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drawings/drawing5.xml" ContentType="application/vnd.openxmlformats-officedocument.drawing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fpalacios\Trabajo\Oficina 2017 trabajo\INFORMES 2023\1- INFORMES DIARIOS 2023\6- JUNIO\2. SEGUNDA SEMANA\"/>
    </mc:Choice>
  </mc:AlternateContent>
  <xr:revisionPtr revIDLastSave="0" documentId="13_ncr:1_{67A0AFF8-E2E8-4D70-BDF7-AEAE79EFC2B2}" xr6:coauthVersionLast="47" xr6:coauthVersionMax="47" xr10:uidLastSave="{00000000-0000-0000-0000-000000000000}"/>
  <workbookProtection workbookAlgorithmName="SHA-512" workbookHashValue="LhQ3LlUwVsIT65yOGDsKK5kIZsJ8tXkC5K6nK5Z1FLDuWxX/0pDlTbb0v5e7uI2yVlEGbP3dWIYz+juFDQLMAw==" workbookSaltValue="gUzQ8lFrXcFCFgLdy+YCcw==" workbookSpinCount="100000" lockStructure="1"/>
  <bookViews>
    <workbookView xWindow="-120" yWindow="-120" windowWidth="20730" windowHeight="11040" tabRatio="920" xr2:uid="{00000000-000D-0000-FFFF-FFFF00000000}"/>
  </bookViews>
  <sheets>
    <sheet name="Menu" sheetId="13" r:id="rId1"/>
    <sheet name="NoUsar" sheetId="48" state="hidden" r:id="rId2"/>
    <sheet name="Menu " sheetId="50" state="hidden" r:id="rId3"/>
    <sheet name="GranosBasicos" sheetId="17" r:id="rId4"/>
    <sheet name="GranosBasicos J " sheetId="54" state="hidden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TD" sheetId="53" state="hidden" r:id="rId12"/>
    <sheet name="Hoja7" sheetId="41" state="hidden" r:id="rId13"/>
    <sheet name="numeracion" sheetId="42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3" hidden="1">GranosBasicos!#REF!</definedName>
    <definedName name="_xlnm._FilterDatabase" localSheetId="4" hidden="1">'GranosBasicos J '!#REF!</definedName>
    <definedName name="_xlnm._FilterDatabase" localSheetId="5" hidden="1">Hortalizas!#REF!</definedName>
    <definedName name="_xlnm._FilterDatabase" localSheetId="13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Agroindustriales!$A$1:$V$45</definedName>
    <definedName name="_xlnm.Print_Area" localSheetId="6">Frutas!$A$1:$V$44</definedName>
    <definedName name="_xlnm.Print_Area" localSheetId="3">GranosBasicos!$A$1:$V$42</definedName>
    <definedName name="_xlnm.Print_Area" localSheetId="4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3">GranosBasicos!$B$7:$J$16</definedName>
    <definedName name="_xlnm.Criteria" localSheetId="4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4">#REF!</definedName>
    <definedName name="fechaenc" localSheetId="2">#REF!</definedName>
    <definedName name="fechaenc" localSheetId="1">#REF!</definedName>
    <definedName name="frutashortalizas" localSheetId="4">#REF!</definedName>
    <definedName name="frutashortalizas" localSheetId="2">#REF!</definedName>
    <definedName name="frutashortalizas" localSheetId="1">#REF!</definedName>
    <definedName name="granos" localSheetId="4">#REF!</definedName>
    <definedName name="granos" localSheetId="2">#REF!</definedName>
    <definedName name="granos" localSheetId="1">#REF!</definedName>
    <definedName name="granos" localSheetId="13">[2]DatosBrutos!$H$6:$L$21</definedName>
    <definedName name="granosgerardo" localSheetId="4">#REF!</definedName>
    <definedName name="granosgerardo" localSheetId="2">#REF!</definedName>
    <definedName name="granosgerardo" localSheetId="1">#REF!</definedName>
    <definedName name="granosgerardo" localSheetId="13">[2]DatosBrutos!$H$28:$L$39</definedName>
    <definedName name="granosgerardopasado" localSheetId="4">#REF!</definedName>
    <definedName name="granosgerardopasado" localSheetId="2">#REF!</definedName>
    <definedName name="granosgerardopasado" localSheetId="1">#REF!</definedName>
    <definedName name="granosgerardopasado" localSheetId="13">[2]DatosBrutos!$N$28:$Q$39</definedName>
    <definedName name="hortalizastiendona" localSheetId="4">#REF!</definedName>
    <definedName name="hortalizastiendona" localSheetId="2">#REF!</definedName>
    <definedName name="hortalizastiendona" localSheetId="1">#REF!</definedName>
    <definedName name="hortalizastiendonapasado" localSheetId="4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4">#REF!</definedName>
    <definedName name="pasadofrutahortaliza" localSheetId="2">#REF!</definedName>
    <definedName name="pasadofrutahortaliza" localSheetId="1">#REF!</definedName>
    <definedName name="pasadogranos" localSheetId="4">#REF!</definedName>
    <definedName name="pasadogranos" localSheetId="2">#REF!</definedName>
    <definedName name="pasadogranos" localSheetId="1">#REF!</definedName>
    <definedName name="pasadogranos" localSheetId="13">[2]DatosBrutos!$N$6:$Q$21</definedName>
    <definedName name="pasadopecuarios" localSheetId="4">#REF!</definedName>
    <definedName name="pasadopecuarios" localSheetId="2">#REF!</definedName>
    <definedName name="pasadopecuarios" localSheetId="1">#REF!</definedName>
    <definedName name="pecuarios" localSheetId="4">#REF!</definedName>
    <definedName name="pecuarios" localSheetId="2">#REF!</definedName>
    <definedName name="pecuarios" localSheetId="1">#REF!</definedName>
    <definedName name="plazasdeldia" localSheetId="4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DatosBrutosN!$L$7:$U$700</definedName>
    <definedName name="_xlnm.Print_Titles" localSheetId="7">Agroindustriales!$23:$28</definedName>
    <definedName name="_xlnm.Print_Titles" localSheetId="6">Frutas!$1:$6</definedName>
    <definedName name="_xlnm.Print_Titles" localSheetId="5">Hortalizas!$1:$6</definedName>
  </definedNames>
  <calcPr calcId="191029"/>
  <pivotCaches>
    <pivotCache cacheId="16" r:id="rId17"/>
  </pivotCaches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7" i="45" l="1"/>
  <c r="T26" i="17"/>
  <c r="T5" i="43" s="1"/>
  <c r="T5" i="44" s="1"/>
  <c r="P26" i="17"/>
  <c r="P5" i="43" s="1"/>
  <c r="P5" i="44" s="1"/>
  <c r="L26" i="17"/>
  <c r="L5" i="43" s="1"/>
  <c r="L5" i="44" s="1"/>
  <c r="L7" i="40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L599" i="40"/>
  <c r="L600" i="40"/>
  <c r="L601" i="40"/>
  <c r="L602" i="40"/>
  <c r="L603" i="40"/>
  <c r="L604" i="40"/>
  <c r="L605" i="40"/>
  <c r="L606" i="40"/>
  <c r="L607" i="40"/>
  <c r="L608" i="40"/>
  <c r="L609" i="40"/>
  <c r="L610" i="40"/>
  <c r="L611" i="40"/>
  <c r="L612" i="40"/>
  <c r="L613" i="40"/>
  <c r="L614" i="40"/>
  <c r="L615" i="40"/>
  <c r="L616" i="40"/>
  <c r="L617" i="40"/>
  <c r="L618" i="40"/>
  <c r="L619" i="40"/>
  <c r="L620" i="40"/>
  <c r="L621" i="40"/>
  <c r="L622" i="40"/>
  <c r="L623" i="40"/>
  <c r="L624" i="40"/>
  <c r="L625" i="40"/>
  <c r="L626" i="40"/>
  <c r="L627" i="40"/>
  <c r="L628" i="40"/>
  <c r="L629" i="40"/>
  <c r="L630" i="40"/>
  <c r="L631" i="40"/>
  <c r="L632" i="40"/>
  <c r="L633" i="40"/>
  <c r="L634" i="40"/>
  <c r="L635" i="40"/>
  <c r="L636" i="40"/>
  <c r="L637" i="40"/>
  <c r="L638" i="40"/>
  <c r="L639" i="40"/>
  <c r="L640" i="40"/>
  <c r="L641" i="40"/>
  <c r="L642" i="40"/>
  <c r="L643" i="40"/>
  <c r="L644" i="40"/>
  <c r="L645" i="40"/>
  <c r="L646" i="40"/>
  <c r="L647" i="40"/>
  <c r="L648" i="40"/>
  <c r="L649" i="40"/>
  <c r="L650" i="40"/>
  <c r="L651" i="40"/>
  <c r="L652" i="40"/>
  <c r="L653" i="40"/>
  <c r="L654" i="40"/>
  <c r="L655" i="40"/>
  <c r="L656" i="40"/>
  <c r="L657" i="40"/>
  <c r="L658" i="40"/>
  <c r="L659" i="40"/>
  <c r="L660" i="40"/>
  <c r="L661" i="40"/>
  <c r="L662" i="40"/>
  <c r="L663" i="40"/>
  <c r="L664" i="40"/>
  <c r="L665" i="40"/>
  <c r="L666" i="40"/>
  <c r="L667" i="40"/>
  <c r="L668" i="40"/>
  <c r="L669" i="40"/>
  <c r="L670" i="40"/>
  <c r="L671" i="40"/>
  <c r="L672" i="40"/>
  <c r="L673" i="40"/>
  <c r="L674" i="40"/>
  <c r="L675" i="40"/>
  <c r="L676" i="40"/>
  <c r="L677" i="40"/>
  <c r="L678" i="40"/>
  <c r="L679" i="40"/>
  <c r="L680" i="40"/>
  <c r="L681" i="40"/>
  <c r="L682" i="40"/>
  <c r="L683" i="40"/>
  <c r="L684" i="40"/>
  <c r="L685" i="40"/>
  <c r="L686" i="40"/>
  <c r="L687" i="40"/>
  <c r="L688" i="40"/>
  <c r="L689" i="40"/>
  <c r="L690" i="40"/>
  <c r="L691" i="40"/>
  <c r="L692" i="40"/>
  <c r="L693" i="40"/>
  <c r="L694" i="40"/>
  <c r="L695" i="40"/>
  <c r="L696" i="40"/>
  <c r="L697" i="40"/>
  <c r="L698" i="40"/>
  <c r="L699" i="40"/>
  <c r="L700" i="40"/>
  <c r="L701" i="40"/>
  <c r="L702" i="40"/>
  <c r="L703" i="40"/>
  <c r="L704" i="40"/>
  <c r="L705" i="40"/>
  <c r="L706" i="40"/>
  <c r="A588" i="40" l="1"/>
  <c r="A589" i="40"/>
  <c r="A590" i="40"/>
  <c r="A591" i="40"/>
  <c r="A592" i="40"/>
  <c r="A593" i="40"/>
  <c r="A594" i="40"/>
  <c r="A595" i="40"/>
  <c r="A596" i="40"/>
  <c r="A597" i="40"/>
  <c r="A598" i="40"/>
  <c r="A599" i="40"/>
  <c r="A600" i="40"/>
  <c r="A601" i="40"/>
  <c r="A602" i="40"/>
  <c r="A603" i="40"/>
  <c r="A604" i="40"/>
  <c r="A605" i="40"/>
  <c r="A606" i="40"/>
  <c r="A607" i="40"/>
  <c r="A608" i="40"/>
  <c r="A609" i="40"/>
  <c r="A610" i="40"/>
  <c r="A611" i="40"/>
  <c r="A612" i="40"/>
  <c r="A613" i="40"/>
  <c r="A614" i="40"/>
  <c r="A615" i="40"/>
  <c r="A616" i="40"/>
  <c r="A617" i="40"/>
  <c r="A618" i="40"/>
  <c r="A619" i="40"/>
  <c r="A620" i="40"/>
  <c r="A621" i="40"/>
  <c r="A622" i="40"/>
  <c r="A623" i="40"/>
  <c r="A624" i="40"/>
  <c r="A625" i="40"/>
  <c r="A626" i="40"/>
  <c r="A627" i="40"/>
  <c r="A628" i="40"/>
  <c r="A629" i="40"/>
  <c r="A630" i="40"/>
  <c r="A631" i="40"/>
  <c r="A632" i="40"/>
  <c r="A633" i="40"/>
  <c r="A634" i="40"/>
  <c r="A635" i="40"/>
  <c r="A636" i="40"/>
  <c r="A637" i="40"/>
  <c r="A638" i="40"/>
  <c r="A639" i="40"/>
  <c r="A640" i="40"/>
  <c r="A641" i="40"/>
  <c r="A642" i="40"/>
  <c r="A643" i="40"/>
  <c r="A644" i="40"/>
  <c r="A645" i="40"/>
  <c r="A646" i="40"/>
  <c r="A647" i="40"/>
  <c r="A648" i="40"/>
  <c r="A649" i="40"/>
  <c r="A650" i="40"/>
  <c r="A651" i="40"/>
  <c r="A652" i="40"/>
  <c r="A653" i="40"/>
  <c r="A654" i="40"/>
  <c r="A655" i="40"/>
  <c r="A656" i="40"/>
  <c r="A657" i="40"/>
  <c r="A658" i="40"/>
  <c r="A659" i="40"/>
  <c r="A660" i="40"/>
  <c r="A661" i="40"/>
  <c r="A662" i="40"/>
  <c r="A663" i="40"/>
  <c r="A664" i="40"/>
  <c r="A665" i="40"/>
  <c r="A666" i="40"/>
  <c r="A667" i="40"/>
  <c r="A668" i="40"/>
  <c r="A669" i="40"/>
  <c r="A670" i="40"/>
  <c r="A671" i="40"/>
  <c r="A672" i="40"/>
  <c r="A673" i="40"/>
  <c r="A674" i="40"/>
  <c r="A675" i="40"/>
  <c r="A676" i="40"/>
  <c r="A677" i="40"/>
  <c r="A678" i="40"/>
  <c r="A679" i="40"/>
  <c r="A680" i="40"/>
  <c r="A681" i="40"/>
  <c r="A682" i="40"/>
  <c r="A683" i="40"/>
  <c r="A684" i="40"/>
  <c r="A685" i="40"/>
  <c r="A686" i="40"/>
  <c r="A687" i="40"/>
  <c r="A688" i="40"/>
  <c r="A689" i="40"/>
  <c r="A690" i="40"/>
  <c r="A691" i="40"/>
  <c r="A692" i="40"/>
  <c r="A693" i="40"/>
  <c r="A694" i="40"/>
  <c r="A695" i="40"/>
  <c r="A696" i="40"/>
  <c r="A697" i="40"/>
  <c r="A698" i="40"/>
  <c r="A699" i="40"/>
  <c r="A700" i="40"/>
  <c r="A701" i="40"/>
  <c r="A702" i="40"/>
  <c r="A703" i="40"/>
  <c r="A704" i="40"/>
  <c r="A705" i="40"/>
  <c r="A706" i="40"/>
  <c r="G24" i="43" l="1"/>
  <c r="E160" i="42"/>
  <c r="I160" i="42" s="1"/>
  <c r="E161" i="42"/>
  <c r="I161" i="42" s="1"/>
  <c r="E162" i="42"/>
  <c r="I162" i="42" s="1"/>
  <c r="E163" i="42"/>
  <c r="I163" i="42" s="1"/>
  <c r="E164" i="42"/>
  <c r="I164" i="42" s="1"/>
  <c r="E165" i="42"/>
  <c r="I165" i="42" s="1"/>
  <c r="E166" i="42"/>
  <c r="I166" i="42" s="1"/>
  <c r="E167" i="42"/>
  <c r="E168" i="42"/>
  <c r="I168" i="42" s="1"/>
  <c r="E169" i="42"/>
  <c r="I169" i="42" s="1"/>
  <c r="E170" i="42"/>
  <c r="I170" i="42" s="1"/>
  <c r="E171" i="42"/>
  <c r="E172" i="42"/>
  <c r="I172" i="42" s="1"/>
  <c r="E173" i="42"/>
  <c r="I173" i="42" s="1"/>
  <c r="E174" i="42"/>
  <c r="I174" i="42" s="1"/>
  <c r="E175" i="42"/>
  <c r="I175" i="42" s="1"/>
  <c r="E176" i="42"/>
  <c r="I176" i="42" s="1"/>
  <c r="E177" i="42"/>
  <c r="I177" i="42" s="1"/>
  <c r="E178" i="42"/>
  <c r="I178" i="42" s="1"/>
  <c r="E179" i="42"/>
  <c r="E180" i="42"/>
  <c r="I180" i="42" s="1"/>
  <c r="E181" i="42"/>
  <c r="I181" i="42" s="1"/>
  <c r="E182" i="42"/>
  <c r="I182" i="42" s="1"/>
  <c r="E183" i="42"/>
  <c r="I183" i="42" s="1"/>
  <c r="E184" i="42"/>
  <c r="I184" i="42" s="1"/>
  <c r="E185" i="42"/>
  <c r="I185" i="42" s="1"/>
  <c r="E186" i="42"/>
  <c r="I186" i="42" s="1"/>
  <c r="E187" i="42"/>
  <c r="I187" i="42" s="1"/>
  <c r="E188" i="42"/>
  <c r="I188" i="42" s="1"/>
  <c r="E189" i="42"/>
  <c r="I189" i="42" s="1"/>
  <c r="E190" i="42"/>
  <c r="I190" i="42" s="1"/>
  <c r="E191" i="42"/>
  <c r="I191" i="42" s="1"/>
  <c r="E192" i="42"/>
  <c r="I192" i="42" s="1"/>
  <c r="E193" i="42"/>
  <c r="I193" i="42" s="1"/>
  <c r="E194" i="42"/>
  <c r="I194" i="42" s="1"/>
  <c r="E195" i="42"/>
  <c r="I195" i="42" s="1"/>
  <c r="E196" i="42"/>
  <c r="I196" i="42" s="1"/>
  <c r="E197" i="42"/>
  <c r="I197" i="42" s="1"/>
  <c r="E198" i="42"/>
  <c r="I198" i="42" s="1"/>
  <c r="E199" i="42"/>
  <c r="E200" i="42"/>
  <c r="I200" i="42" s="1"/>
  <c r="E201" i="42"/>
  <c r="I201" i="42" s="1"/>
  <c r="E202" i="42"/>
  <c r="I202" i="42" s="1"/>
  <c r="L2" i="42" s="1"/>
  <c r="E203" i="42"/>
  <c r="E204" i="42"/>
  <c r="I204" i="42" s="1"/>
  <c r="E205" i="42"/>
  <c r="I205" i="42" s="1"/>
  <c r="E206" i="42"/>
  <c r="I206" i="42" s="1"/>
  <c r="E207" i="42"/>
  <c r="I207" i="42" s="1"/>
  <c r="E208" i="42"/>
  <c r="I208" i="42" s="1"/>
  <c r="E209" i="42"/>
  <c r="I209" i="42" s="1"/>
  <c r="E210" i="42"/>
  <c r="I210" i="42" s="1"/>
  <c r="E211" i="42"/>
  <c r="E212" i="42"/>
  <c r="I212" i="42" s="1"/>
  <c r="E213" i="42"/>
  <c r="I213" i="42" s="1"/>
  <c r="E214" i="42"/>
  <c r="I214" i="42" s="1"/>
  <c r="E215" i="42"/>
  <c r="I215" i="42" s="1"/>
  <c r="E216" i="42"/>
  <c r="I216" i="42" s="1"/>
  <c r="E217" i="42"/>
  <c r="I217" i="42" s="1"/>
  <c r="E218" i="42"/>
  <c r="I218" i="42" s="1"/>
  <c r="E219" i="42"/>
  <c r="I219" i="42" s="1"/>
  <c r="E220" i="42"/>
  <c r="I220" i="42" s="1"/>
  <c r="E221" i="42"/>
  <c r="I221" i="42" s="1"/>
  <c r="E222" i="42"/>
  <c r="I222" i="42" s="1"/>
  <c r="E223" i="42"/>
  <c r="I223" i="42" s="1"/>
  <c r="E224" i="42"/>
  <c r="I224" i="42" s="1"/>
  <c r="E225" i="42"/>
  <c r="I225" i="42" s="1"/>
  <c r="E226" i="42"/>
  <c r="I226" i="42" s="1"/>
  <c r="E227" i="42"/>
  <c r="I227" i="42" s="1"/>
  <c r="E228" i="42"/>
  <c r="I228" i="42" s="1"/>
  <c r="E229" i="42"/>
  <c r="I229" i="42" s="1"/>
  <c r="E230" i="42"/>
  <c r="I230" i="42" s="1"/>
  <c r="F230" i="42"/>
  <c r="E231" i="42"/>
  <c r="E232" i="42"/>
  <c r="I232" i="42" s="1"/>
  <c r="E233" i="42"/>
  <c r="I233" i="42" s="1"/>
  <c r="E234" i="42"/>
  <c r="I234" i="42" s="1"/>
  <c r="E235" i="42"/>
  <c r="E236" i="42"/>
  <c r="I236" i="42" s="1"/>
  <c r="E237" i="42"/>
  <c r="I237" i="42" s="1"/>
  <c r="E238" i="42"/>
  <c r="I238" i="42" s="1"/>
  <c r="E239" i="42"/>
  <c r="I239" i="42" s="1"/>
  <c r="E240" i="42"/>
  <c r="I240" i="42" s="1"/>
  <c r="E241" i="42"/>
  <c r="I241" i="42" s="1"/>
  <c r="D160" i="42"/>
  <c r="F160" i="42" s="1"/>
  <c r="D161" i="42"/>
  <c r="F161" i="42" s="1"/>
  <c r="D162" i="42"/>
  <c r="F162" i="42" s="1"/>
  <c r="D163" i="42"/>
  <c r="D164" i="42"/>
  <c r="D165" i="42"/>
  <c r="D166" i="42"/>
  <c r="F166" i="42" s="1"/>
  <c r="D167" i="42"/>
  <c r="D168" i="42"/>
  <c r="F168" i="42" s="1"/>
  <c r="D169" i="42"/>
  <c r="F169" i="42" s="1"/>
  <c r="D170" i="42"/>
  <c r="F170" i="42" s="1"/>
  <c r="D171" i="42"/>
  <c r="D172" i="42"/>
  <c r="F172" i="42" s="1"/>
  <c r="D173" i="42"/>
  <c r="D174" i="42"/>
  <c r="D175" i="42"/>
  <c r="D176" i="42"/>
  <c r="F176" i="42" s="1"/>
  <c r="D177" i="42"/>
  <c r="F177" i="42" s="1"/>
  <c r="D178" i="42"/>
  <c r="D179" i="42"/>
  <c r="D180" i="42"/>
  <c r="F180" i="42" s="1"/>
  <c r="D181" i="42"/>
  <c r="D182" i="42"/>
  <c r="F182" i="42" s="1"/>
  <c r="D183" i="42"/>
  <c r="D184" i="42"/>
  <c r="F184" i="42" s="1"/>
  <c r="D185" i="42"/>
  <c r="F185" i="42" s="1"/>
  <c r="D186" i="42"/>
  <c r="F186" i="42" s="1"/>
  <c r="D187" i="42"/>
  <c r="D188" i="42"/>
  <c r="D189" i="42"/>
  <c r="D190" i="42"/>
  <c r="F190" i="42" s="1"/>
  <c r="D191" i="42"/>
  <c r="D192" i="42"/>
  <c r="F192" i="42" s="1"/>
  <c r="D193" i="42"/>
  <c r="F193" i="42" s="1"/>
  <c r="D194" i="42"/>
  <c r="F194" i="42" s="1"/>
  <c r="D195" i="42"/>
  <c r="D196" i="42"/>
  <c r="F196" i="42" s="1"/>
  <c r="D197" i="42"/>
  <c r="D198" i="42"/>
  <c r="F198" i="42" s="1"/>
  <c r="D199" i="42"/>
  <c r="D200" i="42"/>
  <c r="F200" i="42" s="1"/>
  <c r="D201" i="42"/>
  <c r="F201" i="42" s="1"/>
  <c r="D202" i="42"/>
  <c r="D203" i="42"/>
  <c r="D204" i="42"/>
  <c r="F204" i="42" s="1"/>
  <c r="D205" i="42"/>
  <c r="D206" i="42"/>
  <c r="F206" i="42" s="1"/>
  <c r="D207" i="42"/>
  <c r="D208" i="42"/>
  <c r="F208" i="42" s="1"/>
  <c r="D209" i="42"/>
  <c r="D210" i="42"/>
  <c r="D211" i="42"/>
  <c r="D212" i="42"/>
  <c r="F212" i="42" s="1"/>
  <c r="D213" i="42"/>
  <c r="D214" i="42"/>
  <c r="D215" i="42"/>
  <c r="D216" i="42"/>
  <c r="F216" i="42" s="1"/>
  <c r="D217" i="42"/>
  <c r="F217" i="42" s="1"/>
  <c r="D218" i="42"/>
  <c r="F218" i="42" s="1"/>
  <c r="D219" i="42"/>
  <c r="D220" i="42"/>
  <c r="F220" i="42" s="1"/>
  <c r="D221" i="42"/>
  <c r="D222" i="42"/>
  <c r="F222" i="42" s="1"/>
  <c r="D223" i="42"/>
  <c r="D224" i="42"/>
  <c r="D225" i="42"/>
  <c r="F225" i="42" s="1"/>
  <c r="D226" i="42"/>
  <c r="F226" i="42" s="1"/>
  <c r="D227" i="42"/>
  <c r="D228" i="42"/>
  <c r="F228" i="42" s="1"/>
  <c r="D229" i="42"/>
  <c r="D230" i="42"/>
  <c r="D231" i="42"/>
  <c r="D232" i="42"/>
  <c r="F232" i="42" s="1"/>
  <c r="D233" i="42"/>
  <c r="F233" i="42" s="1"/>
  <c r="D234" i="42"/>
  <c r="F234" i="42" s="1"/>
  <c r="D235" i="42"/>
  <c r="D236" i="42"/>
  <c r="F236" i="42" s="1"/>
  <c r="D237" i="42"/>
  <c r="F237" i="42" s="1"/>
  <c r="D238" i="42"/>
  <c r="D239" i="42"/>
  <c r="D240" i="42"/>
  <c r="F240" i="42" s="1"/>
  <c r="D241" i="42"/>
  <c r="F241" i="42" s="1"/>
  <c r="F165" i="42" l="1"/>
  <c r="F229" i="42"/>
  <c r="F221" i="42"/>
  <c r="F213" i="42"/>
  <c r="F205" i="42"/>
  <c r="F197" i="42"/>
  <c r="F189" i="42"/>
  <c r="F173" i="42"/>
  <c r="F231" i="42"/>
  <c r="F199" i="42"/>
  <c r="F210" i="42"/>
  <c r="F202" i="42"/>
  <c r="F178" i="42"/>
  <c r="F209" i="42"/>
  <c r="F235" i="42"/>
  <c r="F171" i="42"/>
  <c r="F238" i="42"/>
  <c r="F214" i="42"/>
  <c r="F174" i="42"/>
  <c r="F224" i="42"/>
  <c r="F181" i="42"/>
  <c r="F188" i="42"/>
  <c r="F164" i="42"/>
  <c r="F203" i="42"/>
  <c r="F167" i="42"/>
  <c r="I167" i="42"/>
  <c r="F239" i="42"/>
  <c r="F207" i="42"/>
  <c r="F175" i="42"/>
  <c r="F211" i="42"/>
  <c r="F179" i="42"/>
  <c r="I199" i="42"/>
  <c r="F215" i="42"/>
  <c r="F183" i="42"/>
  <c r="I235" i="42"/>
  <c r="I211" i="42"/>
  <c r="I203" i="42"/>
  <c r="I179" i="42"/>
  <c r="I171" i="42"/>
  <c r="F219" i="42"/>
  <c r="F187" i="42"/>
  <c r="F223" i="42"/>
  <c r="F191" i="42"/>
  <c r="I231" i="42"/>
  <c r="F227" i="42"/>
  <c r="F195" i="42"/>
  <c r="F163" i="42"/>
  <c r="AB5" i="54"/>
  <c r="AB6" i="54"/>
  <c r="T26" i="54"/>
  <c r="X26" i="54"/>
  <c r="AB26" i="54"/>
  <c r="AB27" i="54"/>
  <c r="B42" i="54"/>
  <c r="AB43" i="54"/>
  <c r="AB44" i="54"/>
  <c r="G12" i="54" l="1"/>
  <c r="G13" i="54"/>
  <c r="G14" i="54"/>
  <c r="G15" i="54"/>
  <c r="G16" i="54"/>
  <c r="G7" i="54"/>
  <c r="G30" i="54"/>
  <c r="G8" i="54"/>
  <c r="G10" i="54"/>
  <c r="G29" i="54"/>
  <c r="G9" i="54"/>
  <c r="G11" i="54"/>
  <c r="G28" i="54"/>
  <c r="G32" i="54"/>
  <c r="G33" i="54"/>
  <c r="G34" i="54"/>
  <c r="G35" i="54"/>
  <c r="G36" i="54"/>
  <c r="G37" i="54"/>
  <c r="G31" i="54"/>
  <c r="T5" i="45" l="1"/>
  <c r="T27" i="45" s="1"/>
  <c r="P5" i="46"/>
  <c r="P5" i="47" s="1"/>
  <c r="L5" i="46"/>
  <c r="L5" i="47" s="1"/>
  <c r="P5" i="45"/>
  <c r="P27" i="45" s="1"/>
  <c r="H5" i="46"/>
  <c r="H5" i="47" s="1"/>
  <c r="L5" i="45"/>
  <c r="L27" i="45" s="1"/>
  <c r="E159" i="42" l="1"/>
  <c r="I159" i="42" s="1"/>
  <c r="D159" i="42"/>
  <c r="E158" i="42"/>
  <c r="I158" i="42" s="1"/>
  <c r="D158" i="42"/>
  <c r="E157" i="42"/>
  <c r="I157" i="42" s="1"/>
  <c r="D157" i="42"/>
  <c r="E156" i="42"/>
  <c r="I156" i="42" s="1"/>
  <c r="D156" i="42"/>
  <c r="E155" i="42"/>
  <c r="I155" i="42" s="1"/>
  <c r="D155" i="42"/>
  <c r="E154" i="42"/>
  <c r="I154" i="42" s="1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I146" i="42" s="1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I106" i="42" s="1"/>
  <c r="D106" i="42"/>
  <c r="E105" i="42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I98" i="42" s="1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I52" i="42" s="1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I22" i="42" s="1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D16" i="42"/>
  <c r="E15" i="42"/>
  <c r="I15" i="42" s="1"/>
  <c r="D15" i="42"/>
  <c r="E14" i="42"/>
  <c r="I14" i="42" s="1"/>
  <c r="D14" i="42"/>
  <c r="E13" i="42"/>
  <c r="I13" i="42" s="1"/>
  <c r="D13" i="42"/>
  <c r="E12" i="42"/>
  <c r="I12" i="42" s="1"/>
  <c r="D12" i="42"/>
  <c r="E11" i="42"/>
  <c r="D11" i="42"/>
  <c r="E10" i="42"/>
  <c r="I10" i="42" s="1"/>
  <c r="D10" i="42"/>
  <c r="E9" i="42"/>
  <c r="I9" i="42" s="1"/>
  <c r="D9" i="42"/>
  <c r="E8" i="42"/>
  <c r="I8" i="42" s="1"/>
  <c r="D8" i="42"/>
  <c r="E7" i="42"/>
  <c r="I7" i="42" s="1"/>
  <c r="D7" i="42"/>
  <c r="E6" i="42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C18" i="50"/>
  <c r="X6" i="45"/>
  <c r="X5" i="45"/>
  <c r="C18" i="13"/>
  <c r="C13" i="48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Y6" i="40"/>
  <c r="Y5" i="40"/>
  <c r="C6" i="40"/>
  <c r="C5" i="40"/>
  <c r="X43" i="17"/>
  <c r="X44" i="17"/>
  <c r="X5" i="17"/>
  <c r="X6" i="17"/>
  <c r="G28" i="17"/>
  <c r="G7" i="17"/>
  <c r="G8" i="17"/>
  <c r="G34" i="43"/>
  <c r="G29" i="43"/>
  <c r="V37" i="17" l="1"/>
  <c r="U37" i="17"/>
  <c r="T37" i="17"/>
  <c r="U36" i="17"/>
  <c r="V35" i="17"/>
  <c r="L35" i="17"/>
  <c r="M34" i="17"/>
  <c r="N33" i="17"/>
  <c r="P32" i="17"/>
  <c r="Q31" i="17"/>
  <c r="R30" i="17"/>
  <c r="T29" i="17"/>
  <c r="U28" i="17"/>
  <c r="Z28" i="54"/>
  <c r="Z36" i="54"/>
  <c r="Y34" i="54"/>
  <c r="X32" i="54"/>
  <c r="V30" i="54"/>
  <c r="U28" i="54"/>
  <c r="U36" i="54"/>
  <c r="T34" i="54"/>
  <c r="R32" i="54"/>
  <c r="Q30" i="54"/>
  <c r="P28" i="54"/>
  <c r="P36" i="54"/>
  <c r="N34" i="54"/>
  <c r="M32" i="54"/>
  <c r="L30" i="54"/>
  <c r="R37" i="17"/>
  <c r="T36" i="17"/>
  <c r="U35" i="17"/>
  <c r="V34" i="17"/>
  <c r="L34" i="17"/>
  <c r="M33" i="17"/>
  <c r="N32" i="17"/>
  <c r="P31" i="17"/>
  <c r="Q30" i="17"/>
  <c r="R29" i="17"/>
  <c r="T28" i="17"/>
  <c r="Z29" i="54"/>
  <c r="Z37" i="54"/>
  <c r="Y35" i="54"/>
  <c r="X33" i="54"/>
  <c r="V31" i="54"/>
  <c r="U29" i="54"/>
  <c r="U37" i="54"/>
  <c r="T35" i="54"/>
  <c r="R33" i="54"/>
  <c r="Q31" i="54"/>
  <c r="P29" i="54"/>
  <c r="P37" i="54"/>
  <c r="N35" i="54"/>
  <c r="M33" i="54"/>
  <c r="L31" i="54"/>
  <c r="N34" i="17"/>
  <c r="X31" i="54"/>
  <c r="R31" i="54"/>
  <c r="N33" i="54"/>
  <c r="Q37" i="17"/>
  <c r="R36" i="17"/>
  <c r="T35" i="17"/>
  <c r="U34" i="17"/>
  <c r="V33" i="17"/>
  <c r="L33" i="17"/>
  <c r="M32" i="17"/>
  <c r="N31" i="17"/>
  <c r="P30" i="17"/>
  <c r="Q29" i="17"/>
  <c r="R28" i="17"/>
  <c r="Z30" i="54"/>
  <c r="Y28" i="54"/>
  <c r="Y36" i="54"/>
  <c r="X34" i="54"/>
  <c r="V32" i="54"/>
  <c r="U30" i="54"/>
  <c r="T28" i="54"/>
  <c r="T36" i="54"/>
  <c r="R34" i="54"/>
  <c r="Q32" i="54"/>
  <c r="P30" i="54"/>
  <c r="N28" i="54"/>
  <c r="N36" i="54"/>
  <c r="M34" i="54"/>
  <c r="L34" i="54"/>
  <c r="Q35" i="17"/>
  <c r="T33" i="17"/>
  <c r="V31" i="17"/>
  <c r="L31" i="17"/>
  <c r="N29" i="17"/>
  <c r="Z32" i="54"/>
  <c r="X28" i="54"/>
  <c r="V34" i="54"/>
  <c r="T30" i="54"/>
  <c r="R36" i="54"/>
  <c r="P32" i="54"/>
  <c r="M28" i="54"/>
  <c r="L36" i="54"/>
  <c r="Q28" i="54"/>
  <c r="L33" i="54"/>
  <c r="L36" i="17"/>
  <c r="R31" i="17"/>
  <c r="V28" i="17"/>
  <c r="Y33" i="54"/>
  <c r="U35" i="54"/>
  <c r="Q37" i="54"/>
  <c r="L29" i="54"/>
  <c r="P37" i="17"/>
  <c r="Q36" i="17"/>
  <c r="R35" i="17"/>
  <c r="T34" i="17"/>
  <c r="U33" i="17"/>
  <c r="V32" i="17"/>
  <c r="L32" i="17"/>
  <c r="M31" i="17"/>
  <c r="N30" i="17"/>
  <c r="P29" i="17"/>
  <c r="Q28" i="17"/>
  <c r="Z31" i="54"/>
  <c r="Y29" i="54"/>
  <c r="Y37" i="54"/>
  <c r="X35" i="54"/>
  <c r="V33" i="54"/>
  <c r="U31" i="54"/>
  <c r="T29" i="54"/>
  <c r="T37" i="54"/>
  <c r="R35" i="54"/>
  <c r="Q33" i="54"/>
  <c r="P31" i="54"/>
  <c r="N29" i="54"/>
  <c r="N37" i="54"/>
  <c r="M35" i="54"/>
  <c r="L35" i="54"/>
  <c r="P36" i="17"/>
  <c r="R34" i="17"/>
  <c r="U32" i="17"/>
  <c r="M30" i="17"/>
  <c r="P28" i="17"/>
  <c r="Y30" i="54"/>
  <c r="X36" i="54"/>
  <c r="U32" i="54"/>
  <c r="R28" i="54"/>
  <c r="Q34" i="54"/>
  <c r="N30" i="54"/>
  <c r="M36" i="54"/>
  <c r="T32" i="54"/>
  <c r="M30" i="54"/>
  <c r="V36" i="17"/>
  <c r="P33" i="17"/>
  <c r="T30" i="17"/>
  <c r="L28" i="17"/>
  <c r="V29" i="54"/>
  <c r="T33" i="54"/>
  <c r="P35" i="54"/>
  <c r="L32" i="54"/>
  <c r="N37" i="17"/>
  <c r="M37" i="17"/>
  <c r="N36" i="17"/>
  <c r="P35" i="17"/>
  <c r="Q34" i="17"/>
  <c r="R33" i="17"/>
  <c r="T32" i="17"/>
  <c r="U31" i="17"/>
  <c r="V30" i="17"/>
  <c r="L30" i="17"/>
  <c r="M29" i="17"/>
  <c r="N28" i="17"/>
  <c r="Z33" i="54"/>
  <c r="Y31" i="54"/>
  <c r="X29" i="54"/>
  <c r="X37" i="54"/>
  <c r="V35" i="54"/>
  <c r="U33" i="54"/>
  <c r="T31" i="54"/>
  <c r="R29" i="54"/>
  <c r="R37" i="54"/>
  <c r="Q35" i="54"/>
  <c r="P33" i="54"/>
  <c r="N31" i="54"/>
  <c r="M29" i="54"/>
  <c r="M37" i="54"/>
  <c r="L37" i="54"/>
  <c r="L37" i="17"/>
  <c r="M36" i="17"/>
  <c r="N35" i="17"/>
  <c r="P34" i="17"/>
  <c r="Q33" i="17"/>
  <c r="R32" i="17"/>
  <c r="T31" i="17"/>
  <c r="U30" i="17"/>
  <c r="V29" i="17"/>
  <c r="L29" i="17"/>
  <c r="M28" i="17"/>
  <c r="Z34" i="54"/>
  <c r="Y32" i="54"/>
  <c r="X30" i="54"/>
  <c r="V28" i="54"/>
  <c r="V36" i="54"/>
  <c r="U34" i="54"/>
  <c r="R30" i="54"/>
  <c r="Q36" i="54"/>
  <c r="P34" i="54"/>
  <c r="N32" i="54"/>
  <c r="L28" i="54"/>
  <c r="M35" i="17"/>
  <c r="Q32" i="17"/>
  <c r="U29" i="17"/>
  <c r="Z35" i="54"/>
  <c r="V37" i="54"/>
  <c r="Q29" i="54"/>
  <c r="M31" i="54"/>
  <c r="P7" i="54"/>
  <c r="Z7" i="54"/>
  <c r="Q8" i="54"/>
  <c r="D9" i="54"/>
  <c r="R9" i="54"/>
  <c r="E10" i="54"/>
  <c r="T10" i="54"/>
  <c r="F11" i="54"/>
  <c r="U11" i="54"/>
  <c r="L12" i="54"/>
  <c r="V12" i="54"/>
  <c r="M13" i="54"/>
  <c r="X13" i="54"/>
  <c r="N14" i="54"/>
  <c r="Y14" i="54"/>
  <c r="P15" i="54"/>
  <c r="Z15" i="54"/>
  <c r="Q16" i="54"/>
  <c r="E30" i="54"/>
  <c r="D34" i="54"/>
  <c r="E35" i="54"/>
  <c r="F36" i="54"/>
  <c r="E34" i="54"/>
  <c r="E12" i="54"/>
  <c r="M15" i="54"/>
  <c r="Q7" i="54"/>
  <c r="D8" i="54"/>
  <c r="R8" i="54"/>
  <c r="E9" i="54"/>
  <c r="T9" i="54"/>
  <c r="F10" i="54"/>
  <c r="U10" i="54"/>
  <c r="L11" i="54"/>
  <c r="V11" i="54"/>
  <c r="M12" i="54"/>
  <c r="X12" i="54"/>
  <c r="N13" i="54"/>
  <c r="Y13" i="54"/>
  <c r="P14" i="54"/>
  <c r="Z14" i="54"/>
  <c r="Q15" i="54"/>
  <c r="D16" i="54"/>
  <c r="R16" i="54"/>
  <c r="D29" i="54"/>
  <c r="F30" i="54"/>
  <c r="D33" i="54"/>
  <c r="F35" i="54"/>
  <c r="Z9" i="54"/>
  <c r="D7" i="54"/>
  <c r="R7" i="54"/>
  <c r="E8" i="54"/>
  <c r="T8" i="54"/>
  <c r="F9" i="54"/>
  <c r="U9" i="54"/>
  <c r="L10" i="54"/>
  <c r="V10" i="54"/>
  <c r="M11" i="54"/>
  <c r="X11" i="54"/>
  <c r="N12" i="54"/>
  <c r="Y12" i="54"/>
  <c r="P13" i="54"/>
  <c r="Z13" i="54"/>
  <c r="Q14" i="54"/>
  <c r="D15" i="54"/>
  <c r="R15" i="54"/>
  <c r="E16" i="54"/>
  <c r="T16" i="54"/>
  <c r="E29" i="54"/>
  <c r="D32" i="54"/>
  <c r="E33" i="54"/>
  <c r="F34" i="54"/>
  <c r="Q10" i="54"/>
  <c r="L14" i="54"/>
  <c r="F28" i="54"/>
  <c r="E7" i="54"/>
  <c r="T7" i="54"/>
  <c r="F8" i="54"/>
  <c r="U8" i="54"/>
  <c r="L9" i="54"/>
  <c r="V9" i="54"/>
  <c r="M10" i="54"/>
  <c r="X10" i="54"/>
  <c r="N11" i="54"/>
  <c r="Y11" i="54"/>
  <c r="P12" i="54"/>
  <c r="Z12" i="54"/>
  <c r="Q13" i="54"/>
  <c r="D14" i="54"/>
  <c r="R14" i="54"/>
  <c r="E15" i="54"/>
  <c r="T15" i="54"/>
  <c r="F16" i="54"/>
  <c r="U16" i="54"/>
  <c r="F29" i="54"/>
  <c r="E32" i="54"/>
  <c r="F33" i="54"/>
  <c r="R11" i="54"/>
  <c r="X15" i="54"/>
  <c r="D36" i="54"/>
  <c r="F7" i="54"/>
  <c r="U7" i="54"/>
  <c r="L8" i="54"/>
  <c r="V8" i="54"/>
  <c r="M9" i="54"/>
  <c r="X9" i="54"/>
  <c r="N10" i="54"/>
  <c r="Y10" i="54"/>
  <c r="P11" i="54"/>
  <c r="Z11" i="54"/>
  <c r="Q12" i="54"/>
  <c r="D13" i="54"/>
  <c r="R13" i="54"/>
  <c r="E14" i="54"/>
  <c r="T14" i="54"/>
  <c r="F15" i="54"/>
  <c r="U15" i="54"/>
  <c r="L16" i="54"/>
  <c r="V16" i="54"/>
  <c r="D28" i="54"/>
  <c r="D31" i="54"/>
  <c r="F32" i="54"/>
  <c r="P9" i="54"/>
  <c r="F13" i="54"/>
  <c r="N16" i="54"/>
  <c r="L7" i="54"/>
  <c r="V7" i="54"/>
  <c r="M8" i="54"/>
  <c r="X8" i="54"/>
  <c r="N9" i="54"/>
  <c r="Y9" i="54"/>
  <c r="P10" i="54"/>
  <c r="Z10" i="54"/>
  <c r="Q11" i="54"/>
  <c r="D12" i="54"/>
  <c r="R12" i="54"/>
  <c r="E13" i="54"/>
  <c r="T13" i="54"/>
  <c r="F14" i="54"/>
  <c r="U14" i="54"/>
  <c r="L15" i="54"/>
  <c r="V15" i="54"/>
  <c r="M16" i="54"/>
  <c r="X16" i="54"/>
  <c r="E28" i="54"/>
  <c r="E31" i="54"/>
  <c r="D37" i="54"/>
  <c r="M7" i="54"/>
  <c r="X7" i="54"/>
  <c r="N8" i="54"/>
  <c r="Y8" i="54"/>
  <c r="T12" i="54"/>
  <c r="U13" i="54"/>
  <c r="Y16" i="54"/>
  <c r="F31" i="54"/>
  <c r="N7" i="54"/>
  <c r="Y7" i="54"/>
  <c r="P8" i="54"/>
  <c r="Z8" i="54"/>
  <c r="Q9" i="54"/>
  <c r="D10" i="54"/>
  <c r="R10" i="54"/>
  <c r="E11" i="54"/>
  <c r="T11" i="54"/>
  <c r="F12" i="54"/>
  <c r="U12" i="54"/>
  <c r="L13" i="54"/>
  <c r="V13" i="54"/>
  <c r="M14" i="54"/>
  <c r="X14" i="54"/>
  <c r="N15" i="54"/>
  <c r="Y15" i="54"/>
  <c r="P16" i="54"/>
  <c r="Z16" i="54"/>
  <c r="D30" i="54"/>
  <c r="D35" i="54"/>
  <c r="E36" i="54"/>
  <c r="F37" i="54"/>
  <c r="D11" i="54"/>
  <c r="V14" i="54"/>
  <c r="E37" i="54"/>
  <c r="Y7" i="44"/>
  <c r="B3" i="44" s="1"/>
  <c r="AC7" i="54"/>
  <c r="AC28" i="54"/>
  <c r="Y8" i="43"/>
  <c r="Z8" i="43" s="1"/>
  <c r="G6" i="43" s="1"/>
  <c r="AC8" i="54"/>
  <c r="AD8" i="54" s="1"/>
  <c r="G6" i="54" s="1"/>
  <c r="AC29" i="54"/>
  <c r="AD29" i="54" s="1"/>
  <c r="G27" i="54" s="1"/>
  <c r="F116" i="42"/>
  <c r="F105" i="42"/>
  <c r="F126" i="42"/>
  <c r="F61" i="42"/>
  <c r="F23" i="42"/>
  <c r="F43" i="42"/>
  <c r="F128" i="42"/>
  <c r="F132" i="42"/>
  <c r="F134" i="42"/>
  <c r="F140" i="42"/>
  <c r="F144" i="42"/>
  <c r="F148" i="42"/>
  <c r="F150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53" i="42"/>
  <c r="F120" i="42"/>
  <c r="F109" i="42"/>
  <c r="F115" i="42"/>
  <c r="F18" i="42"/>
  <c r="I105" i="42"/>
  <c r="F99" i="42"/>
  <c r="F80" i="42"/>
  <c r="F79" i="42"/>
  <c r="F73" i="42"/>
  <c r="F59" i="42"/>
  <c r="F122" i="42"/>
  <c r="F31" i="42"/>
  <c r="F55" i="42"/>
  <c r="F108" i="42"/>
  <c r="F25" i="42"/>
  <c r="F149" i="42"/>
  <c r="F45" i="42"/>
  <c r="F67" i="42"/>
  <c r="F91" i="42"/>
  <c r="F27" i="42"/>
  <c r="F33" i="42"/>
  <c r="F70" i="42"/>
  <c r="F76" i="42"/>
  <c r="F86" i="42"/>
  <c r="F88" i="42"/>
  <c r="F92" i="42"/>
  <c r="F106" i="42"/>
  <c r="F131" i="42"/>
  <c r="F90" i="42"/>
  <c r="F96" i="42"/>
  <c r="F102" i="42"/>
  <c r="F123" i="42"/>
  <c r="F127" i="42"/>
  <c r="F129" i="42"/>
  <c r="F135" i="42"/>
  <c r="F141" i="42"/>
  <c r="F143" i="42"/>
  <c r="F145" i="42"/>
  <c r="F151" i="42"/>
  <c r="F157" i="42"/>
  <c r="F159" i="42"/>
  <c r="F62" i="42"/>
  <c r="F28" i="42"/>
  <c r="F34" i="42"/>
  <c r="F29" i="42"/>
  <c r="F81" i="42"/>
  <c r="F87" i="42"/>
  <c r="F95" i="42"/>
  <c r="F101" i="42"/>
  <c r="F103" i="42"/>
  <c r="F26" i="42"/>
  <c r="F93" i="42"/>
  <c r="F97" i="42"/>
  <c r="D3" i="40"/>
  <c r="F40" i="42"/>
  <c r="F41" i="42"/>
  <c r="F75" i="42"/>
  <c r="F10" i="42"/>
  <c r="F57" i="42"/>
  <c r="F63" i="42"/>
  <c r="F112" i="42"/>
  <c r="F114" i="42"/>
  <c r="F117" i="42"/>
  <c r="F119" i="42"/>
  <c r="F125" i="42"/>
  <c r="F137" i="42"/>
  <c r="F155" i="42"/>
  <c r="F107" i="42"/>
  <c r="F47" i="42"/>
  <c r="F49" i="42"/>
  <c r="F35" i="42"/>
  <c r="F44" i="42"/>
  <c r="F46" i="42"/>
  <c r="F50" i="42"/>
  <c r="F52" i="42"/>
  <c r="F58" i="42"/>
  <c r="F64" i="42"/>
  <c r="F66" i="42"/>
  <c r="F72" i="42"/>
  <c r="F78" i="42"/>
  <c r="F83" i="42"/>
  <c r="F85" i="42"/>
  <c r="F39" i="42"/>
  <c r="F56" i="42"/>
  <c r="F8" i="42"/>
  <c r="F20" i="42"/>
  <c r="F22" i="42"/>
  <c r="F110" i="42"/>
  <c r="F121" i="42"/>
  <c r="F3" i="42"/>
  <c r="I70" i="42"/>
  <c r="F60" i="42"/>
  <c r="F111" i="42"/>
  <c r="F37" i="42"/>
  <c r="F36" i="42"/>
  <c r="F42" i="42"/>
  <c r="F48" i="42"/>
  <c r="F54" i="42"/>
  <c r="F21" i="42"/>
  <c r="F32" i="42"/>
  <c r="F94" i="42"/>
  <c r="F146" i="42"/>
  <c r="F69" i="42"/>
  <c r="F152" i="42"/>
  <c r="F4" i="42"/>
  <c r="F156" i="42"/>
  <c r="F100" i="42"/>
  <c r="F158" i="42"/>
  <c r="F138" i="42"/>
  <c r="F124" i="42"/>
  <c r="F74" i="42"/>
  <c r="F84" i="42"/>
  <c r="F2" i="42"/>
  <c r="F30" i="42"/>
  <c r="F77" i="42"/>
  <c r="F82" i="42"/>
  <c r="F130" i="42"/>
  <c r="F136" i="42"/>
  <c r="F142" i="42"/>
  <c r="F154" i="42"/>
  <c r="F71" i="42"/>
  <c r="F51" i="42"/>
  <c r="F147" i="42"/>
  <c r="F89" i="42"/>
  <c r="F104" i="42"/>
  <c r="F139" i="42"/>
  <c r="F98" i="42"/>
  <c r="F133" i="42"/>
  <c r="F65" i="42"/>
  <c r="F118" i="42"/>
  <c r="F9" i="42"/>
  <c r="F153" i="42"/>
  <c r="F68" i="42"/>
  <c r="F113" i="42"/>
  <c r="F38" i="42"/>
  <c r="F24" i="42"/>
  <c r="F13" i="42"/>
  <c r="F5" i="42"/>
  <c r="F17" i="42"/>
  <c r="F14" i="42"/>
  <c r="Y29" i="17"/>
  <c r="Z29" i="17" s="1"/>
  <c r="G27" i="17" s="1"/>
  <c r="D9" i="47"/>
  <c r="F11" i="42"/>
  <c r="I38" i="42"/>
  <c r="F12" i="42"/>
  <c r="F6" i="42"/>
  <c r="F15" i="42"/>
  <c r="F7" i="42"/>
  <c r="I11" i="42"/>
  <c r="F16" i="42"/>
  <c r="F19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M22" i="44"/>
  <c r="Y28" i="17"/>
  <c r="A24" i="17" s="1"/>
  <c r="Y7" i="43"/>
  <c r="Z7" i="43" s="1"/>
  <c r="D6" i="43" s="1"/>
  <c r="Y7" i="45"/>
  <c r="B3" i="45" s="1"/>
  <c r="U41" i="46"/>
  <c r="V41" i="46" s="1"/>
  <c r="G8" i="43"/>
  <c r="G14" i="44"/>
  <c r="G14" i="17"/>
  <c r="G53" i="43"/>
  <c r="G12" i="43"/>
  <c r="G27" i="44"/>
  <c r="G17" i="43"/>
  <c r="G12" i="17"/>
  <c r="E31" i="43"/>
  <c r="D42" i="43"/>
  <c r="D51" i="43"/>
  <c r="R13" i="46"/>
  <c r="N30" i="46"/>
  <c r="R13" i="44"/>
  <c r="E7" i="43"/>
  <c r="F13" i="43"/>
  <c r="P27" i="43"/>
  <c r="R28" i="43"/>
  <c r="R30" i="44"/>
  <c r="D41" i="43"/>
  <c r="R17" i="43"/>
  <c r="M16" i="43"/>
  <c r="N34" i="44"/>
  <c r="D11" i="43"/>
  <c r="P42" i="43"/>
  <c r="N23" i="46"/>
  <c r="L8" i="47"/>
  <c r="E44" i="43"/>
  <c r="R32" i="43"/>
  <c r="Q45" i="43"/>
  <c r="I30" i="46"/>
  <c r="D38" i="43"/>
  <c r="N29" i="44"/>
  <c r="N28" i="44"/>
  <c r="Q28" i="44"/>
  <c r="D12" i="43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D14" i="43"/>
  <c r="D10" i="43"/>
  <c r="E14" i="43"/>
  <c r="D32" i="43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D16" i="43"/>
  <c r="D21" i="43"/>
  <c r="E16" i="43"/>
  <c r="D34" i="43"/>
  <c r="H34" i="43" s="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D26" i="43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E22" i="43"/>
  <c r="E46" i="43"/>
  <c r="D19" i="43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37" i="43"/>
  <c r="G55" i="43"/>
  <c r="G24" i="44"/>
  <c r="G20" i="44"/>
  <c r="G21" i="43"/>
  <c r="G37" i="44"/>
  <c r="G21" i="44"/>
  <c r="G40" i="43"/>
  <c r="G26" i="43"/>
  <c r="G10" i="43"/>
  <c r="G28" i="43"/>
  <c r="G11" i="17"/>
  <c r="G31" i="17"/>
  <c r="G52" i="43"/>
  <c r="G47" i="43"/>
  <c r="G8" i="44"/>
  <c r="G10" i="44"/>
  <c r="G32" i="44"/>
  <c r="G35" i="44"/>
  <c r="G19" i="44"/>
  <c r="G38" i="44"/>
  <c r="G35" i="43"/>
  <c r="G19" i="43"/>
  <c r="G39" i="43"/>
  <c r="G34" i="17"/>
  <c r="G51" i="43"/>
  <c r="G46" i="43"/>
  <c r="G41" i="43"/>
  <c r="G14" i="43"/>
  <c r="G16" i="44"/>
  <c r="G33" i="44"/>
  <c r="G17" i="44"/>
  <c r="G26" i="44"/>
  <c r="G36" i="44"/>
  <c r="G27" i="43"/>
  <c r="G7" i="44"/>
  <c r="G30" i="17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I16" i="42"/>
  <c r="I6" i="42"/>
  <c r="B44" i="45"/>
  <c r="H12" i="43" l="1"/>
  <c r="Z7" i="44"/>
  <c r="D6" i="44" s="1"/>
  <c r="I37" i="43"/>
  <c r="I30" i="54"/>
  <c r="H30" i="54"/>
  <c r="J30" i="54"/>
  <c r="H29" i="54"/>
  <c r="I29" i="54"/>
  <c r="J29" i="54"/>
  <c r="J10" i="54"/>
  <c r="H10" i="54"/>
  <c r="I10" i="54"/>
  <c r="J33" i="54"/>
  <c r="H33" i="54"/>
  <c r="I33" i="54"/>
  <c r="I37" i="54"/>
  <c r="H37" i="54"/>
  <c r="J37" i="54"/>
  <c r="H31" i="54"/>
  <c r="I31" i="54"/>
  <c r="J31" i="54"/>
  <c r="I14" i="54"/>
  <c r="J14" i="54"/>
  <c r="H14" i="54"/>
  <c r="I8" i="54"/>
  <c r="J8" i="54"/>
  <c r="H8" i="54"/>
  <c r="I36" i="54"/>
  <c r="H36" i="54"/>
  <c r="J36" i="54"/>
  <c r="H32" i="54"/>
  <c r="J32" i="54"/>
  <c r="I32" i="54"/>
  <c r="H16" i="54"/>
  <c r="J16" i="54"/>
  <c r="I16" i="54"/>
  <c r="H34" i="54"/>
  <c r="J34" i="54"/>
  <c r="I34" i="54"/>
  <c r="H12" i="54"/>
  <c r="I12" i="54"/>
  <c r="J12" i="54"/>
  <c r="I7" i="54"/>
  <c r="J7" i="54"/>
  <c r="H7" i="54"/>
  <c r="J9" i="54"/>
  <c r="H9" i="54"/>
  <c r="I9" i="54"/>
  <c r="J15" i="54"/>
  <c r="I15" i="54"/>
  <c r="H15" i="54"/>
  <c r="J11" i="54"/>
  <c r="H11" i="54"/>
  <c r="I11" i="54"/>
  <c r="H35" i="54"/>
  <c r="J35" i="54"/>
  <c r="I35" i="54"/>
  <c r="J28" i="54"/>
  <c r="H28" i="54"/>
  <c r="I28" i="54"/>
  <c r="I13" i="54"/>
  <c r="J13" i="54"/>
  <c r="H13" i="54"/>
  <c r="A24" i="54"/>
  <c r="AD28" i="54"/>
  <c r="D27" i="54" s="1"/>
  <c r="B3" i="54"/>
  <c r="B24" i="54"/>
  <c r="AD7" i="54"/>
  <c r="D6" i="54" s="1"/>
  <c r="V1" i="43"/>
  <c r="Z1" i="54"/>
  <c r="Z22" i="54"/>
  <c r="V1" i="17"/>
  <c r="J51" i="43"/>
  <c r="J31" i="43"/>
  <c r="I29" i="43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V1" i="44"/>
  <c r="I50" i="43"/>
  <c r="J23" i="43"/>
  <c r="H32" i="43"/>
  <c r="V1" i="45"/>
  <c r="C1" i="48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H54" i="43"/>
  <c r="H35" i="43"/>
  <c r="I18" i="43"/>
  <c r="I35" i="43"/>
  <c r="J28" i="43"/>
  <c r="I24" i="43"/>
  <c r="I34" i="43"/>
  <c r="I20" i="43"/>
  <c r="J54" i="43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J44" i="43"/>
  <c r="H44" i="43"/>
  <c r="J17" i="43"/>
  <c r="J20" i="43"/>
  <c r="I29" i="44"/>
  <c r="I29" i="17"/>
  <c r="J22" i="43"/>
  <c r="I28" i="43"/>
  <c r="H33" i="44"/>
  <c r="I16" i="17"/>
  <c r="I45" i="43"/>
  <c r="H16" i="17"/>
  <c r="H37" i="43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6" i="17"/>
  <c r="H36" i="17"/>
  <c r="I36" i="17"/>
  <c r="J15" i="43"/>
  <c r="I15" i="43"/>
  <c r="H15" i="43"/>
  <c r="H36" i="44"/>
  <c r="I36" i="44"/>
  <c r="J36" i="44"/>
  <c r="I34" i="17"/>
  <c r="J34" i="17"/>
  <c r="H34" i="17"/>
  <c r="H10" i="44"/>
  <c r="J10" i="44"/>
  <c r="I10" i="44"/>
  <c r="H24" i="44"/>
  <c r="I24" i="44"/>
  <c r="J24" i="44"/>
  <c r="I10" i="17"/>
  <c r="J10" i="17"/>
  <c r="H55" i="43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J39" i="43"/>
  <c r="H10" i="43"/>
  <c r="J30" i="44"/>
  <c r="H30" i="44"/>
  <c r="I30" i="44"/>
  <c r="J50" i="43"/>
  <c r="H50" i="43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7" i="44"/>
  <c r="I37" i="44"/>
  <c r="J37" i="44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29" i="44"/>
  <c r="H35" i="44"/>
  <c r="I35" i="44"/>
  <c r="I31" i="17"/>
  <c r="H31" i="17"/>
  <c r="J31" i="17"/>
  <c r="J48" i="43"/>
  <c r="H48" i="43"/>
  <c r="I48" i="43"/>
  <c r="H25" i="44"/>
  <c r="I25" i="44"/>
  <c r="J25" i="44"/>
  <c r="J13" i="44"/>
  <c r="I13" i="44"/>
  <c r="H13" i="44"/>
  <c r="H27" i="43"/>
  <c r="I27" i="43"/>
  <c r="J27" i="43"/>
  <c r="H32" i="44"/>
  <c r="I32" i="44"/>
  <c r="J32" i="44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</calcChain>
</file>

<file path=xl/sharedStrings.xml><?xml version="1.0" encoding="utf-8"?>
<sst xmlns="http://schemas.openxmlformats.org/spreadsheetml/2006/main" count="4281" uniqueCount="303">
  <si>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</si>
  <si>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</si>
  <si>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</si>
  <si>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</si>
  <si>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</si>
  <si>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</si>
  <si>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</si>
  <si>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</si>
  <si>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</si>
  <si>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</si>
  <si>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</si>
  <si>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</si>
  <si>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</si>
  <si>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</si>
  <si>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</si>
  <si>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</si>
  <si>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</si>
  <si>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</si>
  <si>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</si>
  <si>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</si>
  <si>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</si>
  <si>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</si>
  <si>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</si>
  <si>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</si>
  <si>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</si>
  <si>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</si>
  <si>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</si>
  <si>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</si>
  <si>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</si>
  <si>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</si>
  <si>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</si>
  <si>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</si>
  <si>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</si>
  <si>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</si>
  <si>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</si>
  <si>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</si>
  <si>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</si>
  <si>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</si>
  <si>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</si>
  <si>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</si>
  <si>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</si>
  <si>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</si>
  <si>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</si>
  <si>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</si>
  <si>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</si>
  <si>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</si>
  <si>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</si>
  <si>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</si>
  <si>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</si>
  <si>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</si>
  <si>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</si>
  <si>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</si>
  <si>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</si>
  <si>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</si>
  <si>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</si>
  <si>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</si>
  <si>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</si>
  <si>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</si>
  <si>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</si>
  <si>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</si>
  <si>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</si>
  <si>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</si>
  <si>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</si>
  <si>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</si>
  <si>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</si>
  <si>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</si>
  <si>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</si>
  <si>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</si>
  <si>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</si>
  <si>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</si>
  <si>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</si>
  <si>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</si>
  <si>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</si>
  <si>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</si>
  <si>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</si>
  <si>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</si>
  <si>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</si>
  <si>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</si>
  <si>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</si>
  <si>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</si>
  <si>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</si>
  <si>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</si>
  <si>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</si>
  <si>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</si>
  <si>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</si>
  <si>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</si>
  <si>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</si>
  <si>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</si>
  <si>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</si>
  <si>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</si>
  <si>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</si>
  <si>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</si>
  <si>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</si>
  <si>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</si>
  <si>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</si>
  <si>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</si>
  <si>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</si>
  <si>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</si>
  <si>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</si>
  <si>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</si>
  <si>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</si>
  <si>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</si>
  <si>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</si>
  <si>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</si>
  <si>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</si>
  <si>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</si>
  <si>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</si>
  <si>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</si>
  <si>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</si>
  <si>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</si>
  <si>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</si>
  <si>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</si>
  <si>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</si>
  <si>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</si>
  <si>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</si>
  <si>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</si>
  <si>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</si>
  <si>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</si>
  <si>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</si>
  <si>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</si>
  <si>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</si>
  <si>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</si>
  <si>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</si>
  <si>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</si>
  <si>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</si>
  <si>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</si>
  <si>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</si>
  <si>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</si>
  <si>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</si>
  <si>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</si>
  <si>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</si>
  <si>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</si>
  <si>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</si>
  <si>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</si>
  <si>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</si>
  <si>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</si>
  <si>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</si>
  <si>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</si>
  <si>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</si>
  <si>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</si>
  <si>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</si>
  <si>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</si>
  <si>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</si>
  <si>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</si>
  <si>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</si>
  <si>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</si>
  <si>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</si>
  <si>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</si>
  <si>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</si>
  <si>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</si>
  <si>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</si>
  <si>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</si>
  <si>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</si>
  <si>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</si>
  <si>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</si>
  <si>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</si>
  <si>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</si>
  <si>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</si>
  <si>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</si>
  <si>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</si>
  <si>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</si>
  <si>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</si>
  <si>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</si>
  <si>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</si>
  <si>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</si>
  <si>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</si>
  <si>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</si>
  <si>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</si>
  <si>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</si>
  <si>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</si>
  <si>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</si>
  <si>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</si>
  <si>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</si>
  <si>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</si>
  <si>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</si>
  <si>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</si>
  <si>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</si>
  <si>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</si>
  <si>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</si>
  <si>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</si>
  <si>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</si>
  <si>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</si>
  <si>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</si>
  <si>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</si>
  <si>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</si>
  <si>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</si>
  <si>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</si>
  <si>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</si>
  <si>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</si>
  <si>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</si>
  <si>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</si>
  <si>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</si>
  <si>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</si>
  <si>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</si>
  <si>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</si>
  <si>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</si>
  <si>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</si>
  <si>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</si>
  <si>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</si>
  <si>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</si>
  <si>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</si>
  <si>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</si>
  <si>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</si>
  <si>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</si>
  <si>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</si>
  <si>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</si>
  <si>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</si>
  <si>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</si>
  <si>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</si>
  <si>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</si>
  <si>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</si>
  <si>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</si>
  <si>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</si>
  <si>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</si>
  <si>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</si>
  <si>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</si>
  <si>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</si>
  <si>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</si>
  <si>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</si>
  <si>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</si>
  <si>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</si>
  <si>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</si>
  <si>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</si>
  <si>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</si>
  <si>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</si>
  <si>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</si>
  <si>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</si>
  <si>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</si>
  <si>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</si>
  <si>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</si>
  <si>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</si>
  <si>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</si>
  <si>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</si>
  <si>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</si>
  <si>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</si>
  <si>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</si>
  <si>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</si>
  <si>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</si>
  <si>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</si>
  <si>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</si>
  <si>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</si>
  <si>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</si>
  <si>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</si>
  <si>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</si>
  <si>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</si>
  <si>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</si>
  <si>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</si>
  <si>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</si>
  <si>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</si>
  <si>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</si>
  <si>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</si>
  <si>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</si>
  <si>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</si>
  <si>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</si>
  <si>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</si>
  <si>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</si>
  <si>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</si>
  <si>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</si>
  <si>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</si>
  <si>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</si>
  <si>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</si>
  <si>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</si>
  <si>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</si>
  <si>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</si>
  <si>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</si>
  <si>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</si>
  <si>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</si>
  <si>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</si>
  <si>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</si>
  <si>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</si>
  <si>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</si>
  <si>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</si>
  <si>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</si>
  <si>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</si>
  <si>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</si>
  <si>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</si>
  <si>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</si>
  <si>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Máx. de PRECIO CONSUMIDOR3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</si>
  <si>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</si>
  <si>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</si>
  <si>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</si>
  <si>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</si>
  <si>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</si>
  <si>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</si>
  <si>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</si>
  <si>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</si>
  <si>
    <t>FÓRMULA 15-15-15 100 LBS</t>
  </si>
  <si>
    <t>SULFATO DE AMONIO 21%N 100 LBS</t>
  </si>
  <si>
    <t>FÓRMULA 16-20-0 100 LBS</t>
  </si>
  <si>
    <t>BAYFOLAN FORTE</t>
  </si>
  <si>
    <t>UREA 46%N 100 LBS</t>
  </si>
  <si>
    <t>Promedio de PRECIO CONSUMIDOR</t>
  </si>
  <si>
    <t>Mín. de PRECIO CONSUMIDOR2</t>
  </si>
  <si>
    <t>TRIGO</t>
  </si>
  <si>
    <t>CARNE DE POLLO ENTERO</t>
  </si>
  <si>
    <t>HUEVO GRANDE</t>
  </si>
  <si>
    <t>HUEVO MEDIANO</t>
  </si>
  <si>
    <t>DIVISION CANASTA</t>
  </si>
  <si>
    <t>(Varios elementos)</t>
  </si>
  <si>
    <t>METALOZATO MULTIMINERAL</t>
  </si>
  <si>
    <t>FÓRMULA 18-46-0  100 LBS</t>
  </si>
  <si>
    <t>SULFATO DE AMONIO 21%N 220 LBS</t>
  </si>
  <si>
    <t>FÓRMULA 16-20-0 200 LBS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</si>
</sst>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2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  <font>
      <sz val="8"/>
      <name val="Calibri"/>
      <family val="2"/>
      <scheme val="minor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6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0" borderId="0" xfId="0" applyFont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0" fillId="0" borderId="0" xfId="0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pivotButton="1"/>
    <xf numFmtId="0" fontId="0" fillId="0" borderId="0" xfId="0"/>
    <xf numFmtId="0" fontId="34" fillId="0" borderId="0" xfId="400" applyFill="1" applyBorder="1" applyAlignment="1">
      <alignment horizontal="center" vertical="center"/>
    </xf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2" fontId="0" fillId="0" borderId="0" xfId="0" applyNumberFormat="1"/>
    <xf numFmtId="0" fontId="0" fillId="0" borderId="0" xfId="0"/>
    <xf numFmtId="9" fontId="59" fillId="0" borderId="0" xfId="405" applyFont="1" applyFill="1" applyBorder="1" applyAlignment="1">
      <alignment horizontal="center" vertical="center"/>
    </xf>
    <xf numFmtId="164" fontId="59" fillId="0" borderId="0" xfId="403" applyFont="1" applyFill="1" applyBorder="1" applyAlignment="1">
      <alignment horizontal="right" vertical="center"/>
    </xf>
    <xf numFmtId="166" fontId="59" fillId="0" borderId="0" xfId="405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58" fillId="26" borderId="0" xfId="0" applyFont="1" applyFill="1" applyAlignment="1" applyProtection="1">
      <alignment horizontal="center" vertical="top" wrapText="1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  <xf numFmtId="0" fontId="0" fillId="0" borderId="0" xfId="0"/>
  </cellXfs>
  <cellStyles count="416">
    <cellStyle name="20% - Énfasis1 2" xfId="1" xr:uid="{00000000-0005-0000-0000-000000000000}"/>
    <cellStyle name="20% - Énfasis1 2 2" xfId="2" xr:uid="{00000000-0005-0000-0000-000001000000}"/>
    <cellStyle name="20% - Énfasis1 3" xfId="3" xr:uid="{00000000-0005-0000-0000-000002000000}"/>
    <cellStyle name="20% - Énfasis1 3 2" xfId="4" xr:uid="{00000000-0005-0000-0000-000003000000}"/>
    <cellStyle name="20% - Énfasis1 4" xfId="5" xr:uid="{00000000-0005-0000-0000-000004000000}"/>
    <cellStyle name="20% - Énfasis1 4 2" xfId="6" xr:uid="{00000000-0005-0000-0000-000005000000}"/>
    <cellStyle name="20% - Énfasis1 5" xfId="7" xr:uid="{00000000-0005-0000-0000-000006000000}"/>
    <cellStyle name="20% - Énfasis1 5 2" xfId="8" xr:uid="{00000000-0005-0000-0000-000007000000}"/>
    <cellStyle name="20% - Énfasis1 6" xfId="9" xr:uid="{00000000-0005-0000-0000-000008000000}"/>
    <cellStyle name="20% - Énfasis1 7" xfId="10" xr:uid="{00000000-0005-0000-0000-000009000000}"/>
    <cellStyle name="20% - Énfasis2 2" xfId="11" xr:uid="{00000000-0005-0000-0000-00000A000000}"/>
    <cellStyle name="20% - Énfasis2 2 2" xfId="12" xr:uid="{00000000-0005-0000-0000-00000B000000}"/>
    <cellStyle name="20% - Énfasis2 3" xfId="13" xr:uid="{00000000-0005-0000-0000-00000C000000}"/>
    <cellStyle name="20% - Énfasis2 3 2" xfId="14" xr:uid="{00000000-0005-0000-0000-00000D000000}"/>
    <cellStyle name="20% - Énfasis2 4" xfId="15" xr:uid="{00000000-0005-0000-0000-00000E000000}"/>
    <cellStyle name="20% - Énfasis2 4 2" xfId="16" xr:uid="{00000000-0005-0000-0000-00000F000000}"/>
    <cellStyle name="20% - Énfasis2 5" xfId="17" xr:uid="{00000000-0005-0000-0000-000010000000}"/>
    <cellStyle name="20% - Énfasis2 5 2" xfId="18" xr:uid="{00000000-0005-0000-0000-000011000000}"/>
    <cellStyle name="20% - Énfasis2 6" xfId="19" xr:uid="{00000000-0005-0000-0000-000012000000}"/>
    <cellStyle name="20% - Énfasis2 7" xfId="20" xr:uid="{00000000-0005-0000-0000-000013000000}"/>
    <cellStyle name="20% - Énfasis3 2" xfId="21" xr:uid="{00000000-0005-0000-0000-000014000000}"/>
    <cellStyle name="20% - Énfasis3 2 2" xfId="22" xr:uid="{00000000-0005-0000-0000-000015000000}"/>
    <cellStyle name="20% - Énfasis3 3" xfId="23" xr:uid="{00000000-0005-0000-0000-000016000000}"/>
    <cellStyle name="20% - Énfasis3 3 2" xfId="24" xr:uid="{00000000-0005-0000-0000-000017000000}"/>
    <cellStyle name="20% - Énfasis3 4" xfId="25" xr:uid="{00000000-0005-0000-0000-000018000000}"/>
    <cellStyle name="20% - Énfasis3 4 2" xfId="26" xr:uid="{00000000-0005-0000-0000-000019000000}"/>
    <cellStyle name="20% - Énfasis3 5" xfId="27" xr:uid="{00000000-0005-0000-0000-00001A000000}"/>
    <cellStyle name="20% - Énfasis3 5 2" xfId="28" xr:uid="{00000000-0005-0000-0000-00001B000000}"/>
    <cellStyle name="20% - Énfasis3 6" xfId="29" xr:uid="{00000000-0005-0000-0000-00001C000000}"/>
    <cellStyle name="20% - Énfasis3 7" xfId="30" xr:uid="{00000000-0005-0000-0000-00001D000000}"/>
    <cellStyle name="20% - Énfasis4 2" xfId="31" xr:uid="{00000000-0005-0000-0000-00001E000000}"/>
    <cellStyle name="20% - Énfasis4 2 2" xfId="32" xr:uid="{00000000-0005-0000-0000-00001F000000}"/>
    <cellStyle name="20% - Énfasis4 3" xfId="33" xr:uid="{00000000-0005-0000-0000-000020000000}"/>
    <cellStyle name="20% - Énfasis4 3 2" xfId="34" xr:uid="{00000000-0005-0000-0000-000021000000}"/>
    <cellStyle name="20% - Énfasis4 4" xfId="35" xr:uid="{00000000-0005-0000-0000-000022000000}"/>
    <cellStyle name="20% - Énfasis4 4 2" xfId="36" xr:uid="{00000000-0005-0000-0000-000023000000}"/>
    <cellStyle name="20% - Énfasis4 5" xfId="37" xr:uid="{00000000-0005-0000-0000-000024000000}"/>
    <cellStyle name="20% - Énfasis4 5 2" xfId="38" xr:uid="{00000000-0005-0000-0000-000025000000}"/>
    <cellStyle name="20% - Énfasis4 6" xfId="39" xr:uid="{00000000-0005-0000-0000-000026000000}"/>
    <cellStyle name="20% - Énfasis4 7" xfId="40" xr:uid="{00000000-0005-0000-0000-000027000000}"/>
    <cellStyle name="20% - Énfasis5 2" xfId="41" xr:uid="{00000000-0005-0000-0000-000028000000}"/>
    <cellStyle name="20% - Énfasis5 2 2" xfId="42" xr:uid="{00000000-0005-0000-0000-000029000000}"/>
    <cellStyle name="20% - Énfasis5 3" xfId="43" xr:uid="{00000000-0005-0000-0000-00002A000000}"/>
    <cellStyle name="20% - Énfasis5 3 2" xfId="44" xr:uid="{00000000-0005-0000-0000-00002B000000}"/>
    <cellStyle name="20% - Énfasis5 4" xfId="45" xr:uid="{00000000-0005-0000-0000-00002C000000}"/>
    <cellStyle name="20% - Énfasis5 4 2" xfId="46" xr:uid="{00000000-0005-0000-0000-00002D000000}"/>
    <cellStyle name="20% - Énfasis5 5" xfId="47" xr:uid="{00000000-0005-0000-0000-00002E000000}"/>
    <cellStyle name="20% - Énfasis5 5 2" xfId="48" xr:uid="{00000000-0005-0000-0000-00002F000000}"/>
    <cellStyle name="20% - Énfasis5 6" xfId="49" xr:uid="{00000000-0005-0000-0000-000030000000}"/>
    <cellStyle name="20% - Énfasis5 7" xfId="50" xr:uid="{00000000-0005-0000-0000-000031000000}"/>
    <cellStyle name="20% - Énfasis6 2" xfId="51" xr:uid="{00000000-0005-0000-0000-000032000000}"/>
    <cellStyle name="20% - Énfasis6 2 2" xfId="52" xr:uid="{00000000-0005-0000-0000-000033000000}"/>
    <cellStyle name="20% - Énfasis6 3" xfId="53" xr:uid="{00000000-0005-0000-0000-000034000000}"/>
    <cellStyle name="20% - Énfasis6 3 2" xfId="54" xr:uid="{00000000-0005-0000-0000-000035000000}"/>
    <cellStyle name="20% - Énfasis6 4" xfId="55" xr:uid="{00000000-0005-0000-0000-000036000000}"/>
    <cellStyle name="20% - Énfasis6 4 2" xfId="56" xr:uid="{00000000-0005-0000-0000-000037000000}"/>
    <cellStyle name="20% - Énfasis6 5" xfId="57" xr:uid="{00000000-0005-0000-0000-000038000000}"/>
    <cellStyle name="20% - Énfasis6 5 2" xfId="58" xr:uid="{00000000-0005-0000-0000-000039000000}"/>
    <cellStyle name="20% - Énfasis6 6" xfId="59" xr:uid="{00000000-0005-0000-0000-00003A000000}"/>
    <cellStyle name="20% - Énfasis6 7" xfId="60" xr:uid="{00000000-0005-0000-0000-00003B000000}"/>
    <cellStyle name="40% - Énfasis1 2" xfId="61" xr:uid="{00000000-0005-0000-0000-00003C000000}"/>
    <cellStyle name="40% - Énfasis1 2 2" xfId="62" xr:uid="{00000000-0005-0000-0000-00003D000000}"/>
    <cellStyle name="40% - Énfasis1 3" xfId="63" xr:uid="{00000000-0005-0000-0000-00003E000000}"/>
    <cellStyle name="40% - Énfasis1 3 2" xfId="64" xr:uid="{00000000-0005-0000-0000-00003F000000}"/>
    <cellStyle name="40% - Énfasis1 4" xfId="65" xr:uid="{00000000-0005-0000-0000-000040000000}"/>
    <cellStyle name="40% - Énfasis1 4 2" xfId="66" xr:uid="{00000000-0005-0000-0000-000041000000}"/>
    <cellStyle name="40% - Énfasis1 5" xfId="67" xr:uid="{00000000-0005-0000-0000-000042000000}"/>
    <cellStyle name="40% - Énfasis1 5 2" xfId="68" xr:uid="{00000000-0005-0000-0000-000043000000}"/>
    <cellStyle name="40% - Énfasis1 6" xfId="69" xr:uid="{00000000-0005-0000-0000-000044000000}"/>
    <cellStyle name="40% - Énfasis1 7" xfId="70" xr:uid="{00000000-0005-0000-0000-000045000000}"/>
    <cellStyle name="40% - Énfasis2 2" xfId="71" xr:uid="{00000000-0005-0000-0000-000046000000}"/>
    <cellStyle name="40% - Énfasis2 2 2" xfId="72" xr:uid="{00000000-0005-0000-0000-000047000000}"/>
    <cellStyle name="40% - Énfasis2 3" xfId="73" xr:uid="{00000000-0005-0000-0000-000048000000}"/>
    <cellStyle name="40% - Énfasis2 3 2" xfId="74" xr:uid="{00000000-0005-0000-0000-000049000000}"/>
    <cellStyle name="40% - Énfasis2 4" xfId="75" xr:uid="{00000000-0005-0000-0000-00004A000000}"/>
    <cellStyle name="40% - Énfasis2 4 2" xfId="76" xr:uid="{00000000-0005-0000-0000-00004B000000}"/>
    <cellStyle name="40% - Énfasis2 5" xfId="77" xr:uid="{00000000-0005-0000-0000-00004C000000}"/>
    <cellStyle name="40% - Énfasis2 5 2" xfId="78" xr:uid="{00000000-0005-0000-0000-00004D000000}"/>
    <cellStyle name="40% - Énfasis2 6" xfId="79" xr:uid="{00000000-0005-0000-0000-00004E000000}"/>
    <cellStyle name="40% - Énfasis2 7" xfId="80" xr:uid="{00000000-0005-0000-0000-00004F000000}"/>
    <cellStyle name="40% - Énfasis3 2" xfId="81" xr:uid="{00000000-0005-0000-0000-000050000000}"/>
    <cellStyle name="40% - Énfasis3 2 2" xfId="82" xr:uid="{00000000-0005-0000-0000-000051000000}"/>
    <cellStyle name="40% - Énfasis3 3" xfId="83" xr:uid="{00000000-0005-0000-0000-000052000000}"/>
    <cellStyle name="40% - Énfasis3 3 2" xfId="84" xr:uid="{00000000-0005-0000-0000-000053000000}"/>
    <cellStyle name="40% - Énfasis3 4" xfId="85" xr:uid="{00000000-0005-0000-0000-000054000000}"/>
    <cellStyle name="40% - Énfasis3 4 2" xfId="86" xr:uid="{00000000-0005-0000-0000-000055000000}"/>
    <cellStyle name="40% - Énfasis3 5" xfId="87" xr:uid="{00000000-0005-0000-0000-000056000000}"/>
    <cellStyle name="40% - Énfasis3 5 2" xfId="88" xr:uid="{00000000-0005-0000-0000-000057000000}"/>
    <cellStyle name="40% - Énfasis3 6" xfId="89" xr:uid="{00000000-0005-0000-0000-000058000000}"/>
    <cellStyle name="40% - Énfasis3 7" xfId="90" xr:uid="{00000000-0005-0000-0000-000059000000}"/>
    <cellStyle name="40% - Énfasis4 2" xfId="91" xr:uid="{00000000-0005-0000-0000-00005A000000}"/>
    <cellStyle name="40% - Énfasis4 2 2" xfId="92" xr:uid="{00000000-0005-0000-0000-00005B000000}"/>
    <cellStyle name="40% - Énfasis4 3" xfId="93" xr:uid="{00000000-0005-0000-0000-00005C000000}"/>
    <cellStyle name="40% - Énfasis4 3 2" xfId="94" xr:uid="{00000000-0005-0000-0000-00005D000000}"/>
    <cellStyle name="40% - Énfasis4 4" xfId="95" xr:uid="{00000000-0005-0000-0000-00005E000000}"/>
    <cellStyle name="40% - Énfasis4 4 2" xfId="96" xr:uid="{00000000-0005-0000-0000-00005F000000}"/>
    <cellStyle name="40% - Énfasis4 5" xfId="97" xr:uid="{00000000-0005-0000-0000-000060000000}"/>
    <cellStyle name="40% - Énfasis4 5 2" xfId="98" xr:uid="{00000000-0005-0000-0000-000061000000}"/>
    <cellStyle name="40% - Énfasis4 6" xfId="99" xr:uid="{00000000-0005-0000-0000-000062000000}"/>
    <cellStyle name="40% - Énfasis4 7" xfId="100" xr:uid="{00000000-0005-0000-0000-000063000000}"/>
    <cellStyle name="40% - Énfasis5 2" xfId="101" xr:uid="{00000000-0005-0000-0000-000064000000}"/>
    <cellStyle name="40% - Énfasis5 2 2" xfId="102" xr:uid="{00000000-0005-0000-0000-000065000000}"/>
    <cellStyle name="40% - Énfasis5 3" xfId="103" xr:uid="{00000000-0005-0000-0000-000066000000}"/>
    <cellStyle name="40% - Énfasis5 3 2" xfId="104" xr:uid="{00000000-0005-0000-0000-000067000000}"/>
    <cellStyle name="40% - Énfasis5 4" xfId="105" xr:uid="{00000000-0005-0000-0000-000068000000}"/>
    <cellStyle name="40% - Énfasis5 4 2" xfId="106" xr:uid="{00000000-0005-0000-0000-000069000000}"/>
    <cellStyle name="40% - Énfasis5 5" xfId="107" xr:uid="{00000000-0005-0000-0000-00006A000000}"/>
    <cellStyle name="40% - Énfasis5 5 2" xfId="108" xr:uid="{00000000-0005-0000-0000-00006B000000}"/>
    <cellStyle name="40% - Énfasis5 6" xfId="109" xr:uid="{00000000-0005-0000-0000-00006C000000}"/>
    <cellStyle name="40% - Énfasis5 7" xfId="110" xr:uid="{00000000-0005-0000-0000-00006D000000}"/>
    <cellStyle name="40% - Énfasis6 2" xfId="111" xr:uid="{00000000-0005-0000-0000-00006E000000}"/>
    <cellStyle name="40% - Énfasis6 2 2" xfId="112" xr:uid="{00000000-0005-0000-0000-00006F000000}"/>
    <cellStyle name="40% - Énfasis6 3" xfId="113" xr:uid="{00000000-0005-0000-0000-000070000000}"/>
    <cellStyle name="40% - Énfasis6 3 2" xfId="114" xr:uid="{00000000-0005-0000-0000-000071000000}"/>
    <cellStyle name="40% - Énfasis6 4" xfId="115" xr:uid="{00000000-0005-0000-0000-000072000000}"/>
    <cellStyle name="40% - Énfasis6 4 2" xfId="116" xr:uid="{00000000-0005-0000-0000-000073000000}"/>
    <cellStyle name="40% - Énfasis6 5" xfId="117" xr:uid="{00000000-0005-0000-0000-000074000000}"/>
    <cellStyle name="40% - Énfasis6 5 2" xfId="118" xr:uid="{00000000-0005-0000-0000-000075000000}"/>
    <cellStyle name="40% - Énfasis6 6" xfId="119" xr:uid="{00000000-0005-0000-0000-000076000000}"/>
    <cellStyle name="40% - Énfasis6 7" xfId="120" xr:uid="{00000000-0005-0000-0000-000077000000}"/>
    <cellStyle name="60% - Énfasis1 2" xfId="121" xr:uid="{00000000-0005-0000-0000-000078000000}"/>
    <cellStyle name="60% - Énfasis1 3" xfId="122" xr:uid="{00000000-0005-0000-0000-000079000000}"/>
    <cellStyle name="60% - Énfasis1 4" xfId="123" xr:uid="{00000000-0005-0000-0000-00007A000000}"/>
    <cellStyle name="60% - Énfasis1 5" xfId="124" xr:uid="{00000000-0005-0000-0000-00007B000000}"/>
    <cellStyle name="60% - Énfasis1 6" xfId="125" xr:uid="{00000000-0005-0000-0000-00007C000000}"/>
    <cellStyle name="60% - Énfasis1 7" xfId="126" xr:uid="{00000000-0005-0000-0000-00007D000000}"/>
    <cellStyle name="60% - Énfasis2 2" xfId="127" xr:uid="{00000000-0005-0000-0000-00007E000000}"/>
    <cellStyle name="60% - Énfasis2 3" xfId="128" xr:uid="{00000000-0005-0000-0000-00007F000000}"/>
    <cellStyle name="60% - Énfasis2 4" xfId="129" xr:uid="{00000000-0005-0000-0000-000080000000}"/>
    <cellStyle name="60% - Énfasis2 5" xfId="130" xr:uid="{00000000-0005-0000-0000-000081000000}"/>
    <cellStyle name="60% - Énfasis2 6" xfId="131" xr:uid="{00000000-0005-0000-0000-000082000000}"/>
    <cellStyle name="60% - Énfasis2 7" xfId="132" xr:uid="{00000000-0005-0000-0000-000083000000}"/>
    <cellStyle name="60% - Énfasis3 2" xfId="133" xr:uid="{00000000-0005-0000-0000-000084000000}"/>
    <cellStyle name="60% - Énfasis3 3" xfId="134" xr:uid="{00000000-0005-0000-0000-000085000000}"/>
    <cellStyle name="60% - Énfasis3 4" xfId="135" xr:uid="{00000000-0005-0000-0000-000086000000}"/>
    <cellStyle name="60% - Énfasis3 5" xfId="136" xr:uid="{00000000-0005-0000-0000-000087000000}"/>
    <cellStyle name="60% - Énfasis3 6" xfId="137" xr:uid="{00000000-0005-0000-0000-000088000000}"/>
    <cellStyle name="60% - Énfasis3 7" xfId="138" xr:uid="{00000000-0005-0000-0000-000089000000}"/>
    <cellStyle name="60% - Énfasis4 2" xfId="139" xr:uid="{00000000-0005-0000-0000-00008A000000}"/>
    <cellStyle name="60% - Énfasis4 3" xfId="140" xr:uid="{00000000-0005-0000-0000-00008B000000}"/>
    <cellStyle name="60% - Énfasis4 4" xfId="141" xr:uid="{00000000-0005-0000-0000-00008C000000}"/>
    <cellStyle name="60% - Énfasis4 5" xfId="142" xr:uid="{00000000-0005-0000-0000-00008D000000}"/>
    <cellStyle name="60% - Énfasis4 6" xfId="143" xr:uid="{00000000-0005-0000-0000-00008E000000}"/>
    <cellStyle name="60% - Énfasis4 7" xfId="144" xr:uid="{00000000-0005-0000-0000-00008F000000}"/>
    <cellStyle name="60% - Énfasis5 2" xfId="145" xr:uid="{00000000-0005-0000-0000-000090000000}"/>
    <cellStyle name="60% - Énfasis5 3" xfId="146" xr:uid="{00000000-0005-0000-0000-000091000000}"/>
    <cellStyle name="60% - Énfasis5 4" xfId="147" xr:uid="{00000000-0005-0000-0000-000092000000}"/>
    <cellStyle name="60% - Énfasis5 5" xfId="148" xr:uid="{00000000-0005-0000-0000-000093000000}"/>
    <cellStyle name="60% - Énfasis5 6" xfId="149" xr:uid="{00000000-0005-0000-0000-000094000000}"/>
    <cellStyle name="60% - Énfasis5 7" xfId="150" xr:uid="{00000000-0005-0000-0000-000095000000}"/>
    <cellStyle name="60% - Énfasis6 2" xfId="151" xr:uid="{00000000-0005-0000-0000-000096000000}"/>
    <cellStyle name="60% - Énfasis6 3" xfId="152" xr:uid="{00000000-0005-0000-0000-000097000000}"/>
    <cellStyle name="60% - Énfasis6 4" xfId="153" xr:uid="{00000000-0005-0000-0000-000098000000}"/>
    <cellStyle name="60% - Énfasis6 5" xfId="154" xr:uid="{00000000-0005-0000-0000-000099000000}"/>
    <cellStyle name="60% - Énfasis6 6" xfId="155" xr:uid="{00000000-0005-0000-0000-00009A000000}"/>
    <cellStyle name="60% - Énfasis6 7" xfId="156" xr:uid="{00000000-0005-0000-0000-00009B000000}"/>
    <cellStyle name="Buena 2" xfId="157" xr:uid="{00000000-0005-0000-0000-00009C000000}"/>
    <cellStyle name="Buena 3" xfId="158" xr:uid="{00000000-0005-0000-0000-00009D000000}"/>
    <cellStyle name="Buena 4" xfId="159" xr:uid="{00000000-0005-0000-0000-00009E000000}"/>
    <cellStyle name="Buena 5" xfId="160" xr:uid="{00000000-0005-0000-0000-00009F000000}"/>
    <cellStyle name="Buena 6" xfId="161" xr:uid="{00000000-0005-0000-0000-0000A0000000}"/>
    <cellStyle name="Buena 7" xfId="162" xr:uid="{00000000-0005-0000-0000-0000A1000000}"/>
    <cellStyle name="Cálculo 2" xfId="163" xr:uid="{00000000-0005-0000-0000-0000A2000000}"/>
    <cellStyle name="Cálculo 3" xfId="164" xr:uid="{00000000-0005-0000-0000-0000A3000000}"/>
    <cellStyle name="Cálculo 4" xfId="165" xr:uid="{00000000-0005-0000-0000-0000A4000000}"/>
    <cellStyle name="Cálculo 5" xfId="166" xr:uid="{00000000-0005-0000-0000-0000A5000000}"/>
    <cellStyle name="Cálculo 6" xfId="167" xr:uid="{00000000-0005-0000-0000-0000A6000000}"/>
    <cellStyle name="Cálculo 7" xfId="168" xr:uid="{00000000-0005-0000-0000-0000A7000000}"/>
    <cellStyle name="Celda de comprobación 2" xfId="169" xr:uid="{00000000-0005-0000-0000-0000A8000000}"/>
    <cellStyle name="Celda de comprobación 3" xfId="170" xr:uid="{00000000-0005-0000-0000-0000A9000000}"/>
    <cellStyle name="Celda de comprobación 4" xfId="171" xr:uid="{00000000-0005-0000-0000-0000AA000000}"/>
    <cellStyle name="Celda de comprobación 5" xfId="172" xr:uid="{00000000-0005-0000-0000-0000AB000000}"/>
    <cellStyle name="Celda de comprobación 6" xfId="173" xr:uid="{00000000-0005-0000-0000-0000AC000000}"/>
    <cellStyle name="Celda de comprobación 7" xfId="174" xr:uid="{00000000-0005-0000-0000-0000AD000000}"/>
    <cellStyle name="Celda vinculada 2" xfId="175" xr:uid="{00000000-0005-0000-0000-0000AE000000}"/>
    <cellStyle name="Celda vinculada 3" xfId="176" xr:uid="{00000000-0005-0000-0000-0000AF000000}"/>
    <cellStyle name="Celda vinculada 4" xfId="177" xr:uid="{00000000-0005-0000-0000-0000B0000000}"/>
    <cellStyle name="Celda vinculada 5" xfId="178" xr:uid="{00000000-0005-0000-0000-0000B1000000}"/>
    <cellStyle name="Celda vinculada 6" xfId="179" xr:uid="{00000000-0005-0000-0000-0000B2000000}"/>
    <cellStyle name="Celda vinculada 7" xfId="180" xr:uid="{00000000-0005-0000-0000-0000B3000000}"/>
    <cellStyle name="Encabezado 4 2" xfId="181" xr:uid="{00000000-0005-0000-0000-0000B4000000}"/>
    <cellStyle name="Encabezado 4 3" xfId="182" xr:uid="{00000000-0005-0000-0000-0000B5000000}"/>
    <cellStyle name="Encabezado 4 4" xfId="183" xr:uid="{00000000-0005-0000-0000-0000B6000000}"/>
    <cellStyle name="Encabezado 4 5" xfId="184" xr:uid="{00000000-0005-0000-0000-0000B7000000}"/>
    <cellStyle name="Encabezado 4 6" xfId="185" xr:uid="{00000000-0005-0000-0000-0000B8000000}"/>
    <cellStyle name="Encabezado 4 7" xfId="186" xr:uid="{00000000-0005-0000-0000-0000B9000000}"/>
    <cellStyle name="Énfasis1" xfId="402" builtinId="29"/>
    <cellStyle name="Énfasis1 2" xfId="187" xr:uid="{00000000-0005-0000-0000-0000BB000000}"/>
    <cellStyle name="Énfasis1 3" xfId="188" xr:uid="{00000000-0005-0000-0000-0000BC000000}"/>
    <cellStyle name="Énfasis1 4" xfId="189" xr:uid="{00000000-0005-0000-0000-0000BD000000}"/>
    <cellStyle name="Énfasis1 5" xfId="190" xr:uid="{00000000-0005-0000-0000-0000BE000000}"/>
    <cellStyle name="Énfasis1 6" xfId="191" xr:uid="{00000000-0005-0000-0000-0000BF000000}"/>
    <cellStyle name="Énfasis1 7" xfId="192" xr:uid="{00000000-0005-0000-0000-0000C0000000}"/>
    <cellStyle name="Énfasis2 2" xfId="193" xr:uid="{00000000-0005-0000-0000-0000C1000000}"/>
    <cellStyle name="Énfasis2 3" xfId="194" xr:uid="{00000000-0005-0000-0000-0000C2000000}"/>
    <cellStyle name="Énfasis2 4" xfId="195" xr:uid="{00000000-0005-0000-0000-0000C3000000}"/>
    <cellStyle name="Énfasis2 5" xfId="196" xr:uid="{00000000-0005-0000-0000-0000C4000000}"/>
    <cellStyle name="Énfasis2 6" xfId="197" xr:uid="{00000000-0005-0000-0000-0000C5000000}"/>
    <cellStyle name="Énfasis2 7" xfId="198" xr:uid="{00000000-0005-0000-0000-0000C6000000}"/>
    <cellStyle name="Énfasis3" xfId="401" builtinId="37"/>
    <cellStyle name="Énfasis3 2" xfId="199" xr:uid="{00000000-0005-0000-0000-0000C8000000}"/>
    <cellStyle name="Énfasis3 3" xfId="200" xr:uid="{00000000-0005-0000-0000-0000C9000000}"/>
    <cellStyle name="Énfasis3 4" xfId="201" xr:uid="{00000000-0005-0000-0000-0000CA000000}"/>
    <cellStyle name="Énfasis3 5" xfId="202" xr:uid="{00000000-0005-0000-0000-0000CB000000}"/>
    <cellStyle name="Énfasis3 6" xfId="203" xr:uid="{00000000-0005-0000-0000-0000CC000000}"/>
    <cellStyle name="Énfasis3 7" xfId="204" xr:uid="{00000000-0005-0000-0000-0000CD000000}"/>
    <cellStyle name="Énfasis4 2" xfId="205" xr:uid="{00000000-0005-0000-0000-0000CE000000}"/>
    <cellStyle name="Énfasis4 3" xfId="206" xr:uid="{00000000-0005-0000-0000-0000CF000000}"/>
    <cellStyle name="Énfasis4 4" xfId="207" xr:uid="{00000000-0005-0000-0000-0000D0000000}"/>
    <cellStyle name="Énfasis4 5" xfId="208" xr:uid="{00000000-0005-0000-0000-0000D1000000}"/>
    <cellStyle name="Énfasis4 6" xfId="209" xr:uid="{00000000-0005-0000-0000-0000D2000000}"/>
    <cellStyle name="Énfasis4 7" xfId="210" xr:uid="{00000000-0005-0000-0000-0000D3000000}"/>
    <cellStyle name="Énfasis5 2" xfId="211" xr:uid="{00000000-0005-0000-0000-0000D4000000}"/>
    <cellStyle name="Énfasis5 3" xfId="212" xr:uid="{00000000-0005-0000-0000-0000D5000000}"/>
    <cellStyle name="Énfasis5 4" xfId="213" xr:uid="{00000000-0005-0000-0000-0000D6000000}"/>
    <cellStyle name="Énfasis5 5" xfId="214" xr:uid="{00000000-0005-0000-0000-0000D7000000}"/>
    <cellStyle name="Énfasis5 6" xfId="215" xr:uid="{00000000-0005-0000-0000-0000D8000000}"/>
    <cellStyle name="Énfasis5 7" xfId="216" xr:uid="{00000000-0005-0000-0000-0000D9000000}"/>
    <cellStyle name="Énfasis6 2" xfId="217" xr:uid="{00000000-0005-0000-0000-0000DA000000}"/>
    <cellStyle name="Énfasis6 3" xfId="218" xr:uid="{00000000-0005-0000-0000-0000DB000000}"/>
    <cellStyle name="Énfasis6 4" xfId="219" xr:uid="{00000000-0005-0000-0000-0000DC000000}"/>
    <cellStyle name="Énfasis6 5" xfId="220" xr:uid="{00000000-0005-0000-0000-0000DD000000}"/>
    <cellStyle name="Énfasis6 6" xfId="221" xr:uid="{00000000-0005-0000-0000-0000DE000000}"/>
    <cellStyle name="Énfasis6 7" xfId="222" xr:uid="{00000000-0005-0000-0000-0000DF000000}"/>
    <cellStyle name="Entrada 2" xfId="223" xr:uid="{00000000-0005-0000-0000-0000E0000000}"/>
    <cellStyle name="Entrada 3" xfId="224" xr:uid="{00000000-0005-0000-0000-0000E1000000}"/>
    <cellStyle name="Entrada 4" xfId="225" xr:uid="{00000000-0005-0000-0000-0000E2000000}"/>
    <cellStyle name="Entrada 5" xfId="226" xr:uid="{00000000-0005-0000-0000-0000E3000000}"/>
    <cellStyle name="Entrada 6" xfId="227" xr:uid="{00000000-0005-0000-0000-0000E4000000}"/>
    <cellStyle name="Entrada 7" xfId="228" xr:uid="{00000000-0005-0000-0000-0000E5000000}"/>
    <cellStyle name="Excel_BuiltIn_Encabezado 4" xfId="229" xr:uid="{00000000-0005-0000-0000-0000E6000000}"/>
    <cellStyle name="Hipervínculo" xfId="230" builtinId="8"/>
    <cellStyle name="Incorrecto 2" xfId="231" xr:uid="{00000000-0005-0000-0000-0000E8000000}"/>
    <cellStyle name="Incorrecto 3" xfId="232" xr:uid="{00000000-0005-0000-0000-0000E9000000}"/>
    <cellStyle name="Incorrecto 4" xfId="233" xr:uid="{00000000-0005-0000-0000-0000EA000000}"/>
    <cellStyle name="Incorrecto 5" xfId="234" xr:uid="{00000000-0005-0000-0000-0000EB000000}"/>
    <cellStyle name="Incorrecto 6" xfId="235" xr:uid="{00000000-0005-0000-0000-0000EC000000}"/>
    <cellStyle name="Incorrecto 7" xfId="236" xr:uid="{00000000-0005-0000-0000-0000ED000000}"/>
    <cellStyle name="Incorrecto 8" xfId="237" xr:uid="{00000000-0005-0000-0000-0000EE000000}"/>
    <cellStyle name="Millares" xfId="238" builtinId="3"/>
    <cellStyle name="Millares 2" xfId="239" xr:uid="{00000000-0005-0000-0000-0000F0000000}"/>
    <cellStyle name="Millares 3" xfId="240" xr:uid="{00000000-0005-0000-0000-0000F1000000}"/>
    <cellStyle name="Millares 4" xfId="403" xr:uid="{00000000-0005-0000-0000-0000F2000000}"/>
    <cellStyle name="Millares 5" xfId="407" xr:uid="{00000000-0005-0000-0000-0000F3000000}"/>
    <cellStyle name="Millares 6" xfId="410" xr:uid="{00000000-0005-0000-0000-0000F4000000}"/>
    <cellStyle name="Millares 7" xfId="413" xr:uid="{00000000-0005-0000-0000-0000F5000000}"/>
    <cellStyle name="Neutral 2" xfId="241" xr:uid="{00000000-0005-0000-0000-0000F6000000}"/>
    <cellStyle name="Neutral 3" xfId="242" xr:uid="{00000000-0005-0000-0000-0000F7000000}"/>
    <cellStyle name="Neutral 4" xfId="243" xr:uid="{00000000-0005-0000-0000-0000F8000000}"/>
    <cellStyle name="Neutral 5" xfId="244" xr:uid="{00000000-0005-0000-0000-0000F9000000}"/>
    <cellStyle name="Neutral 6" xfId="245" xr:uid="{00000000-0005-0000-0000-0000FA000000}"/>
    <cellStyle name="Neutral 7" xfId="246" xr:uid="{00000000-0005-0000-0000-0000FB000000}"/>
    <cellStyle name="Normal" xfId="0" builtinId="0"/>
    <cellStyle name="Normal 10" xfId="247" xr:uid="{00000000-0005-0000-0000-0000FD000000}"/>
    <cellStyle name="Normal 10 2" xfId="248" xr:uid="{00000000-0005-0000-0000-0000FE000000}"/>
    <cellStyle name="Normal 10 3" xfId="249" xr:uid="{00000000-0005-0000-0000-0000FF000000}"/>
    <cellStyle name="Normal 10_(2) BOLETA FRUTAS Y HORTALIZAS TIENDONA Y CABECERAS  12 MARZO  2010" xfId="250" xr:uid="{00000000-0005-0000-0000-000000010000}"/>
    <cellStyle name="Normal 11" xfId="251" xr:uid="{00000000-0005-0000-0000-000001010000}"/>
    <cellStyle name="Normal 11 2" xfId="252" xr:uid="{00000000-0005-0000-0000-000002010000}"/>
    <cellStyle name="Normal 11 3" xfId="253" xr:uid="{00000000-0005-0000-0000-000003010000}"/>
    <cellStyle name="Normal 11_(2) BOLETA FRUTAS Y HORTALIZAS TIENDONA Y CABECERAS  12 MARZO  2010" xfId="254" xr:uid="{00000000-0005-0000-0000-000004010000}"/>
    <cellStyle name="Normal 12" xfId="255" xr:uid="{00000000-0005-0000-0000-000005010000}"/>
    <cellStyle name="Normal 12 2" xfId="256" xr:uid="{00000000-0005-0000-0000-000006010000}"/>
    <cellStyle name="Normal 12 3" xfId="257" xr:uid="{00000000-0005-0000-0000-000007010000}"/>
    <cellStyle name="Normal 13" xfId="258" xr:uid="{00000000-0005-0000-0000-000008010000}"/>
    <cellStyle name="Normal 13 2" xfId="259" xr:uid="{00000000-0005-0000-0000-000009010000}"/>
    <cellStyle name="Normal 13_(2) BOLETA FRUTAS Y HORTALIZAS TIENDONA Y CABECERAS  12 MARZO  2010" xfId="260" xr:uid="{00000000-0005-0000-0000-00000A010000}"/>
    <cellStyle name="Normal 14" xfId="261" xr:uid="{00000000-0005-0000-0000-00000B010000}"/>
    <cellStyle name="Normal 14 2" xfId="262" xr:uid="{00000000-0005-0000-0000-00000C010000}"/>
    <cellStyle name="Normal 14_(2) BOLETA FRUTAS Y HORTALIZAS TIENDONA Y CABECERAS  12 MARZO  2010" xfId="263" xr:uid="{00000000-0005-0000-0000-00000D010000}"/>
    <cellStyle name="Normal 15" xfId="264" xr:uid="{00000000-0005-0000-0000-00000E010000}"/>
    <cellStyle name="Normal 15 2" xfId="265" xr:uid="{00000000-0005-0000-0000-00000F010000}"/>
    <cellStyle name="Normal 15_(2) BOLETA FRUTAS Y HORTALIZAS TIENDONA Y CABECERAS  12 MARZO  2010" xfId="266" xr:uid="{00000000-0005-0000-0000-000010010000}"/>
    <cellStyle name="Normal 16" xfId="267" xr:uid="{00000000-0005-0000-0000-000011010000}"/>
    <cellStyle name="Normal 16 2" xfId="268" xr:uid="{00000000-0005-0000-0000-000012010000}"/>
    <cellStyle name="Normal 16_(2) BOLETA FRUTAS Y HORTALIZAS TIENDONA Y CABECERAS  12 MARZO  2010" xfId="269" xr:uid="{00000000-0005-0000-0000-000013010000}"/>
    <cellStyle name="Normal 17" xfId="270" xr:uid="{00000000-0005-0000-0000-000014010000}"/>
    <cellStyle name="Normal 17 2" xfId="271" xr:uid="{00000000-0005-0000-0000-000015010000}"/>
    <cellStyle name="Normal 17_(2) BOLETA FRUTAS Y HORTALIZAS TIENDONA Y CABECERAS  12 MARZO  2010" xfId="272" xr:uid="{00000000-0005-0000-0000-000016010000}"/>
    <cellStyle name="Normal 18" xfId="273" xr:uid="{00000000-0005-0000-0000-000017010000}"/>
    <cellStyle name="Normal 19" xfId="274" xr:uid="{00000000-0005-0000-0000-000018010000}"/>
    <cellStyle name="Normal 2" xfId="275" xr:uid="{00000000-0005-0000-0000-000019010000}"/>
    <cellStyle name="Normal 2 10" xfId="276" xr:uid="{00000000-0005-0000-0000-00001A010000}"/>
    <cellStyle name="Normal 2 11" xfId="277" xr:uid="{00000000-0005-0000-0000-00001B010000}"/>
    <cellStyle name="Normal 2 12" xfId="278" xr:uid="{00000000-0005-0000-0000-00001C010000}"/>
    <cellStyle name="Normal 2 13" xfId="279" xr:uid="{00000000-0005-0000-0000-00001D010000}"/>
    <cellStyle name="Normal 2 2" xfId="280" xr:uid="{00000000-0005-0000-0000-00001E010000}"/>
    <cellStyle name="Normal 2 2 2" xfId="281" xr:uid="{00000000-0005-0000-0000-00001F010000}"/>
    <cellStyle name="Normal 2 2 3" xfId="282" xr:uid="{00000000-0005-0000-0000-000020010000}"/>
    <cellStyle name="Normal 2 2_(2) BOLETA FRUTAS Y HORTALIZAS TIENDONA Y CABECERAS  12 MARZO  2010" xfId="283" xr:uid="{00000000-0005-0000-0000-000021010000}"/>
    <cellStyle name="Normal 2 3" xfId="284" xr:uid="{00000000-0005-0000-0000-000022010000}"/>
    <cellStyle name="Normal 2 3 2" xfId="285" xr:uid="{00000000-0005-0000-0000-000023010000}"/>
    <cellStyle name="Normal 2 3 3" xfId="286" xr:uid="{00000000-0005-0000-0000-000024010000}"/>
    <cellStyle name="Normal 2 3_(2) BOLETA FRUTAS Y HORTALIZAS TIENDONA Y CABECERAS  12 MARZO  2010" xfId="287" xr:uid="{00000000-0005-0000-0000-000025010000}"/>
    <cellStyle name="Normal 2 4" xfId="288" xr:uid="{00000000-0005-0000-0000-000026010000}"/>
    <cellStyle name="Normal 2 5" xfId="289" xr:uid="{00000000-0005-0000-0000-000027010000}"/>
    <cellStyle name="Normal 2 6" xfId="290" xr:uid="{00000000-0005-0000-0000-000028010000}"/>
    <cellStyle name="Normal 2 7" xfId="291" xr:uid="{00000000-0005-0000-0000-000029010000}"/>
    <cellStyle name="Normal 2 8" xfId="292" xr:uid="{00000000-0005-0000-0000-00002A010000}"/>
    <cellStyle name="Normal 2 9" xfId="293" xr:uid="{00000000-0005-0000-0000-00002B010000}"/>
    <cellStyle name="Normal 20" xfId="294" xr:uid="{00000000-0005-0000-0000-00002C010000}"/>
    <cellStyle name="Normal 21" xfId="295" xr:uid="{00000000-0005-0000-0000-00002D010000}"/>
    <cellStyle name="Normal 22" xfId="296" xr:uid="{00000000-0005-0000-0000-00002E010000}"/>
    <cellStyle name="Normal 23" xfId="297" xr:uid="{00000000-0005-0000-0000-00002F010000}"/>
    <cellStyle name="Normal 24" xfId="298" xr:uid="{00000000-0005-0000-0000-000030010000}"/>
    <cellStyle name="Normal 25" xfId="299" xr:uid="{00000000-0005-0000-0000-000031010000}"/>
    <cellStyle name="Normal 26" xfId="300" xr:uid="{00000000-0005-0000-0000-000032010000}"/>
    <cellStyle name="Normal 27" xfId="301" xr:uid="{00000000-0005-0000-0000-000033010000}"/>
    <cellStyle name="Normal 28" xfId="302" xr:uid="{00000000-0005-0000-0000-000034010000}"/>
    <cellStyle name="Normal 29" xfId="303" xr:uid="{00000000-0005-0000-0000-000035010000}"/>
    <cellStyle name="Normal 3" xfId="304" xr:uid="{00000000-0005-0000-0000-000036010000}"/>
    <cellStyle name="Normal 3 2" xfId="305" xr:uid="{00000000-0005-0000-0000-000037010000}"/>
    <cellStyle name="Normal 3 2 2" xfId="306" xr:uid="{00000000-0005-0000-0000-000038010000}"/>
    <cellStyle name="Normal 3 2 3" xfId="307" xr:uid="{00000000-0005-0000-0000-000039010000}"/>
    <cellStyle name="Normal 3 2_(2) BOLETA FRUTAS Y HORTALIZAS TIENDONA Y CABECERAS  12 MARZO  2010" xfId="308" xr:uid="{00000000-0005-0000-0000-00003A010000}"/>
    <cellStyle name="Normal 3 3" xfId="309" xr:uid="{00000000-0005-0000-0000-00003B010000}"/>
    <cellStyle name="Normal 3 4" xfId="310" xr:uid="{00000000-0005-0000-0000-00003C010000}"/>
    <cellStyle name="Normal 30" xfId="311" xr:uid="{00000000-0005-0000-0000-00003D010000}"/>
    <cellStyle name="Normal 31" xfId="312" xr:uid="{00000000-0005-0000-0000-00003E010000}"/>
    <cellStyle name="Normal 32" xfId="313" xr:uid="{00000000-0005-0000-0000-00003F010000}"/>
    <cellStyle name="Normal 33" xfId="314" xr:uid="{00000000-0005-0000-0000-000040010000}"/>
    <cellStyle name="Normal 34" xfId="315" xr:uid="{00000000-0005-0000-0000-000041010000}"/>
    <cellStyle name="Normal 35" xfId="316" xr:uid="{00000000-0005-0000-0000-000042010000}"/>
    <cellStyle name="Normal 36" xfId="317" xr:uid="{00000000-0005-0000-0000-000043010000}"/>
    <cellStyle name="Normal 37" xfId="318" xr:uid="{00000000-0005-0000-0000-000044010000}"/>
    <cellStyle name="Normal 38" xfId="319" xr:uid="{00000000-0005-0000-0000-000045010000}"/>
    <cellStyle name="Normal 39" xfId="320" xr:uid="{00000000-0005-0000-0000-000046010000}"/>
    <cellStyle name="Normal 4" xfId="321" xr:uid="{00000000-0005-0000-0000-000047010000}"/>
    <cellStyle name="Normal 40" xfId="322" xr:uid="{00000000-0005-0000-0000-000048010000}"/>
    <cellStyle name="Normal 41" xfId="323" xr:uid="{00000000-0005-0000-0000-000049010000}"/>
    <cellStyle name="Normal 42" xfId="324" xr:uid="{00000000-0005-0000-0000-00004A010000}"/>
    <cellStyle name="Normal 43" xfId="325" xr:uid="{00000000-0005-0000-0000-00004B010000}"/>
    <cellStyle name="Normal 44" xfId="326" xr:uid="{00000000-0005-0000-0000-00004C010000}"/>
    <cellStyle name="Normal 45" xfId="327" xr:uid="{00000000-0005-0000-0000-00004D010000}"/>
    <cellStyle name="Normal 46" xfId="328" xr:uid="{00000000-0005-0000-0000-00004E010000}"/>
    <cellStyle name="Normal 5" xfId="329" xr:uid="{00000000-0005-0000-0000-00004F010000}"/>
    <cellStyle name="Normal 6" xfId="330" xr:uid="{00000000-0005-0000-0000-000050010000}"/>
    <cellStyle name="Normal 7" xfId="331" xr:uid="{00000000-0005-0000-0000-000051010000}"/>
    <cellStyle name="Normal 8" xfId="332" xr:uid="{00000000-0005-0000-0000-000052010000}"/>
    <cellStyle name="Normal 8 2" xfId="333" xr:uid="{00000000-0005-0000-0000-000053010000}"/>
    <cellStyle name="Normal 8 3" xfId="334" xr:uid="{00000000-0005-0000-0000-000054010000}"/>
    <cellStyle name="Normal 8 4" xfId="335" xr:uid="{00000000-0005-0000-0000-000055010000}"/>
    <cellStyle name="Normal 8 5" xfId="404" xr:uid="{00000000-0005-0000-0000-000056010000}"/>
    <cellStyle name="Normal 8_(2) BOLETA FRUTAS Y HORTALIZAS TIENDONA Y CABECERAS  12 MARZO  2010" xfId="336" xr:uid="{00000000-0005-0000-0000-000057010000}"/>
    <cellStyle name="Normal 9" xfId="337" xr:uid="{00000000-0005-0000-0000-000058010000}"/>
    <cellStyle name="Normal 9 2" xfId="338" xr:uid="{00000000-0005-0000-0000-000059010000}"/>
    <cellStyle name="Normal 9 3" xfId="339" xr:uid="{00000000-0005-0000-0000-00005A010000}"/>
    <cellStyle name="Normal 9_(2) BOLETA FRUTAS Y HORTALIZAS TIENDONA Y CABECERAS  12 MARZO  2010" xfId="340" xr:uid="{00000000-0005-0000-0000-00005B010000}"/>
    <cellStyle name="Notas 2" xfId="341" xr:uid="{00000000-0005-0000-0000-00005C010000}"/>
    <cellStyle name="Notas 3" xfId="342" xr:uid="{00000000-0005-0000-0000-00005D010000}"/>
    <cellStyle name="Notas 4" xfId="343" xr:uid="{00000000-0005-0000-0000-00005E010000}"/>
    <cellStyle name="Notas 5" xfId="344" xr:uid="{00000000-0005-0000-0000-00005F010000}"/>
    <cellStyle name="Notas 6" xfId="345" xr:uid="{00000000-0005-0000-0000-000060010000}"/>
    <cellStyle name="Notas 7" xfId="346" xr:uid="{00000000-0005-0000-0000-000061010000}"/>
    <cellStyle name="Porcentaje" xfId="347" builtinId="5"/>
    <cellStyle name="Porcentaje 2" xfId="348" xr:uid="{00000000-0005-0000-0000-000063010000}"/>
    <cellStyle name="Porcentaje 3" xfId="349" xr:uid="{00000000-0005-0000-0000-000064010000}"/>
    <cellStyle name="Porcentaje 4" xfId="405" xr:uid="{00000000-0005-0000-0000-000065010000}"/>
    <cellStyle name="Porcentaje 5" xfId="408" xr:uid="{00000000-0005-0000-0000-000066010000}"/>
    <cellStyle name="Porcentaje 6" xfId="411" xr:uid="{00000000-0005-0000-0000-000067010000}"/>
    <cellStyle name="Porcentaje 7" xfId="414" xr:uid="{00000000-0005-0000-0000-000068010000}"/>
    <cellStyle name="Porcentual 4" xfId="350" xr:uid="{00000000-0005-0000-0000-000069010000}"/>
    <cellStyle name="Salida 2" xfId="351" xr:uid="{00000000-0005-0000-0000-00006A010000}"/>
    <cellStyle name="Salida 3" xfId="352" xr:uid="{00000000-0005-0000-0000-00006B010000}"/>
    <cellStyle name="Salida 4" xfId="353" xr:uid="{00000000-0005-0000-0000-00006C010000}"/>
    <cellStyle name="Salida 5" xfId="354" xr:uid="{00000000-0005-0000-0000-00006D010000}"/>
    <cellStyle name="Salida 6" xfId="355" xr:uid="{00000000-0005-0000-0000-00006E010000}"/>
    <cellStyle name="Salida 7" xfId="356" xr:uid="{00000000-0005-0000-0000-00006F010000}"/>
    <cellStyle name="TableStyleLight1" xfId="357" xr:uid="{00000000-0005-0000-0000-000070010000}"/>
    <cellStyle name="Texto de advertencia 2" xfId="358" xr:uid="{00000000-0005-0000-0000-000071010000}"/>
    <cellStyle name="Texto de advertencia 3" xfId="359" xr:uid="{00000000-0005-0000-0000-000072010000}"/>
    <cellStyle name="Texto de advertencia 4" xfId="360" xr:uid="{00000000-0005-0000-0000-000073010000}"/>
    <cellStyle name="Texto de advertencia 5" xfId="361" xr:uid="{00000000-0005-0000-0000-000074010000}"/>
    <cellStyle name="Texto de advertencia 6" xfId="362" xr:uid="{00000000-0005-0000-0000-000075010000}"/>
    <cellStyle name="Texto de advertencia 7" xfId="363" xr:uid="{00000000-0005-0000-0000-000076010000}"/>
    <cellStyle name="Texto explicativo 2" xfId="364" xr:uid="{00000000-0005-0000-0000-000077010000}"/>
    <cellStyle name="Texto explicativo 3" xfId="365" xr:uid="{00000000-0005-0000-0000-000078010000}"/>
    <cellStyle name="Texto explicativo 4" xfId="366" xr:uid="{00000000-0005-0000-0000-000079010000}"/>
    <cellStyle name="Texto explicativo 5" xfId="367" xr:uid="{00000000-0005-0000-0000-00007A010000}"/>
    <cellStyle name="Texto explicativo 6" xfId="368" xr:uid="{00000000-0005-0000-0000-00007B010000}"/>
    <cellStyle name="Texto explicativo 7" xfId="369" xr:uid="{00000000-0005-0000-0000-00007C010000}"/>
    <cellStyle name="Título" xfId="400" builtinId="15"/>
    <cellStyle name="Título 1 2" xfId="370" xr:uid="{00000000-0005-0000-0000-00007E010000}"/>
    <cellStyle name="Título 1 3" xfId="371" xr:uid="{00000000-0005-0000-0000-00007F010000}"/>
    <cellStyle name="Título 1 4" xfId="372" xr:uid="{00000000-0005-0000-0000-000080010000}"/>
    <cellStyle name="Título 1 5" xfId="373" xr:uid="{00000000-0005-0000-0000-000081010000}"/>
    <cellStyle name="Título 1 6" xfId="374" xr:uid="{00000000-0005-0000-0000-000082010000}"/>
    <cellStyle name="Título 1 7" xfId="375" xr:uid="{00000000-0005-0000-0000-000083010000}"/>
    <cellStyle name="Título 10" xfId="406" xr:uid="{00000000-0005-0000-0000-000084010000}"/>
    <cellStyle name="Título 11" xfId="409" xr:uid="{00000000-0005-0000-0000-000085010000}"/>
    <cellStyle name="Título 12" xfId="412" xr:uid="{00000000-0005-0000-0000-000086010000}"/>
    <cellStyle name="Título 13" xfId="415" xr:uid="{00000000-0005-0000-0000-000087010000}"/>
    <cellStyle name="Título 2 2" xfId="376" xr:uid="{00000000-0005-0000-0000-000088010000}"/>
    <cellStyle name="Título 2 3" xfId="377" xr:uid="{00000000-0005-0000-0000-000089010000}"/>
    <cellStyle name="Título 2 4" xfId="378" xr:uid="{00000000-0005-0000-0000-00008A010000}"/>
    <cellStyle name="Título 2 5" xfId="379" xr:uid="{00000000-0005-0000-0000-00008B010000}"/>
    <cellStyle name="Título 2 6" xfId="380" xr:uid="{00000000-0005-0000-0000-00008C010000}"/>
    <cellStyle name="Título 2 7" xfId="381" xr:uid="{00000000-0005-0000-0000-00008D010000}"/>
    <cellStyle name="Título 3 2" xfId="382" xr:uid="{00000000-0005-0000-0000-00008E010000}"/>
    <cellStyle name="Título 3 3" xfId="383" xr:uid="{00000000-0005-0000-0000-00008F010000}"/>
    <cellStyle name="Título 3 4" xfId="384" xr:uid="{00000000-0005-0000-0000-000090010000}"/>
    <cellStyle name="Título 3 5" xfId="385" xr:uid="{00000000-0005-0000-0000-000091010000}"/>
    <cellStyle name="Título 3 6" xfId="386" xr:uid="{00000000-0005-0000-0000-000092010000}"/>
    <cellStyle name="Título 3 7" xfId="387" xr:uid="{00000000-0005-0000-0000-000093010000}"/>
    <cellStyle name="Título 4" xfId="388" xr:uid="{00000000-0005-0000-0000-000094010000}"/>
    <cellStyle name="Título 5" xfId="389" xr:uid="{00000000-0005-0000-0000-000095010000}"/>
    <cellStyle name="Título 6" xfId="390" xr:uid="{00000000-0005-0000-0000-000096010000}"/>
    <cellStyle name="Título 7" xfId="391" xr:uid="{00000000-0005-0000-0000-000097010000}"/>
    <cellStyle name="Título 8" xfId="392" xr:uid="{00000000-0005-0000-0000-000098010000}"/>
    <cellStyle name="Título 9" xfId="393" xr:uid="{00000000-0005-0000-0000-000099010000}"/>
    <cellStyle name="Total 2" xfId="394" xr:uid="{00000000-0005-0000-0000-00009A010000}"/>
    <cellStyle name="Total 3" xfId="395" xr:uid="{00000000-0005-0000-0000-00009B010000}"/>
    <cellStyle name="Total 4" xfId="396" xr:uid="{00000000-0005-0000-0000-00009C010000}"/>
    <cellStyle name="Total 5" xfId="397" xr:uid="{00000000-0005-0000-0000-00009D010000}"/>
    <cellStyle name="Total 6" xfId="398" xr:uid="{00000000-0005-0000-0000-00009E010000}"/>
    <cellStyle name="Total 7" xfId="399" xr:uid="{00000000-0005-0000-0000-00009F010000}"/>
  </cellStyles>
  <dxfs count="461">
    <dxf>
      <numFmt numFmtId="2" formatCode="0.0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>
          <a:extLst>
            <a:ext uri="{FF2B5EF4-FFF2-40B4-BE49-F238E27FC236}">
              <a16:creationId xmlns:a16="http://schemas.microsoft.com/office/drawing/2014/main" id="{00000000-0008-0000-0200-000009000000}"/>
            </a:ext>
          </a:extLst>
        </xdr:cNvPr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>
          <a:extLst>
            <a:ext uri="{FF2B5EF4-FFF2-40B4-BE49-F238E27FC236}">
              <a16:creationId xmlns:a16="http://schemas.microsoft.com/office/drawing/2014/main" id="{00000000-0008-0000-0200-00000A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>
          <a:extLst>
            <a:ext uri="{FF2B5EF4-FFF2-40B4-BE49-F238E27FC236}">
              <a16:creationId xmlns:a16="http://schemas.microsoft.com/office/drawing/2014/main" id="{00000000-0008-0000-0200-00000B000000}"/>
            </a:ext>
          </a:extLst>
        </xdr:cNvPr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>
          <a:extLst>
            <a:ext uri="{FF2B5EF4-FFF2-40B4-BE49-F238E27FC236}">
              <a16:creationId xmlns:a16="http://schemas.microsoft.com/office/drawing/2014/main" id="{00000000-0008-0000-0200-00000C000000}"/>
            </a:ext>
          </a:extLst>
        </xdr:cNvPr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3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3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300-000010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>
          <a:extLst>
            <a:ext uri="{FF2B5EF4-FFF2-40B4-BE49-F238E27FC236}">
              <a16:creationId xmlns:a16="http://schemas.microsoft.com/office/drawing/2014/main" id="{00000000-0008-0000-0300-00001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>
          <a:extLst>
            <a:ext uri="{FF2B5EF4-FFF2-40B4-BE49-F238E27FC236}">
              <a16:creationId xmlns:a16="http://schemas.microsoft.com/office/drawing/2014/main" id="{00000000-0008-0000-0300-000012000000}"/>
            </a:ext>
          </a:extLst>
        </xdr:cNvPr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>
          <a:extLst>
            <a:ext uri="{FF2B5EF4-FFF2-40B4-BE49-F238E27FC236}">
              <a16:creationId xmlns:a16="http://schemas.microsoft.com/office/drawing/2014/main" id="{00000000-0008-0000-0300-000013000000}"/>
            </a:ext>
          </a:extLst>
        </xdr:cNvPr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/>
      </xdr:nvSpPr>
      <xdr:spPr>
        <a:xfrm>
          <a:off x="1524000" y="190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/>
      </xdr:nvSpPr>
      <xdr:spPr bwMode="auto">
        <a:xfrm flipH="1">
          <a:off x="18135599" y="3810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/>
      </xdr:nvSpPr>
      <xdr:spPr>
        <a:xfrm>
          <a:off x="1524000" y="4019550"/>
          <a:ext cx="16487774" cy="39633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/>
      </xdr:nvSpPr>
      <xdr:spPr bwMode="auto">
        <a:xfrm flipH="1">
          <a:off x="18135599" y="4381500"/>
          <a:ext cx="1373661" cy="18097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0</xdr:row>
      <xdr:rowOff>57150</xdr:rowOff>
    </xdr:from>
    <xdr:ext cx="619125" cy="753283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90575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>
          <a:extLst>
            <a:ext uri="{FF2B5EF4-FFF2-40B4-BE49-F238E27FC236}">
              <a16:creationId xmlns:a16="http://schemas.microsoft.com/office/drawing/2014/main" id="{00000000-0008-0000-0400-000007000000}"/>
            </a:ext>
          </a:extLst>
        </xdr:cNvPr>
        <xdr:cNvCxnSpPr/>
      </xdr:nvCxnSpPr>
      <xdr:spPr>
        <a:xfrm flipH="1">
          <a:off x="1495425" y="10477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>
          <a:extLst>
            <a:ext uri="{FF2B5EF4-FFF2-40B4-BE49-F238E27FC236}">
              <a16:creationId xmlns:a16="http://schemas.microsoft.com/office/drawing/2014/main" id="{00000000-0008-0000-0400-000008000000}"/>
            </a:ext>
          </a:extLst>
        </xdr:cNvPr>
        <xdr:cNvSpPr txBox="1"/>
      </xdr:nvSpPr>
      <xdr:spPr>
        <a:xfrm>
          <a:off x="1524001" y="16192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oneCellAnchor>
    <xdr:from>
      <xdr:col>1</xdr:col>
      <xdr:colOff>19050</xdr:colOff>
      <xdr:row>21</xdr:row>
      <xdr:rowOff>38100</xdr:rowOff>
    </xdr:from>
    <xdr:ext cx="619125" cy="753283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400-00000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1050" y="403860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>
          <a:extLst>
            <a:ext uri="{FF2B5EF4-FFF2-40B4-BE49-F238E27FC236}">
              <a16:creationId xmlns:a16="http://schemas.microsoft.com/office/drawing/2014/main" id="{00000000-0008-0000-0400-00000A000000}"/>
            </a:ext>
          </a:extLst>
        </xdr:cNvPr>
        <xdr:cNvCxnSpPr/>
      </xdr:nvCxnSpPr>
      <xdr:spPr>
        <a:xfrm flipH="1">
          <a:off x="1485900" y="4086225"/>
          <a:ext cx="6350" cy="426825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>
          <a:extLst>
            <a:ext uri="{FF2B5EF4-FFF2-40B4-BE49-F238E27FC236}">
              <a16:creationId xmlns:a16="http://schemas.microsoft.com/office/drawing/2014/main" id="{00000000-0008-0000-0400-00000B000000}"/>
            </a:ext>
          </a:extLst>
        </xdr:cNvPr>
        <xdr:cNvSpPr txBox="1"/>
      </xdr:nvSpPr>
      <xdr:spPr>
        <a:xfrm>
          <a:off x="1524001" y="4143375"/>
          <a:ext cx="0" cy="342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>
          <a:extLst>
            <a:ext uri="{FF2B5EF4-FFF2-40B4-BE49-F238E27FC236}">
              <a16:creationId xmlns:a16="http://schemas.microsoft.com/office/drawing/2014/main" id="{00000000-0008-0000-0500-00000B000000}"/>
            </a:ext>
          </a:extLst>
        </xdr:cNvPr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500-00000C000000}"/>
            </a:ext>
          </a:extLst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>
          <a:extLst>
            <a:ext uri="{FF2B5EF4-FFF2-40B4-BE49-F238E27FC236}">
              <a16:creationId xmlns:a16="http://schemas.microsoft.com/office/drawing/2014/main" id="{00000000-0008-0000-0500-00000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>
          <a:extLst>
            <a:ext uri="{FF2B5EF4-FFF2-40B4-BE49-F238E27FC236}">
              <a16:creationId xmlns:a16="http://schemas.microsoft.com/office/drawing/2014/main" id="{00000000-0008-0000-0500-00000E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>
          <a:extLst>
            <a:ext uri="{FF2B5EF4-FFF2-40B4-BE49-F238E27FC236}">
              <a16:creationId xmlns:a16="http://schemas.microsoft.com/office/drawing/2014/main" id="{00000000-0008-0000-0500-00000F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600-00000A000000}"/>
            </a:ext>
          </a:extLst>
        </xdr:cNvPr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>
          <a:extLst>
            <a:ext uri="{FF2B5EF4-FFF2-40B4-BE49-F238E27FC236}">
              <a16:creationId xmlns:a16="http://schemas.microsoft.com/office/drawing/2014/main" id="{00000000-0008-0000-0800-000005000000}"/>
            </a:ext>
          </a:extLst>
        </xdr:cNvPr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800-000007000000}"/>
            </a:ext>
          </a:extLst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8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8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800-00000A000000}"/>
            </a:ext>
          </a:extLst>
        </xdr:cNvPr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>
          <a:extLst>
            <a:ext uri="{FF2B5EF4-FFF2-40B4-BE49-F238E27FC236}">
              <a16:creationId xmlns:a16="http://schemas.microsoft.com/office/drawing/2014/main" id="{00000000-0008-0000-0900-000006000000}"/>
            </a:ext>
          </a:extLst>
        </xdr:cNvPr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900-000007000000}"/>
            </a:ext>
          </a:extLst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9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>
          <a:extLst>
            <a:ext uri="{FF2B5EF4-FFF2-40B4-BE49-F238E27FC236}">
              <a16:creationId xmlns:a16="http://schemas.microsoft.com/office/drawing/2014/main" id="{00000000-0008-0000-0900-000009000000}"/>
            </a:ext>
          </a:extLst>
        </xdr:cNvPr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>
          <a:extLst>
            <a:ext uri="{FF2B5EF4-FFF2-40B4-BE49-F238E27FC236}">
              <a16:creationId xmlns:a16="http://schemas.microsoft.com/office/drawing/2014/main" id="{00000000-0008-0000-0900-00000A000000}"/>
            </a:ext>
          </a:extLst>
        </xdr:cNvPr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Fernando Alexander Palacios Rivas" refreshedDate="45090.575267361113" createdVersion="7" refreshedVersion="7" minRefreshableVersion="3" recordCount="1400" xr:uid="{97481B56-EB8C-472B-A69F-C040831C6032}">
  <cacheSource type="worksheet">
    <worksheetSource ref="A1:AP1401" sheet="Hoja1"/>
  </cacheSource>
  <cacheFields count="42">
    <cacheField name="LLAVE" numFmtId="0">
      <sharedItems containsSemiMixedTypes="0" containsString="0" containsNumber="1" containsInteger="1" minValue="354033" maxValue="354855"/>
    </cacheField>
    <cacheField name="FOLIO" numFmtId="0">
      <sharedItems containsSemiMixedTypes="0" containsString="0" containsNumber="1" containsInteger="1" minValue="22" maxValue="945"/>
    </cacheField>
    <cacheField name="DEP ID" numFmtId="0">
      <sharedItems containsSemiMixedTypes="0" containsString="0" containsNumber="1" containsInteger="1" minValue="3" maxValue="13"/>
    </cacheField>
    <cacheField name="DEPARTAMENTO" numFmtId="0">
      <sharedItems/>
    </cacheField>
    <cacheField name="MUN ID" numFmtId="0">
      <sharedItems containsSemiMixedTypes="0" containsString="0" containsNumber="1" containsInteger="1" minValue="14" maxValue="23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2211083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6" maxValue="6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3" maxValue="2023"/>
    </cacheField>
    <cacheField name="AÑO TRACKING" numFmtId="0">
      <sharedItems containsSemiMixedTypes="0" containsString="0" containsNumber="1" containsInteger="1" minValue="2023" maxValue="2023"/>
    </cacheField>
    <cacheField name="COD PAIS" numFmtId="0">
      <sharedItems containsSemiMixedTypes="0" containsString="0" containsNumber="1" containsInteger="1" minValue="2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75"/>
    </cacheField>
    <cacheField name="PRECIO CONSUMIDOR" numFmtId="0">
      <sharedItems containsString="0" containsBlank="1" containsNumber="1" minValue="0.15" maxValue="2.25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172">
        <n v="56"/>
        <n v="23"/>
        <n v="29"/>
        <n v="54"/>
        <n v="24"/>
        <n v="25"/>
        <n v="42"/>
        <n v="43"/>
        <n v="57"/>
        <n v="45"/>
        <n v="32"/>
        <n v="36"/>
        <n v="31"/>
        <n v="30"/>
        <n v="44"/>
        <n v="26"/>
        <n v="33"/>
        <n v="27"/>
        <n v="17"/>
        <n v="34"/>
        <n v="13"/>
        <n v="18"/>
        <n v="14"/>
        <n v="19"/>
        <n v="59"/>
        <n v="49"/>
        <n v="58"/>
        <n v="51"/>
        <n v="47"/>
        <n v="46"/>
        <n v="12"/>
        <n v="11"/>
        <n v="39"/>
        <n v="40"/>
        <n v="41"/>
        <n v="21"/>
        <n v="22"/>
        <n v="20"/>
        <n v="55"/>
        <n v="52"/>
        <n v="38"/>
        <n v="53"/>
        <n v="37"/>
        <n v="48"/>
        <n v="50"/>
        <n v="76"/>
        <n v="64"/>
        <n v="66"/>
        <n v="77"/>
        <n v="73"/>
        <n v="72"/>
        <n v="85"/>
        <n v="89"/>
        <n v="68"/>
        <n v="71"/>
        <n v="69"/>
        <n v="65"/>
        <n v="84"/>
        <n v="67"/>
        <n v="92"/>
        <n v="93"/>
        <n v="62"/>
        <n v="90"/>
        <n v="78"/>
        <n v="63"/>
        <n v="79"/>
        <n v="80"/>
        <n v="82"/>
        <n v="81"/>
        <n v="88"/>
        <n v="87"/>
        <n v="86"/>
        <n v="142"/>
        <n v="139"/>
        <n v="143"/>
        <n v="136"/>
        <n v="137"/>
        <n v="83"/>
        <n v="147"/>
        <n v="148"/>
        <n v="149"/>
        <n v="144"/>
        <n v="145"/>
        <n v="146"/>
        <n v="150"/>
        <n v="1"/>
        <n v="3"/>
        <n v="5"/>
        <n v="9"/>
        <n v="7"/>
        <n v="98"/>
        <n v="10"/>
        <n v="95"/>
        <n v="97"/>
        <n v="96"/>
        <n v="100"/>
        <n v="101"/>
        <n v="104"/>
        <n v="105"/>
        <n v="127"/>
        <n v="124"/>
        <n v="125"/>
        <n v="126"/>
        <n v="133"/>
        <n v="134"/>
        <n v="102"/>
        <n v="132"/>
        <n v="130"/>
        <n v="6"/>
        <n v="4"/>
        <n v="8"/>
        <n v="94"/>
        <n v="2"/>
        <n v="106"/>
        <n v="107"/>
        <n v="99"/>
        <n v="141"/>
        <n v="129"/>
        <n v="128"/>
        <n v="110"/>
        <n v="119"/>
        <n v="112"/>
        <n v="113"/>
        <n v="114"/>
        <n v="109"/>
        <n v="116"/>
        <n v="111"/>
        <n v="115"/>
        <n v="122"/>
        <n v="120"/>
        <n v="121"/>
        <n v="135"/>
        <n v="103"/>
        <n v="123"/>
        <n v="61"/>
        <n v="218"/>
        <n v="211"/>
        <n v="212"/>
        <n v="219"/>
        <n v="138"/>
        <n v="158"/>
        <n v="164"/>
        <n v="173"/>
        <n v="186"/>
        <n v="169"/>
        <n v="187"/>
        <n v="190"/>
        <n v="151"/>
        <n v="152"/>
        <n v="177"/>
        <n v="166"/>
        <n v="174"/>
        <n v="159"/>
        <n v="15"/>
        <n v="155"/>
        <n v="156"/>
        <n v="163"/>
        <n v="157"/>
        <n v="161"/>
        <n v="160"/>
        <n v="196"/>
        <n v="195"/>
        <n v="182"/>
        <n v="193"/>
        <n v="215"/>
        <n v="216"/>
        <n v="213"/>
        <n v="172"/>
        <n v="170"/>
        <n v="184"/>
        <n v="191"/>
        <n v="188"/>
      </sharedItems>
    </cacheField>
    <cacheField name="DESCRIPCION CPC" numFmtId="0">
      <sharedItems count="168">
        <s v="TOMATE DE PASTA GRANDE"/>
        <s v="CHILE  VERDE MEDIANO"/>
        <s v="ELOTE BLANCO GRANDE"/>
        <s v="TOMATE  DE PASTA MEDIANO"/>
        <s v="CHILE JALAPEÑO"/>
        <s v="CHILE VERDE GRANDE"/>
        <s v="PEPINO GRANDE"/>
        <s v="PEPINO MEDIANO"/>
        <s v="YUCA BLANCA"/>
        <s v="PIPIAN MEDIANO"/>
        <s v="GÜISQUIL VERDE MEDIANO"/>
        <s v="LOROCO"/>
        <s v="GÜISQUIL VERDE GRANDE"/>
        <s v="PIPIAN GRANDE"/>
        <s v="COLIFLOR  GRANDE"/>
        <s v="GÜISQUIL VERDE OSCURO GRANDE"/>
        <s v="EJOTE  IMPORTADO"/>
        <s v="BROCOLI GRANDE"/>
        <s v="LECHUGA DE CABEZA GRANDE"/>
        <s v="APIO  MEDIANO"/>
        <s v="CEBOLLA BLANCA CON TALLO GRANDE"/>
        <s v="APIO GRANDE"/>
        <s v="CEBOLLA BLANCA CON TALLO MEDIANA"/>
        <s v="ZANAHORIA MEDIANA"/>
        <s v="REPOLLO GRANDE"/>
        <s v="ZANAHORIA GRANDE"/>
        <s v="REPOLLO MEDIANO"/>
        <s v="REMOLACHA GRANDE"/>
        <s v="RÁBANO"/>
        <s v="AJO CRIOLLO MEDIANO"/>
        <s v="AJO CHINO"/>
        <s v="PAPA LENGUA GRANDE"/>
        <s v="PAPA SOLOMA GRANDE"/>
        <s v="PAPA SOLOMA MEDIANA"/>
        <s v="CEBOLLA BLANCA SIN TALLO MEDIANA"/>
        <s v="CEBOLLA MORADA SIN TALLO "/>
        <s v="CEBOLLA BLANCA SIN  TALLO GRANDE"/>
        <s v="TOMATE DE ENSALADA GRANDE"/>
        <s v="SANDIA REDONDA GRANDE"/>
        <s v="MELÓN MEDIANO"/>
        <s v="SANDIA REDONDA MEDIANA"/>
        <s v="MELÓN GRANDE"/>
        <s v="MANGO VERDE CRIOLLO GRANDE"/>
        <s v="BANANO MADURO GRANDE"/>
        <s v="COCO GRANDE"/>
        <s v="MANGO VERDE CRIOLLO MEDIANO"/>
        <s v="LIMON PÉRSICO MEDIANO"/>
        <s v="LIMON PÉRSICO GRANDE"/>
        <s v="PAPAYA TAINUNG MEDIANA"/>
        <s v="PLÁTANO MADURO GRANDE"/>
        <s v="GUAYABA GRANDE"/>
        <s v="LIMON CRIOLLO"/>
        <s v="GUINEO DE SEDA"/>
        <s v="PAPAYA TAINUNG GRANDE"/>
        <s v="FRESA"/>
        <s v="TAMARINDO SIN CÁSCARA"/>
        <s v="ZAPOTE"/>
        <s v="AGUACATE HASS GRANDE"/>
        <s v="PLÁTANO MADURO MEDIANO"/>
        <s v="MARACUYÁ REDONDA GRANDE"/>
        <s v="AGUACATE HASS MEDIANO"/>
        <s v="NARANJA PIÑA MEDIANA"/>
        <s v="NARANJA VALENCIA GRANDE"/>
        <s v="NARANJA VICTORIA MEDIANA"/>
        <s v="NARANJA VALENCIA MEDIANA"/>
        <s v="PIÑA HAWAIANA"/>
        <s v="PIÑA GOLDEN MEDIANA"/>
        <s v="PIÑA GOLDEN GRANDE"/>
        <s v="COLA DE CAMARON"/>
        <s v="CAMARON AGUA DULCE"/>
        <s v="CORVINA, FRESCO, ENTERO"/>
        <s v="BAGRE, PESCADO ENTERO, FRESCO"/>
        <s v="BOCA COLORADA, PESCADO ENTERO MEDIANO"/>
        <s v="PAPAYA RED LADY GRANDE"/>
        <s v="MACARELA, FRESCO, ENTERO"/>
        <s v="MACARELA, SECO, ENTERO"/>
        <s v="ROBALO, FRESCO, ENTERO"/>
        <s v="LONJA  O FILETE DE DORADO"/>
        <s v="LONJA O FILETE DE BOCA COLORADA O PARGO"/>
        <s v="LONJA O FILETE DE TIBURON"/>
        <s v="TILAPIA, FRESCA, ENTERA, GRANDE"/>
        <s v="ARROZ ORO PRIMERA CLASE IMPORTADO"/>
        <s v="FRIJOL  ROJO DE SEDA IMPORTADO"/>
        <s v="FRIJOL  TINTO O CORRIENTE IMPORTADO"/>
        <s v="MAÍZ BLANCO"/>
        <s v="FRIJOL BLANCO"/>
        <s v="CACAO "/>
        <s v="SORGO "/>
        <s v="AJONJOLÍ"/>
        <s v="CACAHUETE O MANI"/>
        <s v="AZÚCAR"/>
        <s v="HARINA DE TRIGO FUERTE"/>
        <s v="HARINA DE TRIGO SUAVE"/>
        <s v="PANELA SEGUNDA CLASE"/>
        <s v="SAL "/>
        <s v="HUEVO  MEDIANO "/>
        <s v="MUSLO DE POLLO"/>
        <s v="PECHUGA DE POLLO"/>
        <s v="HUEVO  GRANDE "/>
        <s v="QUESO DURO BLANDO"/>
        <s v="QUESO DURO VIEJO"/>
        <s v="MIEL DE ABEJA"/>
        <s v="QUESILLO"/>
        <s v="CREMA"/>
        <s v="FRIJOL  TINTO O CORRIENTE NACIONAL"/>
        <s v="FRIJOL  ROJO DE SEDA NACIONAL"/>
        <s v="FRIJOL NEGRO"/>
        <s v="ACHIOTE EN GRANO"/>
        <s v="ARROZ ORO PRIMERA CLASE NACIONAL"/>
        <s v="SOYA"/>
        <s v="TRIGO"/>
        <s v="HARINA DE MAÍZ"/>
        <s v="CAMARONCILLO SECO SALADO"/>
        <s v="HUEVO MEDIANO"/>
        <s v="HUEVO GRANDE"/>
        <s v="LOMO DE ROLLIZO"/>
        <s v="CHICHARRON DE PORCINO"/>
        <s v="POSTA DE PECHO"/>
        <s v="POSTA NEGRA"/>
        <s v="PUYAZO"/>
        <s v="LOMO DE AGUJA"/>
        <s v="SOLOMO"/>
        <s v="POSTA ANGELINA"/>
        <s v="SALON"/>
        <s v="POSTA DE PORCINO"/>
        <s v="COSTILLA DE PORCINO"/>
        <s v="LOMO DE PORCINO"/>
        <s v="QUESO FRESCO"/>
        <s v="PANELA PRIMERA CLASE"/>
        <s v="CARNE DE POLLO ENTERO"/>
        <s v="AGUACATE CRIOLLO MEDIANO"/>
        <s v="MACHETE "/>
        <s v="AZADON"/>
        <s v="BÁSCULA DE MESA "/>
        <s v="SERRUCHO DE PODA O COLA DE ZORRO"/>
        <s v="CAMARON  MEDIANO"/>
        <s v="SUPERLECHERO 18% "/>
        <s v="BAYFOLAN FORTE"/>
        <s v="METALOZATO MULTIMINERAL"/>
        <s v="2,4-D"/>
        <s v="FÓRMULA 16-20-0 100 LBS"/>
        <s v="ATRAZINA"/>
        <s v="PARAQUAT"/>
        <s v="FINAL ENGORDE "/>
        <s v="INICIO ENGORDE "/>
        <s v="UREA 46%N 100 LBS"/>
        <s v="FÓRMULA 15-15-15 100 LBS"/>
        <s v="SULFATO DE AMONIO 21%N 100 LBS"/>
        <s v="SUPERLECHERO 22% "/>
        <s v="AYOTE"/>
        <s v="POSTURA"/>
        <s v="LECHERO 14% "/>
        <s v="INICIO "/>
        <s v="LECHERO 15% "/>
        <s v="ENGORDE "/>
        <s v="DESARROLLO"/>
        <s v="METHIL-PARATHION"/>
        <s v="METALDEHIDO+METIOCARB+METOMIL"/>
        <s v="MANCOZEB"/>
        <s v="CIPERMETRINA"/>
        <s v="COMEDERO DE PISO "/>
        <s v="CUMA"/>
        <s v="BEBEDERO DE PISO"/>
        <s v="FÓRMULA 18-46-0  100 LBS"/>
        <s v="FÓRMULA 16-20-0 200 LBS"/>
        <s v="PROPINEB"/>
        <s v="BETACIFLUTRINA+THIACLOPRID"/>
        <s v="FLUAZIFOP-P-BUTIL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3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21"/>
    </cacheField>
    <cacheField name="DIVISION CANASTA" numFmtId="0">
      <sharedItems count="19">
        <s v="HORTALIZAS"/>
        <s v="FRUTAS"/>
        <s v="PRODUCTOS PESQUEROS"/>
        <s v="GRANOS BASICOS"/>
        <s v="AGRO INDUSTRIALES"/>
        <s v="PRODUCTOS AVICOLAS"/>
        <s v="CARNE DE POLLO"/>
        <s v="LACTEOS"/>
        <s v="CARNE BOVINO"/>
        <s v="CARNE PORCINO"/>
        <s v="APEROS AGRÍCOLAS"/>
        <s v="GANADO BOVINO"/>
        <s v="FERTILIZANTES"/>
        <s v="HERBICIDAS"/>
        <s v="POLLO ENGORDE"/>
        <s v="PONEDORAS"/>
        <s v="GANADO PORCINO"/>
        <s v="INSECTICIDAS"/>
        <s v="FUNGICIDAS"/>
      </sharedItems>
    </cacheField>
    <cacheField name="EQUIVALENCIA LIBRAS" numFmtId="0">
      <sharedItems containsSemiMixedTypes="0" containsString="0" containsNumber="1" minValue="0" maxValue="1279.17"/>
    </cacheField>
    <cacheField name="EQUIVALENCIA KILOS" numFmtId="0">
      <sharedItems containsSemiMixedTypes="0" containsString="0" containsNumber="1" minValue="0" maxValue="581.44000000000005"/>
    </cacheField>
    <cacheField name="DESCRIPCION CPD" numFmtId="0">
      <sharedItems containsBlank="1"/>
    </cacheField>
    <cacheField name="NOMBRE COMERCIAL" numFmtId="0">
      <sharedItems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6" maxValue="6"/>
    </cacheField>
    <cacheField name="COD MERCADO" numFmtId="0">
      <sharedItems containsSemiMixedTypes="0" containsString="0" containsNumber="1" containsInteger="1" minValue="5" maxValue="17"/>
    </cacheField>
    <cacheField name="MERCADO" numFmtId="0">
      <sharedItems count="6">
        <s v="TIENDONA"/>
        <s v="SAN FRANCISCO GOTERA"/>
        <s v="GERARDO BARRIOS "/>
        <s v="SONSONATE"/>
        <s v="MERCADO CENTRAL"/>
        <s v="USULUTAN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400"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11"/>
    <m/>
    <s v="Jun 13 2023  8:43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4"/>
    <m/>
    <s v="Jun 13 2023  8:43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2"/>
    <m/>
    <s v="Jun 13 2023  8:43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3 2023  8:43A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9"/>
    <m/>
    <s v="Jun 13 2023  8:43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95"/>
    <n v="1"/>
    <n v="12"/>
    <m/>
    <s v="Jun 13 2023  8:43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89"/>
    <n v="1"/>
    <n v="25"/>
    <m/>
    <s v="Jun 13 2023  8:43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3 2023  8:4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0"/>
    <m/>
    <s v="Jun 13 2023  8:44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8"/>
    <m/>
    <s v="Jun 13 2023  8:44AM"/>
    <x v="7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50"/>
    <m/>
    <s v="Jun 13 2023  8:44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4"/>
    <m/>
    <s v="Jun 13 2023  8:44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4"/>
    <m/>
    <s v="Jun 13 2023  8:44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75"/>
    <m/>
    <s v="Jun 13 2023  8:44AM"/>
    <x v="11"/>
    <x v="11"/>
    <n v="41"/>
    <s v="JABA 30-40 LIBRAS"/>
    <n v="1"/>
    <s v="PRODUCTOS AGROPECUARIOS"/>
    <n v="2"/>
    <x v="0"/>
    <n v="35"/>
    <n v="15.91"/>
    <s v="Loroco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26"/>
    <m/>
    <s v="Jun 13 2023  8:44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48"/>
    <m/>
    <s v="Jun 13 2023  8:44AM"/>
    <x v="1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6"/>
    <n v="10"/>
    <x v="0"/>
  </r>
  <r>
    <n v="354667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6"/>
    <s v="JUNIO"/>
    <n v="5"/>
    <s v="MARIO LAZO"/>
    <n v="2023"/>
    <n v="2023"/>
    <n v="60"/>
    <n v="1"/>
    <n v="16"/>
    <m/>
    <s v="Jun 13 2023  8:44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2"/>
    <m/>
    <s v="Jun 13 2023  8:45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60"/>
    <n v="1"/>
    <n v="14"/>
    <m/>
    <s v="Jun 13 2023  8:4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4"/>
    <m/>
    <s v="Jun 13 2023  8:45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95"/>
    <n v="1"/>
    <n v="12"/>
    <m/>
    <s v="Jun 13 2023  8:45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5"/>
    <m/>
    <s v="Jun 13 2023  8:46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6"/>
    <m/>
    <s v="Jun 13 2023  8:46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30"/>
    <m/>
    <s v="Jun 13 2023  8:46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3"/>
    <m/>
    <s v="Jun 13 2023  8:46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3 2023  8:46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9"/>
    <m/>
    <s v="Jun 13 2023  8:46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0"/>
    <m/>
    <s v="Jun 13 2023  8:46AM"/>
    <x v="20"/>
    <x v="19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7"/>
    <m/>
    <s v="Jun 13 2023  8:46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2"/>
    <m/>
    <s v="Jun 13 2023  8:46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5"/>
    <m/>
    <s v="Jun 13 2023  8:46AM"/>
    <x v="23"/>
    <x v="2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3 2023  8:47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20"/>
    <m/>
    <s v="Jun 13 2023  8:47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3 2023  8:47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3 2023  8:47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18"/>
    <m/>
    <s v="Jun 13 2023  8:47AM"/>
    <x v="28"/>
    <x v="27"/>
    <n v="75"/>
    <s v="SACO 90-100 LB"/>
    <n v="1"/>
    <s v="PRODUCTOS AGROPECUARIOS"/>
    <n v="2"/>
    <x v="0"/>
    <n v="100"/>
    <n v="45.45"/>
    <s v="Remolacha Grande"/>
    <m/>
    <n v="0"/>
    <n v="13"/>
    <n v="6"/>
    <n v="10"/>
    <x v="0"/>
  </r>
  <r>
    <n v="354676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6"/>
    <s v="JUNIO"/>
    <n v="5"/>
    <s v="MARIO LAZO"/>
    <n v="2023"/>
    <n v="2023"/>
    <n v="89"/>
    <n v="1"/>
    <n v="8"/>
    <m/>
    <s v="Jun 13 2023  8:47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"/>
    <m/>
    <s v="Jun 13 2023  8:47AM"/>
    <x v="23"/>
    <x v="2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3 2023  8:47AM"/>
    <x v="30"/>
    <x v="2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50"/>
    <m/>
    <s v="Jun 13 2023  8:47AM"/>
    <x v="20"/>
    <x v="19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3 2023  8:47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7"/>
    <m/>
    <s v="Jun 13 2023  8:47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351"/>
    <n v="1"/>
    <n v="13"/>
    <m/>
    <s v="Jun 13 2023  8:47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3"/>
    <m/>
    <s v="Jun 13 2023  8:47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5"/>
    <m/>
    <s v="Jun 13 2023  8:48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3 2023  8:48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2"/>
    <m/>
    <s v="Jun 13 2023  8:48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3 2023  8:48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0"/>
    <m/>
    <s v="Jun 13 2023  8:48AM"/>
    <x v="32"/>
    <x v="31"/>
    <n v="51"/>
    <s v="QUINTAL"/>
    <n v="1"/>
    <s v="PRODUCTOS AGROPECUARIOS"/>
    <n v="2"/>
    <x v="0"/>
    <n v="100"/>
    <n v="45.45"/>
    <s v="Papa Lengua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4"/>
    <m/>
    <s v="Jun 13 2023  8:48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20"/>
    <m/>
    <s v="Jun 13 2023  8:48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18"/>
    <m/>
    <s v="Jun 13 2023  8:48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7"/>
    <m/>
    <s v="Jun 13 2023  8:48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55"/>
    <m/>
    <s v="Jun 13 2023  8:48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9"/>
    <m/>
    <s v="Jun 13 2023  8:48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5"/>
    <m/>
    <s v="Jun 13 2023  8:49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9"/>
    <m/>
    <s v="Jun 13 2023  8:49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138"/>
    <n v="1"/>
    <n v="17"/>
    <m/>
    <s v="Jun 13 2023  8:49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668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6"/>
    <s v="JUNIO"/>
    <n v="5"/>
    <s v="MARIO LAZO"/>
    <n v="2023"/>
    <n v="2023"/>
    <n v="89"/>
    <n v="1"/>
    <n v="8"/>
    <m/>
    <s v="Jun 13 2023  8:49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4"/>
    <m/>
    <s v="Jun 13 2023  8:49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3 2023  8:49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3 2023  8:49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3 2023  8:49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8"/>
    <m/>
    <s v="Jun 13 2023  8:49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6"/>
    <m/>
    <s v="Jun 13 2023  8:49AM"/>
    <x v="28"/>
    <x v="27"/>
    <n v="75"/>
    <s v="SACO 90-100 LB"/>
    <n v="1"/>
    <s v="PRODUCTOS AGROPECUARIOS"/>
    <n v="2"/>
    <x v="0"/>
    <n v="100"/>
    <n v="45.45"/>
    <s v="Remolacha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8"/>
    <m/>
    <s v="Jun 13 2023  8:49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9"/>
    <m/>
    <s v="Jun 13 2023  8:49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20"/>
    <m/>
    <s v="Jun 13 2023  8:49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89"/>
    <n v="1"/>
    <n v="18"/>
    <m/>
    <s v="Jun 13 2023  8:49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8"/>
    <m/>
    <s v="Jun 13 2023  8:49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351"/>
    <n v="1"/>
    <n v="13"/>
    <m/>
    <s v="Jun 13 2023  8:49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6"/>
    <m/>
    <s v="Jun 13 2023  8:50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9"/>
    <m/>
    <s v="Jun 13 2023  8:5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89"/>
    <n v="1"/>
    <n v="56"/>
    <m/>
    <s v="Jun 13 2023  8:50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658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6"/>
    <s v="JUNIO"/>
    <n v="5"/>
    <s v="MARIO LAZO"/>
    <n v="2023"/>
    <n v="2023"/>
    <n v="138"/>
    <n v="1"/>
    <n v="18"/>
    <m/>
    <s v="Jun 13 2023  8:5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4"/>
    <m/>
    <s v="Jun 13 2023  8:50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2"/>
    <m/>
    <s v="Jun 13 2023  8:50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45"/>
    <m/>
    <s v="Jun 13 2023  8:50AM"/>
    <x v="1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75"/>
    <m/>
    <s v="Jun 13 2023  8:50AM"/>
    <x v="11"/>
    <x v="11"/>
    <n v="41"/>
    <s v="JABA 30-40 LIBRAS"/>
    <n v="1"/>
    <s v="PRODUCTOS AGROPECUARIOS"/>
    <n v="2"/>
    <x v="0"/>
    <n v="35"/>
    <n v="15.91"/>
    <s v="Loroc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6"/>
    <m/>
    <s v="Jun 13 2023  8:50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2"/>
    <m/>
    <s v="Jun 13 2023  8:50AM"/>
    <x v="38"/>
    <x v="37"/>
    <n v="22"/>
    <s v="CAJA  70-80 UNIDADES                      "/>
    <n v="1"/>
    <s v="PRODUCTOS AGROPECUARIOS"/>
    <n v="2"/>
    <x v="0"/>
    <n v="31.07"/>
    <n v="14.12"/>
    <s v="Tomate Ensalad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3 2023  8:50A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20"/>
    <m/>
    <s v="Jun 13 2023  8:50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3 2023  8:50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95"/>
    <n v="1"/>
    <n v="14"/>
    <m/>
    <s v="Jun 13 2023  8:50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351"/>
    <n v="1"/>
    <n v="13"/>
    <m/>
    <s v="Jun 13 2023  8:50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0"/>
    <x v="0"/>
  </r>
  <r>
    <n v="3546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0"/>
    <m/>
    <s v="Jun 13 2023  8:50AM"/>
    <x v="32"/>
    <x v="31"/>
    <n v="51"/>
    <s v="QUINTAL"/>
    <n v="1"/>
    <s v="PRODUCTOS AGROPECUARIOS"/>
    <n v="2"/>
    <x v="0"/>
    <n v="100"/>
    <n v="45.45"/>
    <s v="Papa Lengua Grande"/>
    <m/>
    <n v="0"/>
    <n v="13"/>
    <n v="6"/>
    <n v="10"/>
    <x v="0"/>
  </r>
  <r>
    <n v="3546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60"/>
    <n v="1"/>
    <n v="18"/>
    <m/>
    <s v="Jun 13 2023  8:50AM"/>
    <x v="30"/>
    <x v="2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6"/>
    <n v="10"/>
    <x v="0"/>
  </r>
  <r>
    <n v="3546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7"/>
    <m/>
    <s v="Jun 13 2023  8:51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653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6"/>
    <s v="JUNIO"/>
    <n v="5"/>
    <s v="MARIO LAZO"/>
    <n v="2023"/>
    <n v="2023"/>
    <n v="89"/>
    <n v="1"/>
    <n v="55"/>
    <m/>
    <s v="Jun 13 2023  8:51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4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3 2023  8:51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4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3"/>
    <m/>
    <s v="Jun 13 2023  8:51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8"/>
    <m/>
    <s v="Jun 13 2023  8:51AM"/>
    <x v="7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50"/>
    <m/>
    <s v="Jun 13 2023  8:51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4"/>
    <m/>
    <s v="Jun 13 2023  8:51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0"/>
    <x v="0"/>
  </r>
  <r>
    <n v="35448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6"/>
    <s v="JUNIO"/>
    <n v="4"/>
    <s v="DAVID GARCIA"/>
    <n v="2023"/>
    <n v="2023"/>
    <n v="60"/>
    <n v="1"/>
    <n v="16"/>
    <m/>
    <s v="Jun 13 2023  8:51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6"/>
    <n v="10"/>
    <x v="0"/>
  </r>
  <r>
    <n v="354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275"/>
    <m/>
    <s v="Jun 13 2023  8:51AM"/>
    <x v="39"/>
    <x v="38"/>
    <n v="31"/>
    <s v="CIENTO  100 UNIDADES                                                "/>
    <n v="1"/>
    <s v="PRODUCTOS AGROPECUARIOS"/>
    <n v="2"/>
    <x v="0"/>
    <n v="1279.17"/>
    <n v="581.44000000000005"/>
    <s v="Sandia Redonda Grande"/>
    <m/>
    <n v="0"/>
    <n v="13"/>
    <n v="6"/>
    <n v="10"/>
    <x v="0"/>
  </r>
  <r>
    <n v="354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00"/>
    <m/>
    <s v="Jun 13 2023  8:51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6"/>
    <n v="10"/>
    <x v="0"/>
  </r>
  <r>
    <n v="354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75"/>
    <m/>
    <s v="Jun 13 2023  8:51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6"/>
    <n v="10"/>
    <x v="0"/>
  </r>
  <r>
    <n v="35448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5"/>
    <m/>
    <s v="Jun 13 2023  8:51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48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9"/>
    <m/>
    <s v="Jun 13 2023  8:5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484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6"/>
    <s v="JUNIO"/>
    <n v="4"/>
    <s v="DAVID GARCIA"/>
    <n v="2023"/>
    <n v="2023"/>
    <n v="138"/>
    <n v="1"/>
    <n v="17"/>
    <m/>
    <s v="Jun 13 2023  8:51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4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2"/>
    <m/>
    <s v="Jun 13 2023  8:52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480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6"/>
    <s v="JUNIO"/>
    <n v="4"/>
    <s v="DAVID GARCIA"/>
    <n v="2023"/>
    <n v="2023"/>
    <n v="95"/>
    <n v="1"/>
    <n v="10"/>
    <m/>
    <s v="Jun 13 2023  8:52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62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6"/>
    <s v="JUNIO"/>
    <n v="5"/>
    <s v="MARIO LAZO"/>
    <n v="2023"/>
    <n v="2023"/>
    <n v="89"/>
    <n v="1"/>
    <n v="150"/>
    <m/>
    <s v="Jun 13 2023  8:52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5"/>
    <m/>
    <s v="Jun 13 2023  8:52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6"/>
    <m/>
    <s v="Jun 13 2023  8:52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4"/>
    <m/>
    <s v="Jun 13 2023  8:52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3 2023  8:52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351"/>
    <n v="1"/>
    <n v="13"/>
    <m/>
    <s v="Jun 13 2023  8:52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2"/>
    <m/>
    <s v="Jun 13 2023  8:52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8"/>
    <m/>
    <s v="Jun 13 2023  8:52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9"/>
    <m/>
    <s v="Jun 13 2023  8:5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670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6"/>
    <s v="JUNIO"/>
    <n v="5"/>
    <s v="MARIO LAZO"/>
    <n v="2023"/>
    <n v="2023"/>
    <n v="138"/>
    <n v="1"/>
    <n v="16"/>
    <m/>
    <s v="Jun 13 2023  8:5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4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8"/>
    <m/>
    <s v="Jun 13 2023  8:52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4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4"/>
    <m/>
    <s v="Jun 13 2023  8:52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483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6"/>
    <s v="JUNIO"/>
    <n v="4"/>
    <s v="DAVID GARCIA"/>
    <n v="2023"/>
    <n v="2023"/>
    <n v="89"/>
    <n v="1"/>
    <n v="16"/>
    <m/>
    <s v="Jun 13 2023  8:52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4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8"/>
    <m/>
    <s v="Jun 13 2023  8:5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4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7"/>
    <m/>
    <s v="Jun 13 2023  8:53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477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6"/>
    <s v="JUNIO"/>
    <n v="4"/>
    <s v="DAVID GARCIA"/>
    <n v="2023"/>
    <n v="2023"/>
    <n v="138"/>
    <n v="1"/>
    <n v="15"/>
    <m/>
    <s v="Jun 13 2023  8:5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2"/>
    <m/>
    <s v="Jun 13 2023  8:53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79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6"/>
    <s v="JUNIO"/>
    <n v="5"/>
    <s v="MARIO LAZO"/>
    <n v="2023"/>
    <n v="2023"/>
    <n v="95"/>
    <n v="1"/>
    <n v="10"/>
    <m/>
    <s v="Jun 13 2023  8:53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3 2023  8:53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9"/>
    <m/>
    <s v="Jun 13 2023  8:53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8"/>
    <m/>
    <s v="Jun 13 2023  8:53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20"/>
    <m/>
    <s v="Jun 13 2023  8:53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3 2023  8:53AM"/>
    <x v="27"/>
    <x v="26"/>
    <n v="54"/>
    <s v="RED  14-15 UNIDADES                                              "/>
    <n v="1"/>
    <s v="PRODUCTOS AGROPECUARIOS"/>
    <n v="2"/>
    <x v="0"/>
    <n v="84.68"/>
    <n v="38.49"/>
    <s v="Repollo Verde Mediano"/>
    <m/>
    <n v="0"/>
    <n v="13"/>
    <n v="6"/>
    <n v="10"/>
    <x v="0"/>
  </r>
  <r>
    <n v="354479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6"/>
    <s v="JUNIO"/>
    <n v="4"/>
    <s v="DAVID GARCIA"/>
    <n v="2023"/>
    <n v="2023"/>
    <n v="89"/>
    <n v="1"/>
    <n v="18"/>
    <m/>
    <s v="Jun 13 2023  8:53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5"/>
    <m/>
    <s v="Jun 13 2023  8:53AM"/>
    <x v="23"/>
    <x v="22"/>
    <n v="50"/>
    <s v="MANOJO 50 UNIDADES                                                 "/>
    <n v="1"/>
    <s v="PRODUCTOS AGROPECUARIOS"/>
    <n v="2"/>
    <x v="0"/>
    <n v="15.71"/>
    <n v="7.14"/>
    <s v="Cebolla Blanca Con Tallo Mediana"/>
    <m/>
    <n v="0"/>
    <n v="13"/>
    <n v="6"/>
    <n v="10"/>
    <x v="0"/>
  </r>
  <r>
    <n v="354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7"/>
    <m/>
    <s v="Jun 13 2023  8:53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9"/>
    <m/>
    <s v="Jun 13 2023  8:53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138"/>
    <n v="1"/>
    <n v="15"/>
    <m/>
    <s v="Jun 13 2023  8:53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678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6"/>
    <s v="JUNIO"/>
    <n v="5"/>
    <s v="MARIO LAZO"/>
    <n v="2023"/>
    <n v="2023"/>
    <n v="89"/>
    <n v="1"/>
    <n v="7"/>
    <m/>
    <s v="Jun 13 2023  8:53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6"/>
    <n v="10"/>
    <x v="0"/>
  </r>
  <r>
    <n v="354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0"/>
    <m/>
    <s v="Jun 13 2023  8:54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77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6"/>
    <s v="JUNIO"/>
    <n v="5"/>
    <s v="MARIO LAZO"/>
    <n v="2023"/>
    <n v="2023"/>
    <n v="95"/>
    <n v="1"/>
    <n v="12"/>
    <m/>
    <s v="Jun 13 2023  8:54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7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2"/>
    <m/>
    <s v="Jun 13 2023  8:54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75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6"/>
    <s v="JUNIO"/>
    <n v="5"/>
    <s v="MARIO LAZO"/>
    <n v="2023"/>
    <n v="2023"/>
    <n v="95"/>
    <n v="1"/>
    <n v="10"/>
    <m/>
    <s v="Jun 13 2023  8:54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4"/>
    <m/>
    <s v="Jun 13 2023  8:5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6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89"/>
    <n v="1"/>
    <n v="25"/>
    <m/>
    <s v="Jun 13 2023  8:55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0"/>
    <x v="0"/>
  </r>
  <r>
    <n v="354669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6"/>
    <s v="JUNIO"/>
    <n v="5"/>
    <s v="MARIO LAZO"/>
    <n v="2023"/>
    <n v="2023"/>
    <n v="60"/>
    <n v="1"/>
    <n v="12"/>
    <m/>
    <s v="Jun 13 2023  8:55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10"/>
    <x v="0"/>
  </r>
  <r>
    <n v="35467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2"/>
    <m/>
    <s v="Jun 13 2023  8:55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74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6"/>
    <s v="JUNIO"/>
    <n v="5"/>
    <s v="MARIO LAZO"/>
    <n v="2023"/>
    <n v="2023"/>
    <n v="95"/>
    <n v="1"/>
    <n v="10"/>
    <m/>
    <s v="Jun 13 2023  8:55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80"/>
    <m/>
    <s v="Jun 13 2023  8:56AM"/>
    <x v="43"/>
    <x v="24"/>
    <n v="36"/>
    <s v="CIENTO 800-1000 LIBRAS"/>
    <n v="1"/>
    <s v="PRODUCTOS AGROPECUARIOS"/>
    <n v="2"/>
    <x v="0"/>
    <n v="900"/>
    <n v="409.09"/>
    <s v="Repollo Verde Grande"/>
    <m/>
    <n v="0"/>
    <n v="13"/>
    <n v="6"/>
    <n v="10"/>
    <x v="0"/>
  </r>
  <r>
    <n v="3546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6"/>
    <s v="JUNIO"/>
    <n v="5"/>
    <s v="MARIO LAZO"/>
    <n v="2023"/>
    <n v="2023"/>
    <n v="60"/>
    <n v="1"/>
    <n v="120"/>
    <m/>
    <s v="Jun 13 2023  8:56AM"/>
    <x v="44"/>
    <x v="26"/>
    <n v="35"/>
    <s v="CIENTO 600-700 LIBRAS"/>
    <n v="1"/>
    <s v="PRODUCTOS AGROPECUARIOS"/>
    <n v="2"/>
    <x v="0"/>
    <n v="650"/>
    <n v="295.45"/>
    <s v="Repollo Verde Mediano"/>
    <m/>
    <n v="0"/>
    <n v="13"/>
    <n v="6"/>
    <n v="10"/>
    <x v="0"/>
  </r>
  <r>
    <n v="3544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9"/>
    <m/>
    <s v="Jun 13 2023  8:56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476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6"/>
    <s v="JUNIO"/>
    <n v="4"/>
    <s v="DAVID GARCIA"/>
    <n v="2023"/>
    <n v="2023"/>
    <n v="89"/>
    <n v="1"/>
    <n v="11"/>
    <m/>
    <s v="Jun 13 2023  8:56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666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6"/>
    <s v="JUNIO"/>
    <n v="5"/>
    <s v="MARIO LAZO"/>
    <n v="2023"/>
    <n v="2023"/>
    <n v="60"/>
    <n v="1"/>
    <n v="75"/>
    <m/>
    <s v="Jun 13 2023  8:56AM"/>
    <x v="11"/>
    <x v="11"/>
    <n v="41"/>
    <s v="JABA 30-40 LIBRAS"/>
    <n v="1"/>
    <s v="PRODUCTOS AGROPECUARIOS"/>
    <n v="2"/>
    <x v="0"/>
    <n v="35"/>
    <n v="15.91"/>
    <s v="Loroco"/>
    <m/>
    <n v="0"/>
    <n v="13"/>
    <n v="6"/>
    <n v="10"/>
    <x v="0"/>
  </r>
  <r>
    <n v="3544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7"/>
    <m/>
    <s v="Jun 13 2023  8:57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464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6"/>
    <s v="JUNIO"/>
    <n v="4"/>
    <s v="DAVID GARCIA"/>
    <n v="2023"/>
    <n v="2023"/>
    <n v="89"/>
    <n v="1"/>
    <n v="55"/>
    <m/>
    <s v="Jun 13 2023  8:57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0"/>
    <m/>
    <s v="Jun 13 2023  8:57A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0"/>
    <x v="0"/>
  </r>
  <r>
    <n v="354652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6"/>
    <s v="JUNIO"/>
    <n v="5"/>
    <s v="MARIO LAZO"/>
    <n v="2023"/>
    <n v="2023"/>
    <n v="95"/>
    <n v="1"/>
    <n v="12"/>
    <m/>
    <s v="Jun 13 2023  8:57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0"/>
    <x v="0"/>
  </r>
  <r>
    <n v="3544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7"/>
    <m/>
    <s v="Jun 13 2023  8:57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13"/>
    <m/>
    <s v="Jun 13 2023  8:57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65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6"/>
    <s v="JUNIO"/>
    <n v="5"/>
    <s v="MARIO LAZO"/>
    <n v="2023"/>
    <n v="2023"/>
    <n v="89"/>
    <n v="1"/>
    <n v="50"/>
    <m/>
    <s v="Jun 13 2023  8:57AM"/>
    <x v="20"/>
    <x v="19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6"/>
    <n v="10"/>
    <x v="0"/>
  </r>
  <r>
    <n v="35446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16"/>
    <m/>
    <s v="Jun 13 2023  8:57A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10"/>
    <x v="0"/>
  </r>
  <r>
    <n v="354465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6"/>
    <s v="JUNIO"/>
    <n v="4"/>
    <s v="DAVID GARCIA"/>
    <n v="2023"/>
    <n v="2023"/>
    <n v="60"/>
    <n v="1"/>
    <n v="45"/>
    <m/>
    <s v="Jun 13 2023  8:57AM"/>
    <x v="1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9"/>
    <m/>
    <s v="Jun 13 2023  8:58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3"/>
    <m/>
    <s v="Jun 13 2023  8:58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4"/>
    <m/>
    <s v="Jun 13 2023  8:58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3 2023  8:58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8"/>
    <m/>
    <s v="Jun 13 2023  8:58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3 2023  8:58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6"/>
    <m/>
    <s v="Jun 13 2023  8:58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8"/>
    <m/>
    <s v="Jun 13 2023  8:58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457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6"/>
    <s v="JUNIO"/>
    <n v="4"/>
    <s v="DAVID GARCIA"/>
    <n v="2023"/>
    <n v="2023"/>
    <n v="89"/>
    <n v="1"/>
    <n v="16"/>
    <m/>
    <s v="Jun 13 2023  8:58AM"/>
    <x v="28"/>
    <x v="27"/>
    <n v="75"/>
    <s v="SACO 90-100 LB"/>
    <n v="1"/>
    <s v="PRODUCTOS AGROPECUARIOS"/>
    <n v="2"/>
    <x v="0"/>
    <n v="100"/>
    <n v="45.45"/>
    <s v="Remolacha Grande"/>
    <m/>
    <n v="0"/>
    <n v="13"/>
    <n v="6"/>
    <n v="10"/>
    <x v="0"/>
  </r>
  <r>
    <n v="354462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6"/>
    <s v="JUNIO"/>
    <n v="4"/>
    <s v="DAVID GARCIA"/>
    <n v="2023"/>
    <n v="2023"/>
    <n v="89"/>
    <n v="1"/>
    <n v="55"/>
    <m/>
    <s v="Jun 13 2023  8:58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10"/>
    <m/>
    <s v="Jun 13 2023  8:58AM"/>
    <x v="45"/>
    <x v="42"/>
    <n v="33"/>
    <s v="CIENTO 40-50 LIBRAS"/>
    <n v="1"/>
    <s v="PRODUCTOS AGROPECUARIOS"/>
    <n v="3"/>
    <x v="1"/>
    <n v="45"/>
    <n v="20.45"/>
    <s v="Mango Verde Grande"/>
    <m/>
    <n v="1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8"/>
    <m/>
    <s v="Jun 13 2023  8:58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65"/>
    <m/>
    <s v="Jun 13 2023  8:58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3 2023  8:58AM"/>
    <x v="48"/>
    <x v="45"/>
    <n v="32"/>
    <s v="CIENTO 25-30 LIBRAS"/>
    <n v="1"/>
    <s v="PRODUCTOS AGROPECUARIOS"/>
    <n v="3"/>
    <x v="1"/>
    <n v="27.5"/>
    <n v="12.5"/>
    <s v="Mango Verde Mediano"/>
    <m/>
    <n v="1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3 2023  8:58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3 2023  8:58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1"/>
    <m/>
    <s v="Jun 13 2023  8:58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4"/>
    <m/>
    <s v="Jun 13 2023  8:58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8"/>
    <m/>
    <s v="Jun 13 2023  8:58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5"/>
    <m/>
    <s v="Jun 13 2023  8:58AM"/>
    <x v="54"/>
    <x v="51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60"/>
    <n v="1"/>
    <n v="7"/>
    <m/>
    <s v="Jun 13 2023  8:58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7"/>
    <m/>
    <s v="Jun 13 2023  8:58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3"/>
    <m/>
    <s v="Jun 13 2023  8:58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30"/>
    <m/>
    <s v="Jun 13 2023  8:58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40"/>
    <m/>
    <s v="Jun 13 2023  8:59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26"/>
    <m/>
    <s v="Jun 13 2023  8:59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8"/>
    <m/>
    <s v="Jun 13 2023  8:59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89"/>
    <n v="1"/>
    <n v="17"/>
    <m/>
    <s v="Jun 13 2023  8:59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57"/>
    <n v="1"/>
    <n v="36"/>
    <m/>
    <s v="Jun 13 2023  8:59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6"/>
    <n v="10"/>
    <x v="0"/>
  </r>
  <r>
    <n v="354661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6"/>
    <s v="JUNIO"/>
    <n v="5"/>
    <s v="MARIO LAZO"/>
    <n v="2023"/>
    <n v="2023"/>
    <n v="138"/>
    <n v="1"/>
    <n v="26"/>
    <m/>
    <s v="Jun 13 2023  8:59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0"/>
    <x v="0"/>
  </r>
  <r>
    <n v="3544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20"/>
    <m/>
    <s v="Jun 13 2023  8:59AM"/>
    <x v="44"/>
    <x v="26"/>
    <n v="35"/>
    <s v="CIENTO 600-700 LIBRAS"/>
    <n v="1"/>
    <s v="PRODUCTOS AGROPECUARIOS"/>
    <n v="2"/>
    <x v="0"/>
    <n v="650"/>
    <n v="295.45"/>
    <s v="Repollo Verde Mediano"/>
    <m/>
    <n v="0"/>
    <n v="13"/>
    <n v="6"/>
    <n v="10"/>
    <x v="0"/>
  </r>
  <r>
    <n v="35445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6"/>
    <s v="JUNIO"/>
    <n v="4"/>
    <s v="DAVID GARCIA"/>
    <n v="2023"/>
    <n v="2023"/>
    <n v="60"/>
    <n v="1"/>
    <n v="180"/>
    <m/>
    <s v="Jun 13 2023  8:59AM"/>
    <x v="43"/>
    <x v="24"/>
    <n v="36"/>
    <s v="CIENTO 800-1000 LIBRAS"/>
    <n v="1"/>
    <s v="PRODUCTOS AGROPECUARIOS"/>
    <n v="2"/>
    <x v="0"/>
    <n v="900"/>
    <n v="409.09"/>
    <s v="Repollo Verde Grande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7"/>
    <m/>
    <s v="Jun 13 2023  9:0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9"/>
    <m/>
    <s v="Jun 13 2023  9:0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7"/>
    <m/>
    <s v="Jun 13 2023  9:00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5"/>
    <m/>
    <s v="Jun 13 2023  9:00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138"/>
    <n v="1"/>
    <n v="15"/>
    <m/>
    <s v="Jun 13 2023  9:00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455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6"/>
    <s v="JUNIO"/>
    <n v="4"/>
    <s v="DAVID GARCIA"/>
    <n v="2023"/>
    <n v="2023"/>
    <n v="89"/>
    <n v="1"/>
    <n v="52"/>
    <m/>
    <s v="Jun 13 2023  9:00AM"/>
    <x v="32"/>
    <x v="31"/>
    <n v="51"/>
    <s v="QUINTAL"/>
    <n v="1"/>
    <s v="PRODUCTOS AGROPECUARIOS"/>
    <n v="2"/>
    <x v="0"/>
    <n v="100"/>
    <n v="45.45"/>
    <s v="Papa Lengua Grande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2"/>
    <m/>
    <s v="Jun 13 2023  9:00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30"/>
    <m/>
    <s v="Jun 13 2023  9:00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0"/>
    <m/>
    <s v="Jun 13 2023  9:00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8"/>
    <m/>
    <s v="Jun 13 2023  9:00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7"/>
    <m/>
    <s v="Jun 13 2023  9:00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138"/>
    <n v="1"/>
    <n v="25"/>
    <m/>
    <s v="Jun 13 2023  9:00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150"/>
    <m/>
    <s v="Jun 13 2023  9:00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0"/>
    <x v="0"/>
  </r>
  <r>
    <n v="354664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6"/>
    <s v="JUNIO"/>
    <n v="5"/>
    <s v="MARIO LAZO"/>
    <n v="2023"/>
    <n v="2023"/>
    <n v="89"/>
    <n v="1"/>
    <n v="25"/>
    <m/>
    <s v="Jun 13 2023  9:00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3"/>
    <n v="6"/>
    <n v="10"/>
    <x v="0"/>
  </r>
  <r>
    <n v="3544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7"/>
    <m/>
    <s v="Jun 13 2023  9:01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0"/>
    <m/>
    <s v="Jun 13 2023  9:01AM"/>
    <x v="20"/>
    <x v="19"/>
    <n v="59"/>
    <s v="RED 25 MANOJOS                                           "/>
    <n v="1"/>
    <s v="PRODUCTOS AGROPECUARIOS"/>
    <n v="2"/>
    <x v="0"/>
    <n v="135.94"/>
    <n v="61.79"/>
    <s v="Apio  Mediano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4"/>
    <m/>
    <s v="Jun 13 2023  9:01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3 2023  9:01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3 2023  9:01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2"/>
    <m/>
    <s v="Jun 13 2023  9:01AM"/>
    <x v="32"/>
    <x v="31"/>
    <n v="51"/>
    <s v="QUINTAL"/>
    <n v="1"/>
    <s v="PRODUCTOS AGROPECUARIOS"/>
    <n v="2"/>
    <x v="0"/>
    <n v="100"/>
    <n v="45.45"/>
    <s v="Papa Lengua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8"/>
    <m/>
    <s v="Jun 13 2023  9:01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7"/>
    <m/>
    <s v="Jun 13 2023  9:01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55"/>
    <m/>
    <s v="Jun 13 2023  9:01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6"/>
    <m/>
    <s v="Jun 13 2023  9:01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9"/>
    <m/>
    <s v="Jun 13 2023  9:01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8"/>
    <m/>
    <s v="Jun 13 2023  9:01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0"/>
    <x v="0"/>
  </r>
  <r>
    <n v="354452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6"/>
    <s v="JUNIO"/>
    <n v="4"/>
    <s v="DAVID GARCIA"/>
    <n v="2023"/>
    <n v="2023"/>
    <n v="89"/>
    <n v="1"/>
    <n v="13"/>
    <m/>
    <s v="Jun 13 2023  9:01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35"/>
    <m/>
    <s v="Jun 13 2023  9:01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3"/>
    <m/>
    <s v="Jun 13 2023  9:01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7"/>
    <m/>
    <s v="Jun 13 2023  9:01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11"/>
    <m/>
    <s v="Jun 13 2023  9:01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89"/>
    <n v="1"/>
    <n v="9"/>
    <m/>
    <s v="Jun 13 2023  9:01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6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6"/>
    <s v="JUNIO"/>
    <n v="5"/>
    <s v="MARIO LAZO"/>
    <n v="2023"/>
    <n v="2023"/>
    <n v="138"/>
    <n v="1"/>
    <n v="25"/>
    <m/>
    <s v="Jun 13 2023  9:01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0"/>
    <x v="0"/>
  </r>
  <r>
    <n v="3546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0"/>
    <m/>
    <s v="Jun 13 2023  9:01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0"/>
    <x v="0"/>
  </r>
  <r>
    <n v="3546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8"/>
    <m/>
    <s v="Jun 13 2023  9:02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10"/>
    <x v="0"/>
  </r>
  <r>
    <n v="3546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5"/>
    <m/>
    <s v="Jun 13 2023  9:02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3"/>
    <n v="6"/>
    <n v="10"/>
    <x v="0"/>
  </r>
  <r>
    <n v="354655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6"/>
    <s v="JUNIO"/>
    <n v="5"/>
    <s v="MARIO LAZO"/>
    <n v="2023"/>
    <n v="2023"/>
    <n v="95"/>
    <n v="1"/>
    <n v="16"/>
    <m/>
    <s v="Jun 13 2023  9:02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6"/>
    <n v="10"/>
    <x v="0"/>
  </r>
  <r>
    <n v="35444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2"/>
    <n v="1"/>
    <n v="57"/>
    <m/>
    <s v="Jun 13 2023  9:02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0"/>
    <x v="0"/>
  </r>
  <r>
    <n v="354447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6"/>
    <s v="JUNIO"/>
    <n v="4"/>
    <s v="DAVID GARCIA"/>
    <n v="2023"/>
    <n v="2023"/>
    <n v="2"/>
    <n v="1"/>
    <n v="55"/>
    <m/>
    <s v="Jun 13 2023  9:02AM"/>
    <x v="34"/>
    <x v="33"/>
    <n v="51"/>
    <s v="QUINTAL"/>
    <n v="1"/>
    <s v="PRODUCTOS AGROPECUARIOS"/>
    <n v="2"/>
    <x v="0"/>
    <n v="100"/>
    <n v="45.45"/>
    <s v="Papa Soloma Mediana"/>
    <m/>
    <n v="0"/>
    <n v="13"/>
    <n v="6"/>
    <n v="10"/>
    <x v="0"/>
  </r>
  <r>
    <n v="354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9"/>
    <m/>
    <s v="Jun 13 2023  9:02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15"/>
    <m/>
    <s v="Jun 13 2023  9:02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6"/>
    <n v="10"/>
    <x v="0"/>
  </r>
  <r>
    <n v="354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23"/>
    <m/>
    <s v="Jun 13 2023  9:02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0"/>
    <x v="0"/>
  </r>
  <r>
    <n v="354660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6"/>
    <s v="JUNIO"/>
    <n v="5"/>
    <s v="MARIO LAZO"/>
    <n v="2023"/>
    <n v="2023"/>
    <n v="89"/>
    <n v="1"/>
    <n v="7"/>
    <m/>
    <s v="Jun 13 2023  9:02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10"/>
    <x v="0"/>
  </r>
  <r>
    <n v="3544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5"/>
    <m/>
    <s v="Jun 13 2023  9:02AM"/>
    <x v="35"/>
    <x v="34"/>
    <n v="63"/>
    <s v="SACO  240-250 UNIDADES"/>
    <n v="1"/>
    <s v="PRODUCTOS AGROPECUARIOS"/>
    <n v="2"/>
    <x v="0"/>
    <n v="49.43"/>
    <n v="22.47"/>
    <s v="Cebolla Blanca Sin Tallo Mediana"/>
    <m/>
    <n v="0"/>
    <n v="13"/>
    <n v="6"/>
    <n v="10"/>
    <x v="0"/>
  </r>
  <r>
    <n v="354450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6"/>
    <s v="JUNIO"/>
    <n v="4"/>
    <s v="DAVID GARCIA"/>
    <n v="2023"/>
    <n v="2023"/>
    <n v="138"/>
    <n v="1"/>
    <n v="19"/>
    <m/>
    <s v="Jun 13 2023  9:02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0"/>
    <x v="0"/>
  </r>
  <r>
    <n v="354663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6"/>
    <s v="JUNIO"/>
    <n v="5"/>
    <s v="MARIO LAZO"/>
    <n v="2023"/>
    <n v="2023"/>
    <n v="157"/>
    <n v="1"/>
    <n v="35"/>
    <m/>
    <s v="Jun 13 2023  9:0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6"/>
    <n v="10"/>
    <x v="0"/>
  </r>
  <r>
    <n v="35466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25"/>
    <m/>
    <s v="Jun 13 2023  9:03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10"/>
    <x v="0"/>
  </r>
  <r>
    <n v="35466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150"/>
    <m/>
    <s v="Jun 13 2023  9:03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3"/>
    <n v="6"/>
    <n v="10"/>
    <x v="0"/>
  </r>
  <r>
    <n v="354665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6"/>
    <s v="JUNIO"/>
    <n v="5"/>
    <s v="MARIO LAZO"/>
    <n v="2023"/>
    <n v="2023"/>
    <n v="89"/>
    <n v="1"/>
    <n v="200"/>
    <m/>
    <s v="Jun 13 2023  9:0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6"/>
    <m/>
    <s v="Jun 13 2023  9:04AM"/>
    <x v="72"/>
    <x v="68"/>
    <n v="45"/>
    <s v="LIBRA"/>
    <n v="1"/>
    <s v="PRODUCTOS AGROPECUARIOS"/>
    <n v="10"/>
    <x v="2"/>
    <n v="1"/>
    <n v="0.45"/>
    <s v="Cola de camaron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4"/>
    <m/>
    <s v="Jun 13 2023  9:04AM"/>
    <x v="73"/>
    <x v="69"/>
    <n v="45"/>
    <s v="LIBRA"/>
    <n v="1"/>
    <s v="PRODUCTOS AGROPECUARIOS"/>
    <n v="10"/>
    <x v="2"/>
    <n v="1"/>
    <n v="0.45"/>
    <s v="Camaron cultivado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3"/>
    <m/>
    <s v="Jun 13 2023  9:04AM"/>
    <x v="74"/>
    <x v="70"/>
    <n v="45"/>
    <s v="LIBRA"/>
    <n v="1"/>
    <s v="PRODUCTOS AGROPECUARIOS"/>
    <n v="10"/>
    <x v="2"/>
    <n v="1"/>
    <n v="0.45"/>
    <s v="Corvina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1.5"/>
    <m/>
    <s v="Jun 13 2023  9:04AM"/>
    <x v="75"/>
    <x v="71"/>
    <n v="45"/>
    <s v="LIBRA"/>
    <n v="1"/>
    <s v="PRODUCTOS AGROPECUARIOS"/>
    <n v="10"/>
    <x v="2"/>
    <n v="1"/>
    <n v="0.45"/>
    <s v="Bagre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4"/>
    <m/>
    <s v="Jun 13 2023  9:04AM"/>
    <x v="76"/>
    <x v="72"/>
    <n v="45"/>
    <s v="LIBRA"/>
    <n v="1"/>
    <s v="PRODUCTOS AGROPECUARIOS"/>
    <n v="10"/>
    <x v="2"/>
    <n v="1"/>
    <n v="0.45"/>
    <s v="Boca colorada mediano"/>
    <m/>
    <n v="0"/>
    <n v="13"/>
    <n v="6"/>
    <n v="10"/>
    <x v="0"/>
  </r>
  <r>
    <n v="354657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6"/>
    <s v="JUNIO"/>
    <n v="5"/>
    <s v="MARIO LAZO"/>
    <n v="2023"/>
    <n v="2023"/>
    <n v="60"/>
    <n v="1"/>
    <n v="18"/>
    <m/>
    <s v="Jun 13 2023  9:04AM"/>
    <x v="77"/>
    <x v="73"/>
    <n v="40"/>
    <s v="JABA 12 UNIDADES"/>
    <n v="1"/>
    <s v="PRODUCTOS AGROPECUARIOS"/>
    <n v="3"/>
    <x v="1"/>
    <n v="47.04"/>
    <n v="21.38"/>
    <s v="Papaya Red Lady Grande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2"/>
    <m/>
    <s v="Jun 13 2023  9:05AM"/>
    <x v="78"/>
    <x v="74"/>
    <n v="45"/>
    <s v="LIBRA"/>
    <n v="1"/>
    <s v="PRODUCTOS AGROPECUARIOS"/>
    <n v="10"/>
    <x v="2"/>
    <n v="1"/>
    <n v="0.45"/>
    <s v="Macarela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5"/>
    <m/>
    <s v="Jun 13 2023  9:05AM"/>
    <x v="79"/>
    <x v="75"/>
    <n v="45"/>
    <s v="LIBRA"/>
    <n v="1"/>
    <s v="PRODUCTOS AGROPECUARIOS"/>
    <n v="10"/>
    <x v="2"/>
    <n v="1"/>
    <n v="0.45"/>
    <s v="Pescado seco (macarela)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2.75"/>
    <m/>
    <s v="Jun 13 2023  9:05AM"/>
    <x v="80"/>
    <x v="76"/>
    <n v="45"/>
    <s v="LIBRA"/>
    <n v="1"/>
    <s v="PRODUCTOS AGROPECUARIOS"/>
    <n v="10"/>
    <x v="2"/>
    <n v="1"/>
    <n v="0.45"/>
    <s v="Róbalo mediano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3.5"/>
    <m/>
    <s v="Jun 13 2023  9:05AM"/>
    <x v="81"/>
    <x v="77"/>
    <n v="45"/>
    <s v="LIBRA"/>
    <n v="1"/>
    <s v="PRODUCTOS AGROPECUARIOS"/>
    <n v="10"/>
    <x v="2"/>
    <n v="1"/>
    <n v="0.45"/>
    <s v="Lonja de dorado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5"/>
    <m/>
    <s v="Jun 13 2023  9:05AM"/>
    <x v="82"/>
    <x v="78"/>
    <n v="45"/>
    <s v="LIBRA"/>
    <n v="1"/>
    <s v="PRODUCTOS AGROPECUARIOS"/>
    <n v="10"/>
    <x v="2"/>
    <n v="1"/>
    <n v="0.45"/>
    <s v="Lonja de boca colorada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3.5"/>
    <m/>
    <s v="Jun 13 2023  9:05AM"/>
    <x v="83"/>
    <x v="79"/>
    <n v="45"/>
    <s v="LIBRA"/>
    <n v="1"/>
    <s v="PRODUCTOS AGROPECUARIOS"/>
    <n v="10"/>
    <x v="2"/>
    <n v="1"/>
    <n v="0.45"/>
    <s v="Lonja de tiburón"/>
    <m/>
    <n v="0"/>
    <n v="13"/>
    <n v="6"/>
    <n v="10"/>
    <x v="0"/>
  </r>
  <r>
    <n v="354673"/>
    <n v="637"/>
    <n v="6"/>
    <s v=" SAN SALVADOR"/>
    <n v="14"/>
    <s v="SAN SALVADOR"/>
    <s v="MARIA MAGDALENA"/>
    <s v="ORANTES"/>
    <s v="MARIA MAGDALENA ORANTEZ"/>
    <s v="LA TIENDONA, SECTOR MARISCOS PUESTO # "/>
    <m/>
    <s v="2221-2289"/>
    <n v="2"/>
    <s v="SEGUNDA SEMANA"/>
    <n v="6"/>
    <s v="JUNIO"/>
    <n v="5"/>
    <s v="MARIO LAZO"/>
    <n v="2023"/>
    <n v="2023"/>
    <n v="60"/>
    <n v="1"/>
    <n v="1.25"/>
    <m/>
    <s v="Jun 13 2023  9:06AM"/>
    <x v="84"/>
    <x v="80"/>
    <n v="45"/>
    <s v="LIBRA"/>
    <n v="1"/>
    <s v="PRODUCTOS AGROPECUARIOS"/>
    <n v="10"/>
    <x v="2"/>
    <n v="1"/>
    <n v="0.45"/>
    <s v="Tilapia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3 2023  9:0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2"/>
    <m/>
    <s v="Jun 13 2023  9:06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4"/>
    <m/>
    <s v="Jun 13 2023  9:06AM"/>
    <x v="10"/>
    <x v="10"/>
    <n v="9"/>
    <s v="BOLSA  50 UNIDADES                                           "/>
    <n v="1"/>
    <s v="PRODUCTOS AGROPECUARIOS"/>
    <n v="2"/>
    <x v="0"/>
    <n v="28.22"/>
    <n v="12.83"/>
    <s v="Güisquil Verde Mediano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6"/>
    <m/>
    <s v="Jun 13 2023  9:06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4"/>
    <m/>
    <s v="Jun 13 2023  9:07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6"/>
    <m/>
    <s v="Jun 13 2023  9:07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20"/>
    <m/>
    <s v="Jun 13 2023  9:07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0"/>
    <x v="0"/>
  </r>
  <r>
    <n v="354444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6"/>
    <s v="JUNIO"/>
    <n v="4"/>
    <s v="DAVID GARCIA"/>
    <n v="2023"/>
    <n v="2023"/>
    <n v="60"/>
    <n v="1"/>
    <n v="18"/>
    <m/>
    <s v="Jun 13 2023  9:07AM"/>
    <x v="7"/>
    <x v="7"/>
    <n v="61"/>
    <s v="SACO   200-225 UNIDADES                                            "/>
    <n v="1"/>
    <s v="PRODUCTOS AGROPECUARIOS"/>
    <n v="2"/>
    <x v="0"/>
    <n v="107.99"/>
    <n v="49.09"/>
    <s v="Pepino Mediano"/>
    <m/>
    <n v="0"/>
    <n v="13"/>
    <n v="6"/>
    <n v="10"/>
    <x v="0"/>
  </r>
  <r>
    <n v="3544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7"/>
    <m/>
    <s v="Jun 13 2023  9:07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0"/>
    <x v="0"/>
  </r>
  <r>
    <n v="3544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3 2023  9:07AM"/>
    <x v="54"/>
    <x v="51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6"/>
    <n v="10"/>
    <x v="0"/>
  </r>
  <r>
    <n v="354478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6"/>
    <s v="JUNIO"/>
    <n v="4"/>
    <s v="DAVID GARCIA"/>
    <n v="2023"/>
    <n v="2023"/>
    <n v="60"/>
    <n v="1"/>
    <n v="5"/>
    <m/>
    <s v="Jun 13 2023  9:08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6"/>
    <n v="10"/>
    <x v="0"/>
  </r>
  <r>
    <n v="35446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3 2023  9:08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6"/>
    <n v="10"/>
    <x v="0"/>
  </r>
  <r>
    <n v="35446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8"/>
    <m/>
    <s v="Jun 13 2023  9:08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10"/>
    <x v="0"/>
  </r>
  <r>
    <n v="35446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0"/>
    <m/>
    <s v="Jun 13 2023  9:08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0"/>
    <x v="0"/>
  </r>
  <r>
    <n v="3544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7"/>
    <m/>
    <s v="Jun 13 2023  9:08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0"/>
    <x v="0"/>
  </r>
  <r>
    <n v="3544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60"/>
    <n v="1"/>
    <n v="8"/>
    <m/>
    <s v="Jun 13 2023  9:08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0"/>
    <x v="0"/>
  </r>
  <r>
    <n v="3544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9"/>
    <m/>
    <s v="Jun 13 2023  9:08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4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3"/>
    <m/>
    <s v="Jun 13 2023  9:08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470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6"/>
    <s v="JUNIO"/>
    <n v="4"/>
    <s v="DAVID GARCIA"/>
    <n v="2023"/>
    <n v="2023"/>
    <n v="89"/>
    <n v="1"/>
    <n v="11"/>
    <m/>
    <s v="Jun 13 2023  9:08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469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6"/>
    <s v="JUNIO"/>
    <n v="4"/>
    <s v="DAVID GARCIA"/>
    <n v="2023"/>
    <n v="2023"/>
    <n v="95"/>
    <n v="1"/>
    <n v="16"/>
    <m/>
    <s v="Jun 13 2023  9:09AM"/>
    <x v="67"/>
    <x v="63"/>
    <n v="31"/>
    <s v="CIENTO  100 UNIDADES                                                "/>
    <n v="1"/>
    <s v="PRODUCTOS AGROPECUARIOS"/>
    <n v="3"/>
    <x v="1"/>
    <n v="67.5"/>
    <n v="30.68"/>
    <s v="Naranja Victoria Mediana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3 2023  9:09AM"/>
    <x v="54"/>
    <x v="51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35"/>
    <m/>
    <s v="Jun 13 2023  9:09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3 2023  9:09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8"/>
    <m/>
    <s v="Jun 13 2023  9:09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7"/>
    <m/>
    <s v="Jun 13 2023  9:09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5"/>
    <m/>
    <s v="Jun 13 2023  9:09AM"/>
    <x v="49"/>
    <x v="46"/>
    <n v="31"/>
    <s v="CIENTO  100 UNIDADES                                                "/>
    <n v="1"/>
    <s v="PRODUCTOS AGROPECUARIOS"/>
    <n v="3"/>
    <x v="1"/>
    <n v="12.86"/>
    <n v="5.85"/>
    <s v="Limon Pérsico Mediano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9"/>
    <m/>
    <s v="Jun 13 2023  9:09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60"/>
    <n v="1"/>
    <n v="65"/>
    <m/>
    <s v="Jun 13 2023  9:09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8"/>
    <m/>
    <s v="Jun 13 2023  9:09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5"/>
    <m/>
    <s v="Jun 13 2023  9:10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3"/>
    <m/>
    <s v="Jun 13 2023  9:10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140"/>
    <m/>
    <s v="Jun 13 2023  9:10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26"/>
    <m/>
    <s v="Jun 13 2023  9:10AM"/>
    <x v="60"/>
    <x v="56"/>
    <n v="56"/>
    <s v="RED  45-50 UNIDADES                                  "/>
    <n v="1"/>
    <s v="PRODUCTOS AGROPECUARIOS"/>
    <n v="3"/>
    <x v="1"/>
    <n v="59"/>
    <n v="26.82"/>
    <s v="Zapot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57"/>
    <n v="1"/>
    <n v="36"/>
    <m/>
    <s v="Jun 13 2023  9:10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89"/>
    <n v="1"/>
    <n v="11"/>
    <m/>
    <s v="Jun 13 2023  9:10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463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6"/>
    <s v="JUNIO"/>
    <n v="4"/>
    <s v="DAVID GARCIA"/>
    <n v="2023"/>
    <n v="2023"/>
    <n v="138"/>
    <n v="1"/>
    <n v="28"/>
    <m/>
    <s v="Jun 13 2023  9:10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0"/>
    <x v="0"/>
  </r>
  <r>
    <n v="3544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1"/>
    <m/>
    <s v="Jun 13 2023  9:10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4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5"/>
    <m/>
    <s v="Jun 13 2023  9:10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0"/>
    <x v="0"/>
  </r>
  <r>
    <n v="3544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138"/>
    <n v="1"/>
    <n v="28"/>
    <m/>
    <s v="Jun 13 2023  9:10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0"/>
    <x v="0"/>
  </r>
  <r>
    <n v="354468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6"/>
    <s v="JUNIO"/>
    <n v="4"/>
    <s v="DAVID GARCIA"/>
    <n v="2023"/>
    <n v="2023"/>
    <n v="89"/>
    <n v="1"/>
    <n v="13"/>
    <m/>
    <s v="Jun 13 2023  9:10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0"/>
    <x v="0"/>
  </r>
  <r>
    <n v="3544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15"/>
    <m/>
    <s v="Jun 13 2023  9:11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6"/>
    <n v="10"/>
    <x v="0"/>
  </r>
  <r>
    <n v="354448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6"/>
    <s v="JUNIO"/>
    <n v="4"/>
    <s v="DAVID GARCIA"/>
    <n v="2023"/>
    <n v="2023"/>
    <n v="89"/>
    <n v="1"/>
    <n v="24"/>
    <m/>
    <s v="Jun 13 2023  9:11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0"/>
    <x v="0"/>
  </r>
  <r>
    <n v="354467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6"/>
    <s v="JUNIO"/>
    <n v="4"/>
    <s v="DAVID GARCIA"/>
    <n v="2023"/>
    <n v="2023"/>
    <n v="60"/>
    <n v="1"/>
    <n v="65"/>
    <m/>
    <s v="Jun 13 2023  9:11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10"/>
    <x v="0"/>
  </r>
  <r>
    <n v="3544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24"/>
    <m/>
    <s v="Jun 13 2023  9:11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0"/>
    <x v="0"/>
  </r>
  <r>
    <n v="354451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6"/>
    <s v="JUNIO"/>
    <n v="4"/>
    <s v="DAVID GARCIA"/>
    <n v="2023"/>
    <n v="2023"/>
    <n v="89"/>
    <n v="1"/>
    <n v="15"/>
    <m/>
    <s v="Jun 13 2023  9:11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0"/>
    <x v="0"/>
  </r>
  <r>
    <n v="3544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200"/>
    <m/>
    <s v="Jun 13 2023  9:12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0"/>
    <x v="0"/>
  </r>
  <r>
    <n v="3544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50"/>
    <m/>
    <s v="Jun 13 2023  9:12AM"/>
    <x v="70"/>
    <x v="66"/>
    <n v="31"/>
    <s v="CIENTO  100 UNIDADES                                                "/>
    <n v="1"/>
    <s v="PRODUCTOS AGROPECUARIOS"/>
    <n v="3"/>
    <x v="1"/>
    <n v="402.53"/>
    <n v="182.97"/>
    <s v="Piña Golden Mediana"/>
    <m/>
    <n v="0"/>
    <n v="13"/>
    <n v="6"/>
    <n v="10"/>
    <x v="0"/>
  </r>
  <r>
    <n v="354445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6"/>
    <s v="JUNIO"/>
    <n v="4"/>
    <s v="DAVID GARCIA"/>
    <n v="2023"/>
    <n v="2023"/>
    <n v="89"/>
    <n v="1"/>
    <n v="125"/>
    <m/>
    <s v="Jun 13 2023  9:12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10"/>
    <x v="0"/>
  </r>
  <r>
    <n v="3544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24"/>
    <m/>
    <s v="Jun 13 2023  9:12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0"/>
    <x v="0"/>
  </r>
  <r>
    <n v="354442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6"/>
    <s v="JUNIO"/>
    <n v="4"/>
    <s v="DAVID GARCIA"/>
    <n v="2023"/>
    <n v="2023"/>
    <n v="89"/>
    <n v="1"/>
    <n v="15"/>
    <m/>
    <s v="Jun 13 2023  9:12AM"/>
    <x v="62"/>
    <x v="58"/>
    <n v="31"/>
    <s v="CIENTO  100 UNIDADES                                                "/>
    <n v="1"/>
    <s v="PRODUCTOS AGROPECUARIOS"/>
    <n v="3"/>
    <x v="1"/>
    <n v="66.02"/>
    <n v="30.01"/>
    <s v="Plátano Maduro Mediano"/>
    <m/>
    <n v="0"/>
    <n v="13"/>
    <n v="6"/>
    <n v="10"/>
    <x v="0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231"/>
    <n v="1"/>
    <n v="48"/>
    <n v="0.55000000000000004"/>
    <s v="Jun 13 2023  9:34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157"/>
    <n v="1"/>
    <n v="110"/>
    <n v="1.1499999999999999"/>
    <s v="Jun 13 2023  9:34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157"/>
    <n v="1"/>
    <n v="110"/>
    <n v="1.1499999999999999"/>
    <s v="Jun 13 2023  9:35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32"/>
    <n v="0.35"/>
    <s v="Jun 13 2023  9:35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m/>
    <n v="2"/>
    <s v="Jun 13 2023  9:35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157"/>
    <n v="1"/>
    <m/>
    <n v="2"/>
    <s v="Jun 13 2023  9:36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27"/>
    <n v="0.3"/>
    <s v="Jun 13 2023  9:36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m/>
    <n v="1.5"/>
    <s v="Jun 13 2023  9:36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157"/>
    <n v="1"/>
    <m/>
    <n v="1.1000000000000001"/>
    <s v="Jun 13 2023  9:36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48.5"/>
    <n v="0.55000000000000004"/>
    <s v="Jun 13 2023  9:36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m/>
    <n v="0.6"/>
    <s v="Jun 13 2023  9:37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24"/>
    <n v="0.55000000000000004"/>
    <s v="Jun 13 2023  9:37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m/>
    <n v="1"/>
    <s v="Jun 13 2023  9:37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12"/>
    <n v="0.15"/>
    <s v="Jun 13 2023  9:38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4.5"/>
    <m/>
    <s v="Jun 13 2023  9:38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1.25"/>
    <m/>
    <s v="Jun 13 2023  9:38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1.75"/>
    <m/>
    <s v="Jun 13 2023  9:38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5"/>
    <m/>
    <s v="Jun 13 2023  9:38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4"/>
    <m/>
    <s v="Jun 13 2023  9:39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7"/>
    <x v="1"/>
  </r>
  <r>
    <n v="354304"/>
    <n v="583"/>
    <n v="13"/>
    <s v=" MORAZAN"/>
    <n v="19"/>
    <s v="SAN FRANCISCO GOTERA"/>
    <s v="JOSE GILBERTO"/>
    <s v="GOMEZ"/>
    <s v="JOSE GILBERTO GOMEZ"/>
    <s v="4 C PTE CASA #12 B LA SOLEDAD"/>
    <s v="JOSE GILBERTO GOMEZ"/>
    <n v="26542670"/>
    <n v="2"/>
    <s v="SEGUNDA SEMANA"/>
    <n v="6"/>
    <s v="JUNIO"/>
    <n v="3"/>
    <s v="ANA HERMYS OSORIO"/>
    <n v="2023"/>
    <n v="2023"/>
    <n v="60"/>
    <n v="1"/>
    <n v="5"/>
    <m/>
    <s v="Jun 13 2023  9:39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231"/>
    <n v="1"/>
    <n v="47"/>
    <n v="0.55000000000000004"/>
    <s v="Jun 13 2023  9:41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157"/>
    <n v="1"/>
    <n v="112"/>
    <n v="1.25"/>
    <s v="Jun 13 2023  9:41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157"/>
    <n v="1"/>
    <n v="110"/>
    <n v="1.25"/>
    <s v="Jun 13 2023  9:42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157"/>
    <n v="1"/>
    <m/>
    <n v="2"/>
    <s v="Jun 13 2023  9:42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33"/>
    <n v="0.35"/>
    <s v="Jun 13 2023  9:42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28"/>
    <n v="0.3"/>
    <s v="Jun 13 2023  9:42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24"/>
    <n v="0.55000000000000004"/>
    <s v="Jun 13 2023  9:43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48"/>
    <n v="0.55000000000000004"/>
    <s v="Jun 13 2023  9:43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157"/>
    <n v="1"/>
    <m/>
    <n v="2"/>
    <s v="Jun 13 2023  9:43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m/>
    <n v="1.5"/>
    <s v="Jun 13 2023  9:43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157"/>
    <n v="1"/>
    <m/>
    <n v="1"/>
    <s v="Jun 13 2023  9:43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m/>
    <n v="0.15"/>
    <s v="Jun 13 2023  9:44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5"/>
    <m/>
    <s v="Jun 13 2023  9:44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m/>
    <n v="1"/>
    <s v="Jun 13 2023  9:44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2"/>
    <m/>
    <s v="Jun 13 2023  9:45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5"/>
    <m/>
    <s v="Jun 13 2023  9:45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1.25"/>
    <m/>
    <s v="Jun 13 2023  9:45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4.5"/>
    <m/>
    <s v="Jun 13 2023  9:45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3"/>
    <m/>
    <s v="Jun 13 2023  9:45AM"/>
    <x v="106"/>
    <x v="102"/>
    <n v="45"/>
    <s v="LIBRA"/>
    <n v="1"/>
    <s v="PRODUCTOS AGROPECUARIOS"/>
    <n v="9"/>
    <x v="7"/>
    <n v="1"/>
    <n v="0.45"/>
    <s v="Quesill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4.25"/>
    <m/>
    <s v="Jun 13 2023  9:45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5"/>
    <m/>
    <s v="Jun 13 2023  9:46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7"/>
    <x v="1"/>
  </r>
  <r>
    <n v="354305"/>
    <n v="586"/>
    <n v="13"/>
    <s v=" MORAZAN"/>
    <n v="19"/>
    <s v="SAN FRANCISCO GOTERA"/>
    <s v="JACOBO ARMANDO"/>
    <s v="GOMEZ"/>
    <s v="JACOBO ARMANDO GOMEZ"/>
    <s v="4 CALLE PTE Y 1 AV SUR B° LA SOLEDAD"/>
    <s v="JACOBO ARMANDO GOMEZ"/>
    <n v="26540205"/>
    <n v="2"/>
    <s v="SEGUNDA SEMANA"/>
    <n v="6"/>
    <s v="JUNIO"/>
    <n v="3"/>
    <s v="ANA HERMYS OSORIO"/>
    <n v="2023"/>
    <n v="2023"/>
    <n v="60"/>
    <n v="1"/>
    <n v="2.5"/>
    <m/>
    <s v="Jun 13 2023  9:46AM"/>
    <x v="107"/>
    <x v="103"/>
    <n v="16"/>
    <s v="BOTELLA"/>
    <n v="1"/>
    <s v="PRODUCTOS AGROPECUARIOS"/>
    <n v="9"/>
    <x v="7"/>
    <n v="1.6"/>
    <n v="0.73"/>
    <s v="Crema"/>
    <m/>
    <n v="0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231"/>
    <n v="1"/>
    <m/>
    <n v="0.6"/>
    <s v="Jun 13 2023  9:47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1.25"/>
    <s v="Jun 13 2023  9:47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1.25"/>
    <s v="Jun 13 2023  9:47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2"/>
    <s v="Jun 13 2023  9:47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0.35"/>
    <s v="Jun 13 2023  9:47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1"/>
    <s v="Jun 13 2023  9:47AM"/>
    <x v="110"/>
    <x v="106"/>
    <n v="51"/>
    <s v="QUINTAL"/>
    <n v="1"/>
    <s v="PRODUCTOS AGROPECUARIOS"/>
    <n v="1"/>
    <x v="3"/>
    <n v="100"/>
    <n v="45.45"/>
    <s v="Frijol Negro"/>
    <m/>
    <n v="0"/>
    <n v="13"/>
    <n v="6"/>
    <n v="17"/>
    <x v="1"/>
  </r>
  <r>
    <n v="354306"/>
    <n v="589"/>
    <n v="13"/>
    <s v=" MORAZAN"/>
    <n v="19"/>
    <s v="SAN FRANCISCO GOTERA"/>
    <s v="FORTUNATO"/>
    <s v="CHICAS"/>
    <s v="FORTUNATO CHICAS"/>
    <s v="PARQUE MUNICIPAL MERCADO CENTRAL SAN FCO GOTERA"/>
    <s v="FORTUNATO CHICAS"/>
    <m/>
    <n v="2"/>
    <s v="SEGUNDA SEMANA"/>
    <n v="6"/>
    <s v="JUNIO"/>
    <n v="3"/>
    <s v="ANA HERMYS OSORIO"/>
    <n v="2023"/>
    <n v="2023"/>
    <n v="60"/>
    <n v="1"/>
    <m/>
    <n v="0.35"/>
    <s v="Jun 13 2023  9:47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1.25"/>
    <s v="Jun 13 2023  9:49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231"/>
    <n v="1"/>
    <m/>
    <n v="0.6"/>
    <s v="Jun 13 2023  9:49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1.25"/>
    <s v="Jun 13 2023  9:49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1"/>
    <s v="Jun 13 2023  9:50AM"/>
    <x v="110"/>
    <x v="106"/>
    <n v="51"/>
    <s v="QUINTAL"/>
    <n v="1"/>
    <s v="PRODUCTOS AGROPECUARIOS"/>
    <n v="1"/>
    <x v="3"/>
    <n v="100"/>
    <n v="45.45"/>
    <s v="Frijol Negr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1.5"/>
    <s v="Jun 13 2023  9:50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0.35"/>
    <s v="Jun 13 2023  9:50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0.6"/>
    <s v="Jun 13 2023  9:50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0.3"/>
    <s v="Jun 13 2023  9:50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2"/>
    <s v="Jun 13 2023  9:50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46"/>
    <m/>
    <s v="Jun 13 2023  9:50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231"/>
    <n v="1"/>
    <n v="26"/>
    <m/>
    <s v="Jun 13 2023  9:50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8"/>
    <m/>
    <s v="Jun 13 2023  9:50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8"/>
    <m/>
    <s v="Jun 13 2023  9:50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60"/>
    <n v="1"/>
    <n v="25"/>
    <m/>
    <s v="Jun 13 2023  9:50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49"/>
    <n v="687"/>
    <n v="6"/>
    <s v=" SAN SALVADOR"/>
    <n v="14"/>
    <s v="SAN SALVADOR"/>
    <s v="GIL"/>
    <s v="NAJARRO"/>
    <s v="GIL NAJARRO"/>
    <s v="CALLE GERARDO BARRIOS Y 13 AVENIDA NORTE"/>
    <s v="GIL NAJARRO"/>
    <m/>
    <n v="2"/>
    <s v="SEGUNDA SEMANA"/>
    <n v="6"/>
    <s v="JUNIO"/>
    <n v="6"/>
    <s v="GILBERTO RECINOS"/>
    <n v="2023"/>
    <n v="2023"/>
    <n v="157"/>
    <n v="1"/>
    <n v="105"/>
    <m/>
    <s v="Jun 13 2023  9:50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n v="5.5"/>
    <m/>
    <s v="Jun 13 2023  9:51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157"/>
    <n v="1"/>
    <m/>
    <n v="1.25"/>
    <s v="Jun 13 2023  9:51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157"/>
    <n v="1"/>
    <m/>
    <n v="2"/>
    <s v="Jun 13 2023  9:51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0.15"/>
    <s v="Jun 13 2023  9:51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07"/>
    <n v="592"/>
    <n v="13"/>
    <s v=" MORAZAN"/>
    <n v="19"/>
    <s v="SAN FRANCISCO GOTERA"/>
    <s v="LUIS ALONSO"/>
    <s v="LOPEZ"/>
    <s v="LUIS ALONSO LOPEZ"/>
    <s v="MERCADO CENTRAL DE SAN FRANCISCO GOTERA PUESTO # 14"/>
    <s v="LUIS ALONSO LOPEZ"/>
    <m/>
    <n v="2"/>
    <s v="SEGUNDA SEMANA"/>
    <n v="6"/>
    <s v="JUNIO"/>
    <n v="3"/>
    <s v="ANA HERMYS OSORIO"/>
    <n v="2023"/>
    <n v="2023"/>
    <n v="60"/>
    <n v="1"/>
    <m/>
    <n v="1"/>
    <s v="Jun 13 2023  9:51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46"/>
    <n v="0.5"/>
    <s v="Jun 13 2023  9:51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5"/>
    <n v="1.25"/>
    <s v="Jun 13 2023  9:51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10"/>
    <n v="1.2"/>
    <s v="Jun 13 2023  9:51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27"/>
    <n v="0.4"/>
    <s v="Jun 13 2023  9:52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231"/>
    <n v="1"/>
    <n v="28"/>
    <n v="0.35"/>
    <s v="Jun 13 2023  9:52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30"/>
    <n v="0.35"/>
    <s v="Jun 13 2023  9:52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48"/>
    <n v="0.55000000000000004"/>
    <s v="Jun 13 2023  9:5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60"/>
    <n v="1.75"/>
    <s v="Jun 13 2023  9:52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157"/>
    <n v="1"/>
    <n v="150"/>
    <n v="1.7"/>
    <s v="Jun 13 2023  9:52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31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6"/>
    <s v="JUNIO"/>
    <n v="6"/>
    <s v="GILBERTO RECINOS"/>
    <n v="2023"/>
    <n v="2023"/>
    <n v="60"/>
    <n v="1"/>
    <n v="14"/>
    <n v="0.2"/>
    <s v="Jun 13 2023  9:53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231"/>
    <n v="1"/>
    <n v="46"/>
    <n v="0.5"/>
    <s v="Jun 13 2023  9:53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15"/>
    <n v="1.25"/>
    <s v="Jun 13 2023  9:54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48"/>
    <n v="0.55000000000000004"/>
    <s v="Jun 13 2023  9:54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10"/>
    <n v="1.2"/>
    <s v="Jun 13 2023  9:54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231"/>
    <n v="1"/>
    <n v="27"/>
    <n v="0.35"/>
    <s v="Jun 13 2023  9:54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30"/>
    <n v="0.35"/>
    <s v="Jun 13 2023  9:54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28"/>
    <n v="0.4"/>
    <s v="Jun 13 2023  9:54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30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3"/>
    <n v="2023"/>
    <n v="60"/>
    <n v="1"/>
    <n v="28"/>
    <n v="0.35"/>
    <s v="Jun 13 2023  9:54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8"/>
    <n v="596"/>
    <n v="13"/>
    <s v=" MORAZAN"/>
    <n v="19"/>
    <s v="SAN FRANCISCO GOTERA"/>
    <s v="BRIGIDA AMANDA"/>
    <s v="GARCIA DE GONZALEZ"/>
    <s v="BRIGIDA AMANDA GARCIA DE GONZALEZ"/>
    <s v="AV JOHONSON CASA # 5 SAN FCO GOTERA"/>
    <s v="BRIGIDA AMANDA GARCIA DE GONZALEZ"/>
    <m/>
    <n v="2"/>
    <s v="SEGUNDA SEMANA"/>
    <n v="6"/>
    <s v="JUNIO"/>
    <n v="3"/>
    <s v="ANA HERMYS OSORIO"/>
    <n v="2023"/>
    <n v="2023"/>
    <n v="60"/>
    <n v="1"/>
    <n v="33"/>
    <n v="0.35"/>
    <s v="Jun 13 2023  9:54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46"/>
    <m/>
    <s v="Jun 13 2023  9:55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60"/>
    <n v="1"/>
    <n v="14"/>
    <n v="0.2"/>
    <s v="Jun 13 2023  9:55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157"/>
    <n v="1"/>
    <n v="70"/>
    <n v="0.8"/>
    <s v="Jun 13 2023  9:55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3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6"/>
    <s v="JUNIO"/>
    <n v="6"/>
    <s v="GILBERTO RECINOS"/>
    <n v="2023"/>
    <n v="2023"/>
    <n v="157"/>
    <n v="1"/>
    <n v="160"/>
    <n v="1.75"/>
    <s v="Jun 13 2023  9:55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231"/>
    <n v="1"/>
    <n v="44"/>
    <n v="0.55000000000000004"/>
    <s v="Jun 13 2023  9:55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33"/>
    <n v="0.35"/>
    <s v="Jun 13 2023  9:56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m/>
    <n v="1.6"/>
    <s v="Jun 13 2023  9:56AM"/>
    <x v="111"/>
    <x v="107"/>
    <n v="51"/>
    <s v="QUINTAL"/>
    <n v="1"/>
    <s v="PRODUCTOS AGROPECUARIOS"/>
    <n v="4"/>
    <x v="4"/>
    <n v="100"/>
    <n v="45.45"/>
    <s v="Achiote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28"/>
    <n v="0.35"/>
    <s v="Jun 13 2023  9:56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157"/>
    <n v="1"/>
    <n v="112"/>
    <n v="1.25"/>
    <s v="Jun 13 2023  9:56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157"/>
    <n v="1"/>
    <n v="112"/>
    <n v="1.25"/>
    <s v="Jun 13 2023  9:56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4"/>
    <m/>
    <s v="Jun 13 2023  9:56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4"/>
    <m/>
    <s v="Jun 13 2023  9:56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48"/>
    <m/>
    <s v="Jun 13 2023  9:56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72"/>
    <m/>
    <s v="Jun 13 2023  9:56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08"/>
    <m/>
    <s v="Jun 13 2023  9:56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157"/>
    <n v="1"/>
    <n v="148"/>
    <m/>
    <s v="Jun 13 2023  9:56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231"/>
    <n v="1"/>
    <n v="26"/>
    <m/>
    <s v="Jun 13 2023  9:56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27"/>
    <m/>
    <s v="Jun 13 2023  9:56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4"/>
    <n v="425"/>
    <n v="6"/>
    <s v=" SAN SALVADOR"/>
    <n v="14"/>
    <s v="SAN SALVADOR"/>
    <s v="NATIVIDAD"/>
    <s v="SALMERON CONTRERAS"/>
    <s v="NATIVIDAD SALMERON CONTRERAS"/>
    <s v="CALLE GERARDO BARRIOS # 808"/>
    <s v="NATIVIDAD SALMERON CONTRERAS"/>
    <n v="22712075"/>
    <n v="2"/>
    <s v="SEGUNDA SEMANA"/>
    <n v="6"/>
    <s v="JUNIO"/>
    <n v="6"/>
    <s v="GILBERTO RECINOS"/>
    <n v="2023"/>
    <n v="2023"/>
    <n v="60"/>
    <n v="1"/>
    <n v="13"/>
    <m/>
    <s v="Jun 13 2023  9:57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157"/>
    <n v="1"/>
    <m/>
    <n v="1.25"/>
    <s v="Jun 13 2023  9:57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157"/>
    <n v="1"/>
    <m/>
    <n v="2"/>
    <s v="Jun 13 2023  9:57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23"/>
    <n v="0.55000000000000004"/>
    <s v="Jun 13 2023  9:57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m/>
    <n v="1"/>
    <s v="Jun 13 2023  9:57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48.5"/>
    <n v="0.6"/>
    <s v="Jun 13 2023  9:57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24"/>
    <n v="0.55000000000000004"/>
    <s v="Jun 13 2023  9:57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5"/>
    <m/>
    <s v="Jun 13 2023  9:57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m/>
    <n v="0.15"/>
    <s v="Jun 13 2023  9:57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4.25"/>
    <m/>
    <s v="Jun 13 2023  9:58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3"/>
    <m/>
    <s v="Jun 13 2023  9:58AM"/>
    <x v="106"/>
    <x v="102"/>
    <n v="45"/>
    <s v="LIBRA"/>
    <n v="1"/>
    <s v="PRODUCTOS AGROPECUARIOS"/>
    <n v="9"/>
    <x v="7"/>
    <n v="1"/>
    <n v="0.45"/>
    <s v="Quesill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5.75"/>
    <m/>
    <s v="Jun 13 2023  9:58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4"/>
    <m/>
    <s v="Jun 13 2023  9:58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7"/>
    <x v="1"/>
  </r>
  <r>
    <n v="354309"/>
    <n v="599"/>
    <n v="13"/>
    <s v=" MORAZAN"/>
    <n v="19"/>
    <s v="SAN FRANCISCO GOTERA"/>
    <s v="CARLOS CALIXTO"/>
    <s v="HERNANDEZ GOMEZ"/>
    <s v="CARLOS CALIXTO HERNANDEZ GOMEZ"/>
    <s v="1A AV NTE CASA #6 B° EL CENTRO"/>
    <s v="CARLOS CALIXTO HERNANDEZ GOMEZ"/>
    <n v="26542572"/>
    <n v="2"/>
    <s v="SEGUNDA SEMANA"/>
    <n v="6"/>
    <s v="JUNIO"/>
    <n v="3"/>
    <s v="ANA HERMYS OSORIO"/>
    <n v="2023"/>
    <n v="2023"/>
    <n v="60"/>
    <n v="1"/>
    <n v="2"/>
    <m/>
    <s v="Jun 13 2023  9:58AM"/>
    <x v="107"/>
    <x v="103"/>
    <n v="16"/>
    <s v="BOTELLA"/>
    <n v="1"/>
    <s v="PRODUCTOS AGROPECUARIOS"/>
    <n v="9"/>
    <x v="7"/>
    <n v="1.6"/>
    <n v="0.73"/>
    <s v="Crema"/>
    <m/>
    <n v="0"/>
    <n v="13"/>
    <n v="6"/>
    <n v="17"/>
    <x v="1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24"/>
    <m/>
    <s v="Jun 13 2023  9:58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14"/>
    <m/>
    <s v="Jun 13 2023  9:58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231"/>
    <n v="1"/>
    <n v="26"/>
    <m/>
    <s v="Jun 13 2023  9:5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27"/>
    <m/>
    <s v="Jun 13 2023  9:5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157"/>
    <n v="1"/>
    <n v="105"/>
    <m/>
    <s v="Jun 13 2023  9:58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231"/>
    <n v="1"/>
    <n v="46"/>
    <m/>
    <s v="Jun 13 2023  9:58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60"/>
    <n v="1"/>
    <n v="48"/>
    <m/>
    <s v="Jun 13 2023  9:58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2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6"/>
    <s v="JUNIO"/>
    <n v="6"/>
    <s v="GILBERTO RECINOS"/>
    <n v="2023"/>
    <n v="2023"/>
    <n v="157"/>
    <n v="1"/>
    <n v="110"/>
    <m/>
    <s v="Jun 13 2023  9:58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0"/>
    <n v="1.1499999999999999"/>
    <s v="Jun 13 2023  9:59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5"/>
    <n v="0.4"/>
    <s v="Jun 13 2023  9:59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15"/>
    <n v="1.2"/>
    <s v="Jun 13 2023  9:59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46"/>
    <n v="0.5"/>
    <s v="Jun 13 2023  9:59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231"/>
    <n v="1"/>
    <n v="28"/>
    <n v="0.35"/>
    <s v="Jun 13 2023  9:59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28"/>
    <n v="0.35"/>
    <s v="Jun 13 2023  9:59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165"/>
    <n v="1.8"/>
    <s v="Jun 13 2023 10:00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157"/>
    <n v="1"/>
    <n v="70"/>
    <n v="0.8"/>
    <s v="Jun 13 2023 10:00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14"/>
    <n v="0.2"/>
    <s v="Jun 13 2023 10:00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50"/>
    <n v="688"/>
    <n v="6"/>
    <s v=" SAN SALVADOR"/>
    <n v="14"/>
    <s v="SAN SALVADOR"/>
    <s v="ALEJANDRO "/>
    <s v="MERLOS"/>
    <s v="ALEJANDRO  MERLOS"/>
    <s v="CALLE GERARDO BARRIOS LOCAL 922"/>
    <s v="ALEJANDRO  MERLOS"/>
    <n v="22228904"/>
    <n v="2"/>
    <s v="SEGUNDA SEMANA"/>
    <n v="6"/>
    <s v="JUNIO"/>
    <n v="6"/>
    <s v="GILBERTO RECINOS"/>
    <n v="2023"/>
    <n v="2023"/>
    <n v="60"/>
    <n v="1"/>
    <n v="48"/>
    <n v="0.55000000000000004"/>
    <s v="Jun 13 2023 10:00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157"/>
    <n v="1"/>
    <n v="108"/>
    <n v="1.25"/>
    <s v="Jun 13 2023 10:00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108"/>
    <n v="1.25"/>
    <s v="Jun 13 2023 10:00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231"/>
    <n v="1"/>
    <n v="49"/>
    <n v="0.55000000000000004"/>
    <s v="Jun 13 2023 10:00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27"/>
    <n v="0.3"/>
    <s v="Jun 13 2023 10:01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m/>
    <n v="2"/>
    <s v="Jun 13 2023 10:01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31"/>
    <n v="0.35"/>
    <s v="Jun 13 2023 10:01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27"/>
    <n v="0.35"/>
    <s v="Jun 13 2023 10:01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231"/>
    <n v="1"/>
    <n v="46"/>
    <n v="0.5"/>
    <s v="Jun 13 2023 10:01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6"/>
    <n v="1.2"/>
    <s v="Jun 13 2023 10:01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4"/>
    <s v="Jun 13 2023 10:01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4"/>
    <n v="1.1499999999999999"/>
    <s v="Jun 13 2023 10:01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28"/>
    <n v="0.35"/>
    <s v="Jun 13 2023 10:01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00"/>
    <n v="1.1000000000000001"/>
    <s v="Jun 13 2023 10:02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14"/>
    <n v="0.2"/>
    <s v="Jun 13 2023 10:02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150"/>
    <n v="1.7"/>
    <s v="Jun 13 2023 10:02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60"/>
    <n v="1"/>
    <n v="48"/>
    <n v="0.55000000000000004"/>
    <s v="Jun 13 2023 10:0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48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6"/>
    <s v="JUNIO"/>
    <n v="6"/>
    <s v="GILBERTO RECINOS"/>
    <n v="2023"/>
    <n v="2023"/>
    <n v="157"/>
    <n v="1"/>
    <n v="70"/>
    <n v="0.8"/>
    <s v="Jun 13 2023 10:02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49"/>
    <n v="0.6"/>
    <s v="Jun 13 2023 10:0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m/>
    <n v="1.55"/>
    <s v="Jun 13 2023 10:02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m/>
    <n v="0.15"/>
    <s v="Jun 13 2023 10:03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157"/>
    <n v="1"/>
    <m/>
    <n v="1"/>
    <s v="Jun 13 2023 10:03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157"/>
    <n v="1"/>
    <m/>
    <n v="2"/>
    <s v="Jun 13 2023 10:03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m/>
    <n v="1"/>
    <s v="Jun 13 2023 10:03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05"/>
    <n v="1.1499999999999999"/>
    <s v="Jun 13 2023 10:03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10"/>
    <n v="1.2"/>
    <s v="Jun 13 2023 10:03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5"/>
    <n v="0.4"/>
    <s v="Jun 13 2023 10:03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28"/>
    <n v="0.35"/>
    <s v="Jun 13 2023 10:03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28"/>
    <n v="0.35"/>
    <s v="Jun 13 2023 10:03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231"/>
    <n v="1"/>
    <n v="46"/>
    <n v="0.5"/>
    <s v="Jun 13 2023 10:03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160"/>
    <n v="1.7"/>
    <s v="Jun 13 2023 10:04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14"/>
    <n v="0.2"/>
    <s v="Jun 13 2023 10:04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157"/>
    <n v="1"/>
    <n v="70"/>
    <n v="0.8"/>
    <s v="Jun 13 2023 10:04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46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6"/>
    <s v="JUNIO"/>
    <n v="6"/>
    <s v="GILBERTO RECINOS"/>
    <n v="2023"/>
    <n v="2023"/>
    <n v="60"/>
    <n v="1"/>
    <n v="48"/>
    <n v="0.55000000000000004"/>
    <s v="Jun 13 2023 10:04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2"/>
    <m/>
    <s v="Jun 13 2023 10:04AM"/>
    <x v="107"/>
    <x v="103"/>
    <n v="16"/>
    <s v="BOTELLA"/>
    <n v="1"/>
    <s v="PRODUCTOS AGROPECUARIOS"/>
    <n v="9"/>
    <x v="7"/>
    <n v="1.6"/>
    <n v="0.73"/>
    <s v="Crema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4"/>
    <m/>
    <s v="Jun 13 2023 10:04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5"/>
    <m/>
    <s v="Jun 13 2023 10:04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7"/>
    <x v="1"/>
  </r>
  <r>
    <n v="354311"/>
    <n v="603"/>
    <n v="13"/>
    <s v=" MORAZAN"/>
    <n v="19"/>
    <s v="SAN FRANCISCO GOTERA"/>
    <s v="JOSE OVIDIO"/>
    <s v="ARGUETA"/>
    <s v="JOSE OVIDIO ARGUETA"/>
    <s v="AV JHONSON SUR B° LA SOLEDAD"/>
    <s v="JOSE OVIDIO ARGUETA"/>
    <n v="26542363"/>
    <n v="2"/>
    <s v="SEGUNDA SEMANA"/>
    <n v="6"/>
    <s v="JUNIO"/>
    <n v="3"/>
    <s v="ANA HERMYS OSORIO"/>
    <n v="2023"/>
    <n v="2023"/>
    <n v="60"/>
    <n v="1"/>
    <n v="2.5"/>
    <m/>
    <s v="Jun 13 2023 10:04AM"/>
    <x v="106"/>
    <x v="102"/>
    <n v="45"/>
    <s v="LIBRA"/>
    <n v="1"/>
    <s v="PRODUCTOS AGROPECUARIOS"/>
    <n v="9"/>
    <x v="7"/>
    <n v="1"/>
    <n v="0.45"/>
    <s v="Quesillo"/>
    <m/>
    <n v="0"/>
    <n v="13"/>
    <n v="6"/>
    <n v="17"/>
    <x v="1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231"/>
    <n v="1"/>
    <n v="50"/>
    <n v="0.6"/>
    <s v="Jun 13 2023 10:04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5"/>
    <x v="3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60"/>
    <n v="1"/>
    <n v="110"/>
    <n v="1.2"/>
    <s v="Jun 13 2023 10:05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5"/>
    <x v="3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60"/>
    <n v="1"/>
    <n v="29"/>
    <n v="0.35"/>
    <s v="Jun 13 2023 10:05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60"/>
    <n v="1"/>
    <n v="23"/>
    <n v="0.3"/>
    <s v="Jun 13 2023 10:05AM"/>
    <x v="91"/>
    <x v="87"/>
    <n v="51"/>
    <s v="QUINTAL"/>
    <n v="1"/>
    <s v="PRODUCTOS AGROPECUARIOS"/>
    <n v="1"/>
    <x v="3"/>
    <n v="100"/>
    <n v="45.45"/>
    <s v="Sorgo"/>
    <m/>
    <n v="0"/>
    <n v="13"/>
    <n v="6"/>
    <n v="5"/>
    <x v="3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15"/>
    <n v="1.2"/>
    <s v="Jun 13 2023 10:05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70"/>
    <n v="0.8"/>
    <s v="Jun 13 2023 10:05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48"/>
    <n v="0.55000000000000004"/>
    <s v="Jun 13 2023 10:05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10"/>
    <n v="1.1499999999999999"/>
    <s v="Jun 13 2023 10:05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28"/>
    <n v="0.4"/>
    <s v="Jun 13 2023 10:05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28"/>
    <n v="0.35"/>
    <s v="Jun 13 2023 10:05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30"/>
    <n v="0.35"/>
    <s v="Jun 13 2023 10:05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231"/>
    <n v="1"/>
    <n v="46"/>
    <n v="0.5"/>
    <s v="Jun 13 2023 10:05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60"/>
    <n v="1"/>
    <n v="14"/>
    <n v="0.2"/>
    <s v="Jun 13 2023 10:06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45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6"/>
    <s v="JUNIO"/>
    <n v="6"/>
    <s v="GILBERTO RECINOS"/>
    <n v="2023"/>
    <n v="2023"/>
    <n v="157"/>
    <n v="1"/>
    <n v="160"/>
    <n v="1.75"/>
    <s v="Jun 13 2023 10:06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60"/>
    <n v="1"/>
    <n v="10"/>
    <n v="0.15"/>
    <s v="Jun 13 2023 10:06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5"/>
    <x v="3"/>
  </r>
  <r>
    <n v="354041"/>
    <n v="383"/>
    <n v="3"/>
    <s v=" SONSONATE"/>
    <n v="15"/>
    <s v="SONSONATE"/>
    <s v="KEYLA ROXANA"/>
    <s v="SANTAMARIA"/>
    <s v="KEYLA ROXANA SANTAMARIA"/>
    <s v="1° AVENIDA SUR ENTRE 4° Y 6° CALLE PONIENTE # 3 - 3"/>
    <s v="KEYLA ROXANA SANTAMARIA"/>
    <n v="71950008"/>
    <n v="2"/>
    <s v="SEGUNDA SEMANA"/>
    <n v="6"/>
    <s v="JUNIO"/>
    <n v="1"/>
    <s v="ADELMO URBINA"/>
    <n v="2023"/>
    <n v="2023"/>
    <n v="60"/>
    <n v="1"/>
    <n v="28"/>
    <m/>
    <s v="Jun 13 2023 10:06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5"/>
    <x v="3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10"/>
    <m/>
    <s v="Jun 13 2023 10:06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05"/>
    <m/>
    <s v="Jun 13 2023 10:06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46"/>
    <m/>
    <s v="Jun 13 2023 10:06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2"/>
    <m/>
    <s v="Jun 13 2023 10:0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16"/>
    <m/>
    <s v="Jun 13 2023 10:06AM"/>
    <x v="30"/>
    <x v="2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6"/>
    <m/>
    <s v="Jun 13 2023 10:06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5"/>
    <m/>
    <s v="Jun 13 2023 10:06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0"/>
    <m/>
    <s v="Jun 13 2023 10:06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1"/>
    <m/>
    <s v="Jun 13 2023 10:06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0"/>
    <m/>
    <s v="Jun 13 2023 10:06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351"/>
    <n v="1"/>
    <n v="14"/>
    <m/>
    <s v="Jun 13 2023 10:06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7"/>
    <m/>
    <s v="Jun 13 2023 10:06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30"/>
    <m/>
    <s v="Jun 13 2023 10:07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2"/>
    <m/>
    <s v="Jun 13 2023 10:07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16"/>
    <m/>
    <s v="Jun 13 2023 10:07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7"/>
    <x v="1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160"/>
    <m/>
    <s v="Jun 13 2023 10:07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157"/>
    <n v="1"/>
    <n v="70"/>
    <m/>
    <s v="Jun 13 2023 10:07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231"/>
    <n v="1"/>
    <n v="28"/>
    <m/>
    <s v="Jun 13 2023 10:07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8"/>
    <m/>
    <s v="Jun 13 2023 10:07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25"/>
    <m/>
    <s v="Jun 13 2023 10:07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14"/>
    <m/>
    <s v="Jun 13 2023 10:07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43"/>
    <n v="630"/>
    <n v="6"/>
    <s v=" SAN SALVADOR"/>
    <n v="14"/>
    <s v="SAN SALVADOR"/>
    <s v="JOSE"/>
    <s v="DOMINGO"/>
    <s v="JOSE DOMINGO"/>
    <s v="11 AVENIDA SUR LOCAL # 5"/>
    <m/>
    <m/>
    <n v="2"/>
    <s v="SEGUNDA SEMANA"/>
    <n v="6"/>
    <s v="JUNIO"/>
    <n v="6"/>
    <s v="GILBERTO RECINOS"/>
    <n v="2023"/>
    <n v="2023"/>
    <n v="60"/>
    <n v="1"/>
    <n v="48"/>
    <m/>
    <s v="Jun 13 2023 10:07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55"/>
    <m/>
    <s v="Jun 13 2023 10:08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75"/>
    <m/>
    <s v="Jun 13 2023 10:08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6"/>
    <n v="17"/>
    <x v="1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28"/>
    <n v="0.4"/>
    <s v="Jun 13 2023 10:08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110"/>
    <n v="1.1499999999999999"/>
    <s v="Jun 13 2023 10:08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231"/>
    <n v="1"/>
    <n v="28"/>
    <n v="0.36"/>
    <s v="Jun 13 2023 10:0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30"/>
    <n v="0.35"/>
    <s v="Jun 13 2023 10:0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231"/>
    <n v="1"/>
    <n v="46"/>
    <n v="0.5"/>
    <s v="Jun 13 2023 10:08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115"/>
    <n v="1.2"/>
    <s v="Jun 13 2023 10:08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70"/>
    <n v="0.8"/>
    <s v="Jun 13 2023 10:09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14"/>
    <n v="0.2"/>
    <s v="Jun 13 2023 10:09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157"/>
    <n v="1"/>
    <n v="160"/>
    <n v="1.75"/>
    <s v="Jun 13 2023 10:09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39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6"/>
    <s v="JUNIO"/>
    <n v="6"/>
    <s v="GILBERTO RECINOS"/>
    <n v="2023"/>
    <n v="2023"/>
    <n v="60"/>
    <n v="1"/>
    <n v="48"/>
    <n v="0.55000000000000004"/>
    <s v="Jun 13 2023 10:09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16"/>
    <m/>
    <s v="Jun 13 2023 10:09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6"/>
    <m/>
    <s v="Jun 13 2023 10:09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9"/>
    <m/>
    <s v="Jun 13 2023 10:10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32"/>
    <m/>
    <s v="Jun 13 2023 10:10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0"/>
    <m/>
    <s v="Jun 13 2023 10:10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0"/>
    <m/>
    <s v="Jun 13 2023 10:10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50"/>
    <m/>
    <s v="Jun 13 2023 10:10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6"/>
    <n v="17"/>
    <x v="1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46"/>
    <n v="0.55000000000000004"/>
    <s v="Jun 13 2023 10:10AM"/>
    <x v="112"/>
    <x v="108"/>
    <n v="51"/>
    <s v="QUINTAL"/>
    <n v="1"/>
    <s v="PRODUCTOS AGROPECUARIOS"/>
    <n v="1"/>
    <x v="3"/>
    <n v="100"/>
    <n v="45.45"/>
    <s v="Arroz Nacional"/>
    <m/>
    <n v="1"/>
    <n v="13"/>
    <n v="6"/>
    <n v="5"/>
    <x v="3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25"/>
    <n v="0.4"/>
    <s v="Jun 13 2023 10:10AM"/>
    <x v="91"/>
    <x v="87"/>
    <n v="51"/>
    <s v="QUINTAL"/>
    <n v="1"/>
    <s v="PRODUCTOS AGROPECUARIOS"/>
    <n v="1"/>
    <x v="3"/>
    <n v="100"/>
    <n v="45.45"/>
    <s v="Sorg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05"/>
    <n v="1.1499999999999999"/>
    <s v="Jun 13 2023 10:10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48"/>
    <n v="0.55000000000000004"/>
    <s v="Jun 13 2023 10:10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231"/>
    <n v="1"/>
    <n v="27"/>
    <n v="0.35"/>
    <s v="Jun 13 2023 10:10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28"/>
    <n v="0.35"/>
    <s v="Jun 13 2023 10:10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231"/>
    <n v="1"/>
    <n v="46"/>
    <n v="0.5"/>
    <s v="Jun 13 2023 10:10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m/>
    <n v="0.7"/>
    <s v="Jun 13 2023 10:10AM"/>
    <x v="110"/>
    <x v="106"/>
    <n v="51"/>
    <s v="QUINTAL"/>
    <n v="1"/>
    <s v="PRODUCTOS AGROPECUARIOS"/>
    <n v="1"/>
    <x v="3"/>
    <n v="100"/>
    <n v="45.45"/>
    <s v="Frijol Negr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10"/>
    <n v="1.2"/>
    <s v="Jun 13 2023 10:10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155"/>
    <n v="1.7"/>
    <s v="Jun 13 2023 10:11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157"/>
    <n v="1"/>
    <n v="70"/>
    <n v="0.8"/>
    <s v="Jun 13 2023 10:11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38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6"/>
    <s v="JUNIO"/>
    <n v="6"/>
    <s v="GILBERTO RECINOS"/>
    <n v="2023"/>
    <n v="2023"/>
    <n v="60"/>
    <n v="1"/>
    <n v="14"/>
    <n v="0.2"/>
    <s v="Jun 13 2023 10:11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2"/>
    <m/>
    <s v="Jun 13 2023 10:11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4"/>
    <m/>
    <s v="Jun 13 2023 10:11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7"/>
    <x v="1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80"/>
    <m/>
    <s v="Jun 13 2023 10:11AM"/>
    <x v="111"/>
    <x v="107"/>
    <n v="51"/>
    <s v="QUINTAL"/>
    <n v="1"/>
    <s v="PRODUCTOS AGROPECUARIOS"/>
    <n v="4"/>
    <x v="4"/>
    <n v="100"/>
    <n v="45.45"/>
    <s v="Achiote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105"/>
    <m/>
    <s v="Jun 13 2023 10:11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50"/>
    <m/>
    <s v="Jun 13 2023 10:12AM"/>
    <x v="113"/>
    <x v="109"/>
    <n v="51"/>
    <s v="QUINTAL"/>
    <n v="1"/>
    <s v="PRODUCTOS AGROPECUARIOS"/>
    <n v="4"/>
    <x v="4"/>
    <n v="100"/>
    <n v="45.45"/>
    <s v="Soya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70"/>
    <m/>
    <s v="Jun 13 2023 10:12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150"/>
    <m/>
    <s v="Jun 13 2023 10:12AM"/>
    <x v="90"/>
    <x v="86"/>
    <n v="51"/>
    <s v="QUINTAL"/>
    <n v="1"/>
    <s v="PRODUCTOS AGROPECUARIOS"/>
    <n v="4"/>
    <x v="4"/>
    <n v="100"/>
    <n v="45.45"/>
    <s v="Cacao 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60"/>
    <n v="1"/>
    <n v="48"/>
    <m/>
    <s v="Jun 13 2023 10:1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8"/>
    <x v="2"/>
  </r>
  <r>
    <n v="354836"/>
    <n v="607"/>
    <n v="6"/>
    <s v=" SAN SALVADOR"/>
    <n v="14"/>
    <s v="SAN SALVADOR"/>
    <s v="JORGE"/>
    <s v="DUBON"/>
    <s v="JORGE DUBON"/>
    <s v="CALLE GDO.BARRIOS # 615"/>
    <m/>
    <s v="2231-9289"/>
    <n v="2"/>
    <s v="SEGUNDA SEMANA"/>
    <n v="6"/>
    <s v="JUNIO"/>
    <n v="6"/>
    <s v="GILBERTO RECINOS"/>
    <n v="2023"/>
    <n v="2023"/>
    <n v="157"/>
    <n v="1"/>
    <n v="40"/>
    <m/>
    <s v="Jun 13 2023 10:12AM"/>
    <x v="114"/>
    <x v="110"/>
    <n v="51"/>
    <s v="QUINTAL"/>
    <n v="1"/>
    <s v="PRODUCTOS AGROPECUARIOS"/>
    <n v="4"/>
    <x v="4"/>
    <n v="100"/>
    <n v="45.45"/>
    <s v="Trigo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0"/>
    <m/>
    <s v="Jun 13 2023 10:12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138"/>
    <n v="1"/>
    <n v="27"/>
    <m/>
    <s v="Jun 13 2023 10:12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138"/>
    <n v="1"/>
    <n v="35"/>
    <m/>
    <s v="Jun 13 2023 10:12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14"/>
    <m/>
    <s v="Jun 13 2023 10:12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n v="10"/>
    <m/>
    <s v="Jun 13 2023 10:12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8"/>
    <m/>
    <s v="Jun 13 2023 10:12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30"/>
    <m/>
    <s v="Jun 13 2023 10:12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7"/>
    <x v="1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157"/>
    <n v="1"/>
    <n v="114"/>
    <n v="1.25"/>
    <s v="Jun 13 2023 10:12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157"/>
    <n v="1"/>
    <n v="114"/>
    <n v="1.25"/>
    <s v="Jun 13 2023 10:12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108"/>
    <n v="1.2"/>
    <s v="Jun 13 2023 10:12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5"/>
    <x v="3"/>
  </r>
  <r>
    <n v="35482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6"/>
    <s v="JUNIO"/>
    <n v="6"/>
    <s v="GILBERTO RECINOS"/>
    <n v="2023"/>
    <n v="2023"/>
    <n v="60"/>
    <n v="1"/>
    <n v="25"/>
    <m/>
    <s v="Jun 13 2023 10:12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8"/>
    <x v="2"/>
  </r>
  <r>
    <n v="354821"/>
    <n v="183"/>
    <n v="6"/>
    <s v=" SAN SALVADOR"/>
    <n v="14"/>
    <s v="SAN SALVADOR"/>
    <s v="EDGARDO"/>
    <s v="SERRANO"/>
    <s v="EDGARDO SERRANO"/>
    <s v="CALLE GERARDO BARRIOS"/>
    <s v="EDGARDO SERRANO"/>
    <n v="22213023"/>
    <n v="2"/>
    <s v="SEGUNDA SEMANA"/>
    <n v="6"/>
    <s v="JUNIO"/>
    <n v="6"/>
    <s v="GILBERTO RECINOS"/>
    <n v="2023"/>
    <n v="2023"/>
    <n v="60"/>
    <n v="1"/>
    <n v="24"/>
    <m/>
    <s v="Jun 13 2023 10:12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8"/>
    <x v="2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29"/>
    <n v="0.35"/>
    <s v="Jun 13 2023 10:13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m/>
    <n v="1.75"/>
    <s v="Jun 13 2023 10:13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23"/>
    <n v="0.3"/>
    <s v="Jun 13 2023 10:13AM"/>
    <x v="91"/>
    <x v="87"/>
    <n v="51"/>
    <s v="QUINTAL"/>
    <n v="1"/>
    <s v="PRODUCTOS AGROPECUARIOS"/>
    <n v="1"/>
    <x v="3"/>
    <n v="100"/>
    <n v="45.45"/>
    <s v="Sorgo"/>
    <m/>
    <n v="0"/>
    <n v="13"/>
    <n v="6"/>
    <n v="5"/>
    <x v="3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95"/>
    <n v="1"/>
    <n v="14"/>
    <m/>
    <s v="Jun 13 2023 10:13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95"/>
    <n v="1"/>
    <n v="10"/>
    <m/>
    <s v="Jun 13 2023 10:13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35"/>
    <m/>
    <s v="Jun 13 2023 10:13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4"/>
    <m/>
    <s v="Jun 13 2023 10:13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7"/>
    <x v="1"/>
  </r>
  <r>
    <n v="35480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6"/>
    <s v="JUNIO"/>
    <n v="6"/>
    <s v="GILBERTO RECINOS"/>
    <n v="2023"/>
    <n v="2023"/>
    <n v="60"/>
    <n v="1"/>
    <n v="24"/>
    <m/>
    <s v="Jun 13 2023 10:13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8"/>
    <x v="2"/>
  </r>
  <r>
    <n v="354809"/>
    <n v="58"/>
    <n v="6"/>
    <s v=" SAN SALVADOR"/>
    <n v="14"/>
    <s v="SAN SALVADOR"/>
    <s v="ANA ELIZABETH POLANCO DE CASTELLANOS"/>
    <m/>
    <s v="ANA ELIZABETH POLANCO DE CASTELLANOS"/>
    <s v="13 AVENIDA SUR # 437 Y CALLE GERARDO BARRIOS LOCAL 4 SAN SALVADOR"/>
    <s v="ANA ELIZABETH POLANCO DE CASTELLANOS"/>
    <n v="22221537"/>
    <n v="2"/>
    <s v="SEGUNDA SEMANA"/>
    <n v="6"/>
    <s v="JUNIO"/>
    <n v="6"/>
    <s v="GILBERTO RECINOS"/>
    <n v="2023"/>
    <n v="2023"/>
    <n v="60"/>
    <n v="1"/>
    <n v="23"/>
    <m/>
    <s v="Jun 13 2023 10:13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8"/>
    <x v="2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48"/>
    <n v="1"/>
    <n v="185"/>
    <m/>
    <s v="Jun 13 2023 10:14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26"/>
    <m/>
    <s v="Jun 13 2023 10:14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75"/>
    <m/>
    <s v="Jun 13 2023 10:14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89"/>
    <n v="1"/>
    <n v="150"/>
    <m/>
    <s v="Jun 13 2023 10:14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17"/>
    <x v="1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10"/>
    <n v="0.15"/>
    <s v="Jun 13 2023 10:14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28"/>
    <m/>
    <s v="Jun 13 2023 10:14AM"/>
    <x v="115"/>
    <x v="111"/>
    <n v="13"/>
    <s v="BOLSA 50 LB"/>
    <n v="1"/>
    <s v="PRODUCTOS AGROPECUARIOS"/>
    <n v="4"/>
    <x v="4"/>
    <n v="50"/>
    <n v="22.73"/>
    <s v="Harina de maíz MASECA"/>
    <m/>
    <n v="0"/>
    <n v="13"/>
    <n v="6"/>
    <n v="5"/>
    <x v="3"/>
  </r>
  <r>
    <n v="354040"/>
    <n v="382"/>
    <n v="3"/>
    <s v=" SONSONATE"/>
    <n v="15"/>
    <s v="SONSONATE"/>
    <s v="MIGUEL ANGEL MURILLO"/>
    <m/>
    <s v="MIGUEL ANGEL MURILLO"/>
    <s v="BARRIO VERACRUZ 6 CALLE PONIENTE Y AVENIDA RAFAEL CAMPOS NO. 4-3"/>
    <s v="MIGUEL ANGEL MURILLO"/>
    <m/>
    <n v="2"/>
    <s v="SEGUNDA SEMANA"/>
    <n v="6"/>
    <s v="JUNIO"/>
    <n v="1"/>
    <s v="ADELMO URBINA"/>
    <n v="2023"/>
    <n v="2023"/>
    <n v="60"/>
    <n v="1"/>
    <n v="49"/>
    <n v="0.6"/>
    <s v="Jun 13 2023 10:14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5"/>
    <x v="3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3"/>
    <m/>
    <s v="Jun 13 2023 10:14AM"/>
    <x v="78"/>
    <x v="74"/>
    <n v="45"/>
    <s v="LIBRA"/>
    <n v="1"/>
    <s v="PRODUCTOS AGROPECUARIOS"/>
    <n v="10"/>
    <x v="2"/>
    <n v="1"/>
    <n v="0.45"/>
    <s v="Macarela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4AM"/>
    <x v="72"/>
    <x v="68"/>
    <n v="45"/>
    <s v="LIBRA"/>
    <n v="1"/>
    <s v="PRODUCTOS AGROPECUARIOS"/>
    <n v="10"/>
    <x v="2"/>
    <n v="1"/>
    <n v="0.45"/>
    <s v="Cola de camaron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4AM"/>
    <x v="73"/>
    <x v="69"/>
    <n v="45"/>
    <s v="LIBRA"/>
    <n v="1"/>
    <s v="PRODUCTOS AGROPECUARIOS"/>
    <n v="10"/>
    <x v="2"/>
    <n v="1"/>
    <n v="0.45"/>
    <s v="Camaron cultivado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3"/>
    <m/>
    <s v="Jun 13 2023 10:14AM"/>
    <x v="74"/>
    <x v="70"/>
    <n v="45"/>
    <s v="LIBRA"/>
    <n v="1"/>
    <s v="PRODUCTOS AGROPECUARIOS"/>
    <n v="10"/>
    <x v="2"/>
    <n v="1"/>
    <n v="0.45"/>
    <s v="Corvina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6"/>
    <m/>
    <s v="Jun 13 2023 10:14AM"/>
    <x v="82"/>
    <x v="78"/>
    <n v="45"/>
    <s v="LIBRA"/>
    <n v="1"/>
    <s v="PRODUCTOS AGROPECUARIOS"/>
    <n v="10"/>
    <x v="2"/>
    <n v="1"/>
    <n v="0.45"/>
    <s v="Lonja de boca colorada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4AM"/>
    <x v="76"/>
    <x v="72"/>
    <n v="45"/>
    <s v="LIBRA"/>
    <n v="1"/>
    <s v="PRODUCTOS AGROPECUARIOS"/>
    <n v="10"/>
    <x v="2"/>
    <n v="1"/>
    <n v="0.45"/>
    <s v="Boca colorada mediano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5"/>
    <m/>
    <s v="Jun 13 2023 10:14AM"/>
    <x v="116"/>
    <x v="112"/>
    <n v="45"/>
    <s v="LIBRA"/>
    <n v="1"/>
    <s v="PRODUCTOS AGROPECUARIOS"/>
    <n v="10"/>
    <x v="2"/>
    <n v="1"/>
    <n v="0.45"/>
    <s v="Camaroncillo Seco Salado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2"/>
    <m/>
    <s v="Jun 13 2023 10:14AM"/>
    <x v="75"/>
    <x v="71"/>
    <n v="45"/>
    <s v="LIBRA"/>
    <n v="1"/>
    <s v="PRODUCTOS AGROPECUARIOS"/>
    <n v="10"/>
    <x v="2"/>
    <n v="1"/>
    <n v="0.45"/>
    <s v="Bagre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4AM"/>
    <x v="81"/>
    <x v="77"/>
    <n v="45"/>
    <s v="LIBRA"/>
    <n v="1"/>
    <s v="PRODUCTOS AGROPECUARIOS"/>
    <n v="10"/>
    <x v="2"/>
    <n v="1"/>
    <n v="0.45"/>
    <s v="Lonja de dorado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4AM"/>
    <x v="83"/>
    <x v="79"/>
    <n v="45"/>
    <s v="LIBRA"/>
    <n v="1"/>
    <s v="PRODUCTOS AGROPECUARIOS"/>
    <n v="10"/>
    <x v="2"/>
    <n v="1"/>
    <n v="0.45"/>
    <s v="Lonja de tiburón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1.5"/>
    <m/>
    <s v="Jun 13 2023 10:15AM"/>
    <x v="84"/>
    <x v="80"/>
    <n v="45"/>
    <s v="LIBRA"/>
    <n v="1"/>
    <s v="PRODUCTOS AGROPECUARIOS"/>
    <n v="10"/>
    <x v="2"/>
    <n v="1"/>
    <n v="0.45"/>
    <s v="Tilapia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3"/>
    <m/>
    <s v="Jun 13 2023 10:15AM"/>
    <x v="80"/>
    <x v="76"/>
    <n v="45"/>
    <s v="LIBRA"/>
    <n v="1"/>
    <s v="PRODUCTOS AGROPECUARIOS"/>
    <n v="10"/>
    <x v="2"/>
    <n v="1"/>
    <n v="0.45"/>
    <s v="Róbalo mediano"/>
    <m/>
    <n v="0"/>
    <n v="13"/>
    <n v="6"/>
    <n v="9"/>
    <x v="4"/>
  </r>
  <r>
    <n v="354828"/>
    <n v="417"/>
    <n v="6"/>
    <s v=" SAN SALVADOR"/>
    <n v="14"/>
    <s v="SAN SALVADOR"/>
    <s v="MARVIN"/>
    <s v="FLORES"/>
    <s v="MARVIN FLORES"/>
    <s v="7° AVENIDA NORTE EDICIO PUESTO # 260 Y 261"/>
    <s v="MARVIN FLORES"/>
    <m/>
    <n v="2"/>
    <s v="SEGUNDA SEMANA"/>
    <n v="6"/>
    <s v="JUNIO"/>
    <n v="6"/>
    <s v="GILBERTO RECINOS"/>
    <n v="2023"/>
    <n v="2023"/>
    <n v="60"/>
    <n v="1"/>
    <n v="4.5"/>
    <m/>
    <s v="Jun 13 2023 10:15AM"/>
    <x v="79"/>
    <x v="75"/>
    <n v="45"/>
    <s v="LIBRA"/>
    <n v="1"/>
    <s v="PRODUCTOS AGROPECUARIOS"/>
    <n v="10"/>
    <x v="2"/>
    <n v="1"/>
    <n v="0.45"/>
    <s v="Pescado seco (macarela)"/>
    <m/>
    <n v="0"/>
    <n v="13"/>
    <n v="6"/>
    <n v="9"/>
    <x v="4"/>
  </r>
  <r>
    <n v="35484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6"/>
    <s v="JUNIO"/>
    <n v="6"/>
    <s v="GILBERTO RECINOS"/>
    <n v="2023"/>
    <n v="2023"/>
    <n v="60"/>
    <n v="1"/>
    <n v="4.5999999999999996"/>
    <m/>
    <s v="Jun 13 2023 10:15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84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6"/>
    <s v="JUNIO"/>
    <n v="6"/>
    <s v="GILBERTO RECINOS"/>
    <n v="2023"/>
    <n v="2023"/>
    <n v="60"/>
    <n v="1"/>
    <n v="50"/>
    <m/>
    <s v="Jun 13 2023 10:15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84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6"/>
    <s v="JUNIO"/>
    <n v="6"/>
    <s v="GILBERTO RECINOS"/>
    <n v="2023"/>
    <n v="2023"/>
    <n v="60"/>
    <n v="1"/>
    <n v="4.3"/>
    <m/>
    <s v="Jun 13 2023 10:15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842"/>
    <n v="613"/>
    <n v="6"/>
    <s v=" SAN SALVADOR"/>
    <n v="14"/>
    <s v="SAN SALVADOR"/>
    <s v="MARCOS"/>
    <s v="RIVAS"/>
    <s v="MARCOS RIVAS"/>
    <s v="EDIFICO # 3 LOCAL # 215 PLANCHAS MERCADO CENTRAL"/>
    <s v="CARLOS RIVAS"/>
    <s v="2517-4574"/>
    <n v="2"/>
    <s v="SEGUNDA SEMANA"/>
    <n v="6"/>
    <s v="JUNIO"/>
    <n v="6"/>
    <s v="GILBERTO RECINOS"/>
    <n v="2023"/>
    <n v="2023"/>
    <n v="60"/>
    <n v="1"/>
    <n v="53"/>
    <m/>
    <s v="Jun 13 2023 10:15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m/>
    <n v="1.25"/>
    <s v="Jun 13 2023 10:15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m/>
    <n v="1.25"/>
    <s v="Jun 13 2023 10:15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231"/>
    <n v="1"/>
    <n v="50"/>
    <n v="0.6"/>
    <s v="Jun 13 2023 10:15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157"/>
    <n v="1"/>
    <n v="115"/>
    <n v="1.25"/>
    <s v="Jun 13 2023 10:16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157"/>
    <n v="1"/>
    <n v="115"/>
    <n v="1.25"/>
    <s v="Jun 13 2023 10:16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m/>
    <n v="1.75"/>
    <s v="Jun 13 2023 10:16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5"/>
    <x v="3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m/>
    <n v="2"/>
    <s v="Jun 13 2023 10:16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12"/>
    <n v="604"/>
    <n v="13"/>
    <s v=" MORAZAN"/>
    <n v="19"/>
    <s v="SAN FRANCISCO GOTERA"/>
    <s v="JOSE SANTOS"/>
    <s v="ROMERO GARCIA"/>
    <s v="JOSE SANTOS ROMERO GARCIA"/>
    <s v="PARQUEO MERCADO NUNICIPAL SAN FCO GOTERA"/>
    <s v="JOSE SANTOS ROMERO GARCIA"/>
    <n v="75721576"/>
    <n v="2"/>
    <s v="SEGUNDA SEMANA"/>
    <n v="6"/>
    <s v="JUNIO"/>
    <n v="3"/>
    <s v="ANA HERMYS OSORIO"/>
    <n v="2023"/>
    <n v="2023"/>
    <n v="60"/>
    <n v="1"/>
    <m/>
    <n v="1"/>
    <s v="Jun 13 2023 10:16AM"/>
    <x v="110"/>
    <x v="106"/>
    <n v="51"/>
    <s v="QUINTAL"/>
    <n v="1"/>
    <s v="PRODUCTOS AGROPECUARIOS"/>
    <n v="1"/>
    <x v="3"/>
    <n v="100"/>
    <n v="45.45"/>
    <s v="Frijol Negro"/>
    <m/>
    <n v="0"/>
    <n v="13"/>
    <n v="6"/>
    <n v="17"/>
    <x v="1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.7"/>
    <m/>
    <s v="Jun 13 2023 10:16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6"/>
    <m/>
    <s v="Jun 13 2023 10:16AM"/>
    <x v="120"/>
    <x v="116"/>
    <n v="45"/>
    <s v="LIBRA"/>
    <n v="1"/>
    <s v="PRODUCTOS AGROPECUARIOS"/>
    <n v="6"/>
    <x v="9"/>
    <n v="1"/>
    <n v="0.45"/>
    <s v="Chicharron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"/>
    <m/>
    <s v="Jun 13 2023 10:16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"/>
    <m/>
    <s v="Jun 13 2023 10:16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"/>
    <m/>
    <s v="Jun 13 2023 10:16AM"/>
    <x v="123"/>
    <x v="119"/>
    <n v="45"/>
    <s v="LIBRA"/>
    <n v="1"/>
    <s v="PRODUCTOS AGROPECUARIOS"/>
    <n v="5"/>
    <x v="8"/>
    <n v="1"/>
    <n v="0.45"/>
    <s v="Puyazo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.75"/>
    <m/>
    <s v="Jun 13 2023 10:16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"/>
    <m/>
    <s v="Jun 13 2023 10:16AM"/>
    <x v="125"/>
    <x v="121"/>
    <n v="45"/>
    <s v="LIBRA"/>
    <n v="1"/>
    <s v="PRODUCTOS AGROPECUARIOS"/>
    <n v="5"/>
    <x v="8"/>
    <n v="1"/>
    <n v="0.45"/>
    <s v="Solomo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.5999999999999996"/>
    <m/>
    <s v="Jun 13 2023 10:16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4"/>
    <m/>
    <s v="Jun 13 2023 10:16AM"/>
    <x v="127"/>
    <x v="123"/>
    <n v="45"/>
    <s v="LIBRA"/>
    <n v="1"/>
    <s v="PRODUCTOS AGROPECUARIOS"/>
    <n v="5"/>
    <x v="8"/>
    <n v="1"/>
    <n v="0.45"/>
    <s v="Salon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2.7"/>
    <m/>
    <s v="Jun 13 2023 10:17AM"/>
    <x v="128"/>
    <x v="124"/>
    <n v="45"/>
    <s v="LIBRA"/>
    <n v="1"/>
    <s v="PRODUCTOS AGROPECUARIOS"/>
    <n v="6"/>
    <x v="9"/>
    <n v="1"/>
    <n v="0.45"/>
    <s v="Posta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3"/>
    <m/>
    <s v="Jun 13 2023 10:17AM"/>
    <x v="129"/>
    <x v="125"/>
    <n v="45"/>
    <s v="LIBRA"/>
    <n v="1"/>
    <s v="PRODUCTOS AGROPECUARIOS"/>
    <n v="6"/>
    <x v="9"/>
    <n v="1"/>
    <n v="0.45"/>
    <s v="Costilla"/>
    <m/>
    <n v="0"/>
    <n v="13"/>
    <n v="6"/>
    <n v="9"/>
    <x v="4"/>
  </r>
  <r>
    <n v="354841"/>
    <n v="612"/>
    <n v="6"/>
    <s v=" SAN SALVADOR"/>
    <n v="14"/>
    <s v="SAN SALVADOR"/>
    <s v="BLANCA "/>
    <s v="DUARTE"/>
    <s v="BLANCA DUARTE"/>
    <s v="EDIFICO # 6 LOCAL # 101 MERCADO CENTRAL"/>
    <s v="ZULEYMA GARCIA"/>
    <m/>
    <n v="2"/>
    <s v="SEGUNDA SEMANA"/>
    <n v="6"/>
    <s v="JUNIO"/>
    <n v="6"/>
    <s v="GILBERTO RECINOS"/>
    <n v="2023"/>
    <n v="2023"/>
    <n v="60"/>
    <n v="1"/>
    <n v="3"/>
    <m/>
    <s v="Jun 13 2023 10:17AM"/>
    <x v="130"/>
    <x v="126"/>
    <n v="45"/>
    <s v="LIBRA"/>
    <n v="1"/>
    <s v="PRODUCTOS AGROPECUARIOS"/>
    <n v="6"/>
    <x v="9"/>
    <n v="1"/>
    <n v="0.45"/>
    <s v="Lomo"/>
    <m/>
    <n v="0"/>
    <n v="13"/>
    <n v="6"/>
    <n v="9"/>
    <x v="4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49"/>
    <n v="0.6"/>
    <s v="Jun 13 2023 10:17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28"/>
    <n v="0.35"/>
    <s v="Jun 13 2023 10:17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24"/>
    <n v="0.3"/>
    <s v="Jun 13 2023 10:17AM"/>
    <x v="91"/>
    <x v="87"/>
    <n v="51"/>
    <s v="QUINTAL"/>
    <n v="1"/>
    <s v="PRODUCTOS AGROPECUARIOS"/>
    <n v="1"/>
    <x v="3"/>
    <n v="100"/>
    <n v="45.45"/>
    <s v="Sorg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m/>
    <n v="1.5"/>
    <s v="Jun 13 2023 10:17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5"/>
    <x v="3"/>
  </r>
  <r>
    <n v="35483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6"/>
    <s v="JUNIO"/>
    <n v="6"/>
    <s v="GILBERTO RECINOS"/>
    <n v="2023"/>
    <n v="2023"/>
    <n v="60"/>
    <n v="1"/>
    <n v="3"/>
    <m/>
    <s v="Jun 13 2023 10:17AM"/>
    <x v="107"/>
    <x v="103"/>
    <n v="16"/>
    <s v="BOTELLA"/>
    <n v="1"/>
    <s v="PRODUCTOS AGROPECUARIOS"/>
    <n v="9"/>
    <x v="7"/>
    <n v="1.6"/>
    <n v="0.73"/>
    <s v="Crema"/>
    <m/>
    <n v="0"/>
    <n v="13"/>
    <n v="6"/>
    <n v="9"/>
    <x v="4"/>
  </r>
  <r>
    <n v="35483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6"/>
    <s v="JUNIO"/>
    <n v="6"/>
    <s v="GILBERTO RECINOS"/>
    <n v="2023"/>
    <n v="2023"/>
    <n v="157"/>
    <n v="1"/>
    <n v="5"/>
    <m/>
    <s v="Jun 13 2023 10:17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9"/>
    <x v="4"/>
  </r>
  <r>
    <n v="35483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6"/>
    <s v="JUNIO"/>
    <n v="6"/>
    <s v="GILBERTO RECINOS"/>
    <n v="2023"/>
    <n v="2023"/>
    <n v="157"/>
    <n v="1"/>
    <n v="2.7"/>
    <m/>
    <s v="Jun 13 2023 10:17AM"/>
    <x v="106"/>
    <x v="102"/>
    <n v="45"/>
    <s v="LIBRA"/>
    <n v="1"/>
    <s v="PRODUCTOS AGROPECUARIOS"/>
    <n v="9"/>
    <x v="7"/>
    <n v="1"/>
    <n v="0.45"/>
    <s v="Quesillo"/>
    <m/>
    <n v="0"/>
    <n v="13"/>
    <n v="6"/>
    <n v="9"/>
    <x v="4"/>
  </r>
  <r>
    <n v="35483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6"/>
    <s v="JUNIO"/>
    <n v="6"/>
    <s v="GILBERTO RECINOS"/>
    <n v="2023"/>
    <n v="2023"/>
    <n v="157"/>
    <n v="1"/>
    <n v="3.8"/>
    <m/>
    <s v="Jun 13 2023 10:17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9"/>
    <x v="4"/>
  </r>
  <r>
    <n v="354833"/>
    <n v="424"/>
    <n v="6"/>
    <s v=" SAN SALVADOR"/>
    <n v="14"/>
    <s v="SAN SALVADOR"/>
    <s v="RUBEN"/>
    <s v="GUTIERREZ"/>
    <s v="RUBEN GUTIERREZ"/>
    <s v="EDIFICIO 4 LOCAL # 361"/>
    <s v="RUBEN GUTIERREZ"/>
    <n v="22211083"/>
    <n v="2"/>
    <s v="SEGUNDA SEMANA"/>
    <n v="6"/>
    <s v="JUNIO"/>
    <n v="6"/>
    <s v="GILBERTO RECINOS"/>
    <n v="2023"/>
    <n v="2023"/>
    <n v="60"/>
    <n v="1"/>
    <n v="1.75"/>
    <m/>
    <s v="Jun 13 2023 10:18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9"/>
    <x v="4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75"/>
    <n v="1.1499999999999999"/>
    <s v="Jun 13 2023 10:18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12"/>
    <n v="0.15"/>
    <s v="Jun 13 2023 10:18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83"/>
    <n v="1"/>
    <s v="Jun 13 2023 10:18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5"/>
    <x v="3"/>
  </r>
  <r>
    <n v="354033"/>
    <n v="22"/>
    <n v="3"/>
    <s v=" SONSONATE"/>
    <n v="15"/>
    <s v="SONSONATE"/>
    <s v="VICENTE ALFONSO"/>
    <s v="LEMUS"/>
    <s v="VICENTE ALFONSO LEMUS"/>
    <s v="BARRIO VERACRUZ 4° CALLE PONIENTE #1 - 13"/>
    <s v="VICENTE ALFONSO LEMUS"/>
    <n v="24502335"/>
    <n v="2"/>
    <s v="SEGUNDA SEMANA"/>
    <n v="6"/>
    <s v="JUNIO"/>
    <n v="1"/>
    <s v="ADELMO URBINA"/>
    <n v="2023"/>
    <n v="2023"/>
    <n v="60"/>
    <n v="1"/>
    <n v="160"/>
    <n v="2"/>
    <s v="Jun 13 2023 10:18AM"/>
    <x v="90"/>
    <x v="86"/>
    <n v="51"/>
    <s v="QUINTAL"/>
    <n v="1"/>
    <s v="PRODUCTOS AGROPECUARIOS"/>
    <n v="4"/>
    <x v="4"/>
    <n v="100"/>
    <n v="45.45"/>
    <s v="Cacao "/>
    <m/>
    <n v="0"/>
    <n v="13"/>
    <n v="6"/>
    <n v="5"/>
    <x v="3"/>
  </r>
  <r>
    <n v="3548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6"/>
    <s v="JUNIO"/>
    <n v="6"/>
    <s v="GILBERTO RECINOS"/>
    <n v="2023"/>
    <n v="2023"/>
    <n v="60"/>
    <n v="1"/>
    <n v="4.5"/>
    <m/>
    <s v="Jun 13 2023 10:19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8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6"/>
    <s v="JUNIO"/>
    <n v="6"/>
    <s v="GILBERTO RECINOS"/>
    <n v="2023"/>
    <n v="2023"/>
    <n v="60"/>
    <n v="1"/>
    <n v="4.25"/>
    <m/>
    <s v="Jun 13 2023 10:19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231"/>
    <n v="1"/>
    <n v="50"/>
    <n v="0.6"/>
    <s v="Jun 13 2023 10:19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157"/>
    <n v="1"/>
    <n v="112"/>
    <n v="1.25"/>
    <s v="Jun 13 2023 10:19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82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6"/>
    <s v="JUNIO"/>
    <n v="6"/>
    <s v="GILBERTO RECINOS"/>
    <n v="2023"/>
    <n v="2023"/>
    <n v="60"/>
    <n v="1"/>
    <n v="1.75"/>
    <m/>
    <s v="Jun 13 2023 10:19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9"/>
    <x v="4"/>
  </r>
  <r>
    <n v="35482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6"/>
    <s v="JUNIO"/>
    <n v="6"/>
    <s v="GILBERTO RECINOS"/>
    <n v="2023"/>
    <n v="2023"/>
    <n v="60"/>
    <n v="1"/>
    <n v="1.2"/>
    <m/>
    <s v="Jun 13 2023 10:19AM"/>
    <x v="133"/>
    <x v="129"/>
    <n v="45"/>
    <s v="LIBRA"/>
    <n v="1"/>
    <s v="PRODUCTOS AGROPECUARIOS"/>
    <n v="7"/>
    <x v="6"/>
    <n v="1"/>
    <n v="0.45"/>
    <s v="Pollo Entero( sin menudos)"/>
    <m/>
    <n v="0"/>
    <n v="13"/>
    <n v="6"/>
    <n v="9"/>
    <x v="4"/>
  </r>
  <r>
    <n v="354829"/>
    <n v="418"/>
    <n v="6"/>
    <s v=" SAN SALVADOR"/>
    <n v="14"/>
    <s v="SAN SALVADOR"/>
    <s v="JESY"/>
    <s v="MEDRANO"/>
    <s v="JESY MEDRANO"/>
    <s v="7° AVENIDA SUR EDIFICIO 4 PUESTO # 184"/>
    <s v="JESY MEDRANO"/>
    <m/>
    <n v="2"/>
    <s v="SEGUNDA SEMANA"/>
    <n v="6"/>
    <s v="JUNIO"/>
    <n v="6"/>
    <s v="GILBERTO RECINOS"/>
    <n v="2023"/>
    <n v="2023"/>
    <n v="60"/>
    <n v="1"/>
    <n v="1.4"/>
    <m/>
    <s v="Jun 13 2023 10:19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9"/>
    <x v="4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n v="108"/>
    <n v="1.25"/>
    <s v="Jun 13 2023 10:20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m/>
    <n v="2"/>
    <s v="Jun 13 2023 10:20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81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6"/>
    <s v="JUNIO"/>
    <n v="6"/>
    <s v="GILBERTO RECINOS"/>
    <n v="2023"/>
    <n v="2023"/>
    <n v="60"/>
    <n v="1"/>
    <n v="50"/>
    <m/>
    <s v="Jun 13 2023 10:20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81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6"/>
    <s v="JUNIO"/>
    <n v="6"/>
    <s v="GILBERTO RECINOS"/>
    <n v="2023"/>
    <n v="2023"/>
    <n v="60"/>
    <n v="1"/>
    <n v="4.5"/>
    <m/>
    <s v="Jun 13 2023 10:20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81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6"/>
    <s v="JUNIO"/>
    <n v="6"/>
    <s v="GILBERTO RECINOS"/>
    <n v="2023"/>
    <n v="2023"/>
    <n v="60"/>
    <n v="1"/>
    <n v="4.25"/>
    <m/>
    <s v="Jun 13 2023 10:20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815"/>
    <n v="69"/>
    <n v="6"/>
    <s v=" SAN SALVADOR"/>
    <n v="14"/>
    <s v="SAN SALVADOR"/>
    <s v="VICTORIA"/>
    <s v="DE JANDRED"/>
    <s v="VICTORIA DE JANDRED"/>
    <s v="AVENIDA 29 DE AGOSTO, SOTANO # 1069"/>
    <s v="VICTORIA DE JANDRED"/>
    <n v="22215824"/>
    <n v="2"/>
    <s v="SEGUNDA SEMANA"/>
    <n v="6"/>
    <s v="JUNIO"/>
    <n v="6"/>
    <s v="GILBERTO RECINOS"/>
    <n v="2023"/>
    <n v="2023"/>
    <n v="60"/>
    <n v="1"/>
    <n v="52"/>
    <m/>
    <s v="Jun 13 2023 10:20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8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6"/>
    <s v="JUNIO"/>
    <n v="6"/>
    <s v="GILBERTO RECINOS"/>
    <n v="2023"/>
    <n v="2023"/>
    <n v="60"/>
    <n v="1"/>
    <n v="52"/>
    <m/>
    <s v="Jun 13 2023 10:20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820"/>
    <n v="180"/>
    <n v="6"/>
    <s v=" SAN SALVADOR"/>
    <n v="14"/>
    <s v="SAN SALVADOR"/>
    <s v="RUDY"/>
    <s v="BERMUDEZ"/>
    <s v="RUDY BERMUDEZ"/>
    <s v="AVENIDA 29 DE AGOSTO SOTANO MERCADO"/>
    <s v="RUDY BERMUDEZ"/>
    <n v="22227901"/>
    <n v="2"/>
    <s v="SEGUNDA SEMANA"/>
    <n v="6"/>
    <s v="JUNIO"/>
    <n v="6"/>
    <s v="GILBERTO RECINOS"/>
    <n v="2023"/>
    <n v="2023"/>
    <n v="60"/>
    <n v="1"/>
    <n v="50"/>
    <m/>
    <s v="Jun 13 2023 10:20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46"/>
    <n v="0.55000000000000004"/>
    <s v="Jun 13 2023 10:20AM"/>
    <x v="112"/>
    <x v="108"/>
    <n v="51"/>
    <s v="QUINTAL"/>
    <n v="1"/>
    <s v="PRODUCTOS AGROPECUARIOS"/>
    <n v="1"/>
    <x v="3"/>
    <n v="100"/>
    <n v="45.45"/>
    <s v="Arroz Nacional"/>
    <m/>
    <n v="1"/>
    <n v="13"/>
    <n v="6"/>
    <n v="5"/>
    <x v="3"/>
  </r>
  <r>
    <n v="3548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6"/>
    <s v="JUNIO"/>
    <n v="6"/>
    <s v="GILBERTO RECINOS"/>
    <n v="2023"/>
    <n v="2023"/>
    <n v="60"/>
    <n v="1"/>
    <n v="1.45"/>
    <m/>
    <s v="Jun 13 2023 10:21AM"/>
    <x v="133"/>
    <x v="129"/>
    <n v="45"/>
    <s v="LIBRA"/>
    <n v="1"/>
    <s v="PRODUCTOS AGROPECUARIOS"/>
    <n v="7"/>
    <x v="6"/>
    <n v="1"/>
    <n v="0.45"/>
    <s v="Pollo Entero( sin menudos)"/>
    <m/>
    <n v="0"/>
    <n v="13"/>
    <n v="6"/>
    <n v="9"/>
    <x v="4"/>
  </r>
  <r>
    <n v="3548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6"/>
    <s v="JUNIO"/>
    <n v="6"/>
    <s v="GILBERTO RECINOS"/>
    <n v="2023"/>
    <n v="2023"/>
    <n v="60"/>
    <n v="1"/>
    <n v="1.25"/>
    <m/>
    <s v="Jun 13 2023 10:21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9"/>
    <x v="4"/>
  </r>
  <r>
    <n v="354811"/>
    <n v="62"/>
    <n v="6"/>
    <s v=" SAN SALVADOR"/>
    <n v="14"/>
    <s v="SAN SALVADOR"/>
    <s v="JANET"/>
    <s v="ALVARES"/>
    <s v="JANET ALVARES"/>
    <s v="7° AVENIDA SUR EDIFICIO 4 PUESTO # 193"/>
    <s v="JANET ALVARES"/>
    <n v="22499568"/>
    <n v="2"/>
    <s v="SEGUNDA SEMANA"/>
    <n v="6"/>
    <s v="JUNIO"/>
    <n v="6"/>
    <s v="GILBERTO RECINOS"/>
    <n v="2023"/>
    <n v="2023"/>
    <n v="60"/>
    <n v="1"/>
    <n v="1.75"/>
    <m/>
    <s v="Jun 13 2023 10:21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9"/>
    <x v="4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n v="32"/>
    <n v="0.35"/>
    <s v="Jun 13 2023 10:21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n v="28"/>
    <n v="0.38"/>
    <s v="Jun 13 2023 10:21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m/>
    <n v="0.6"/>
    <s v="Jun 13 2023 10:2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m/>
    <n v="1.6"/>
    <s v="Jun 13 2023 10:22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157"/>
    <n v="1"/>
    <m/>
    <n v="1"/>
    <s v="Jun 13 2023 10:22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157"/>
    <n v="1"/>
    <m/>
    <n v="2"/>
    <s v="Jun 13 2023 10:22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48"/>
    <n v="0.55000000000000004"/>
    <s v="Jun 13 2023 10:22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160"/>
    <n v="1.75"/>
    <s v="Jun 13 2023 10:22AM"/>
    <x v="90"/>
    <x v="86"/>
    <n v="51"/>
    <s v="QUINTAL"/>
    <n v="1"/>
    <s v="PRODUCTOS AGROPECUARIOS"/>
    <n v="4"/>
    <x v="4"/>
    <n v="100"/>
    <n v="45.45"/>
    <s v="Cacao 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100"/>
    <n v="1.1000000000000001"/>
    <s v="Jun 13 2023 10:22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85"/>
    <n v="1"/>
    <s v="Jun 13 2023 10:22AM"/>
    <x v="111"/>
    <x v="107"/>
    <n v="51"/>
    <s v="QUINTAL"/>
    <n v="1"/>
    <s v="PRODUCTOS AGROPECUARIOS"/>
    <n v="4"/>
    <x v="4"/>
    <n v="100"/>
    <n v="45.45"/>
    <s v="Achiote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70"/>
    <n v="0.8"/>
    <s v="Jun 13 2023 10:22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9"/>
    <x v="4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108"/>
    <n v="1"/>
    <s v="Jun 13 2023 10:22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5"/>
    <x v="3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29"/>
    <n v="0.35"/>
    <s v="Jun 13 2023 10:23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40"/>
    <n v="0.6"/>
    <s v="Jun 13 2023 10:23AM"/>
    <x v="114"/>
    <x v="110"/>
    <n v="51"/>
    <s v="QUINTAL"/>
    <n v="1"/>
    <s v="PRODUCTOS AGROPECUARIOS"/>
    <n v="4"/>
    <x v="4"/>
    <n v="100"/>
    <n v="45.45"/>
    <s v="Trigo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24"/>
    <m/>
    <s v="Jun 13 2023 10:23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5"/>
    <m/>
    <s v="Jun 13 2023 10:23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50"/>
    <n v="0.8"/>
    <s v="Jun 13 2023 10:23AM"/>
    <x v="113"/>
    <x v="109"/>
    <n v="51"/>
    <s v="QUINTAL"/>
    <n v="1"/>
    <s v="PRODUCTOS AGROPECUARIOS"/>
    <n v="4"/>
    <x v="4"/>
    <n v="100"/>
    <n v="45.45"/>
    <s v="Soy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14"/>
    <n v="0.2"/>
    <s v="Jun 13 2023 10:23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26"/>
    <m/>
    <s v="Jun 13 2023 10:23AM"/>
    <x v="115"/>
    <x v="111"/>
    <n v="13"/>
    <s v="BOLSA 50 LB"/>
    <n v="1"/>
    <s v="PRODUCTOS AGROPECUARIOS"/>
    <n v="4"/>
    <x v="4"/>
    <n v="50"/>
    <n v="22.73"/>
    <s v="Harina de maíz MASEC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80"/>
    <n v="1"/>
    <s v="Jun 13 2023 10:23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25"/>
    <m/>
    <s v="Jun 13 2023 10:23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70"/>
    <n v="0.8"/>
    <s v="Jun 13 2023 10:23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9"/>
    <x v="4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n v="5"/>
    <m/>
    <s v="Jun 13 2023 10:23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m/>
    <n v="1"/>
    <s v="Jun 13 2023 10:23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313"/>
    <n v="605"/>
    <n v="13"/>
    <s v=" MORAZAN"/>
    <n v="19"/>
    <s v="SAN FRANCISCO GOTERA"/>
    <s v="FRANCISCO"/>
    <s v="HERNANDEZ"/>
    <s v="FRANCISCO HERNANDEZ"/>
    <s v="MERCADO MUNICIPAL SAN FRANCISCO DE ASIS PUESTO #6"/>
    <s v="FRANCISCO HERNANDEZ"/>
    <m/>
    <n v="2"/>
    <s v="SEGUNDA SEMANA"/>
    <n v="6"/>
    <s v="JUNIO"/>
    <n v="3"/>
    <s v="ANA HERMYS OSORIO"/>
    <n v="2023"/>
    <n v="2023"/>
    <n v="60"/>
    <n v="1"/>
    <m/>
    <n v="0.15"/>
    <s v="Jun 13 2023 10:23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3.85"/>
    <m/>
    <s v="Jun 13 2023 10:24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4.25"/>
    <m/>
    <s v="Jun 13 2023 10:24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1.25"/>
    <m/>
    <s v="Jun 13 2023 10:24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2.75"/>
    <m/>
    <s v="Jun 13 2023 10:24AM"/>
    <x v="106"/>
    <x v="102"/>
    <n v="45"/>
    <s v="LIBRA"/>
    <n v="1"/>
    <s v="PRODUCTOS AGROPECUARIOS"/>
    <n v="9"/>
    <x v="7"/>
    <n v="1"/>
    <n v="0.45"/>
    <s v="Quesillo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1.45"/>
    <m/>
    <s v="Jun 13 2023 10:24AM"/>
    <x v="133"/>
    <x v="129"/>
    <n v="45"/>
    <s v="LIBRA"/>
    <n v="1"/>
    <s v="PRODUCTOS AGROPECUARIOS"/>
    <n v="7"/>
    <x v="6"/>
    <n v="1"/>
    <n v="0.45"/>
    <s v="Pollo Entero( sin menudos)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50"/>
    <m/>
    <s v="Jun 13 2023 10:24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1.75"/>
    <m/>
    <s v="Jun 13 2023 10:24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4.5"/>
    <m/>
    <s v="Jun 13 2023 10:24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53"/>
    <m/>
    <s v="Jun 13 2023 10:24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3"/>
    <m/>
    <s v="Jun 13 2023 10:24AM"/>
    <x v="107"/>
    <x v="103"/>
    <n v="16"/>
    <s v="BOTELLA"/>
    <n v="1"/>
    <s v="PRODUCTOS AGROPECUARIOS"/>
    <n v="9"/>
    <x v="7"/>
    <n v="1.6"/>
    <n v="0.73"/>
    <s v="Crema"/>
    <m/>
    <n v="0"/>
    <n v="13"/>
    <n v="6"/>
    <n v="9"/>
    <x v="4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157"/>
    <n v="1"/>
    <n v="5"/>
    <m/>
    <s v="Jun 13 2023 10:24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9"/>
    <x v="4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231"/>
    <n v="1"/>
    <n v="47"/>
    <n v="0.55000000000000004"/>
    <s v="Jun 13 2023 10:24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22"/>
    <n v="0.3"/>
    <s v="Jun 13 2023 10:24AM"/>
    <x v="91"/>
    <x v="87"/>
    <n v="51"/>
    <s v="QUINTAL"/>
    <n v="1"/>
    <s v="PRODUCTOS AGROPECUARIOS"/>
    <n v="1"/>
    <x v="3"/>
    <n v="100"/>
    <n v="45.45"/>
    <s v="Sorgo"/>
    <m/>
    <n v="0"/>
    <n v="13"/>
    <n v="6"/>
    <n v="5"/>
    <x v="3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49"/>
    <n v="0.6"/>
    <s v="Jun 13 2023 10:25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5"/>
    <x v="3"/>
  </r>
  <r>
    <n v="354855"/>
    <n v="905"/>
    <n v="6"/>
    <s v=" SAN SALVADOR"/>
    <n v="14"/>
    <s v="SAN SALVADOR"/>
    <s v="USUARIO MERCADO CENTRAL 15"/>
    <s v="(en blanco)"/>
    <s v="USUARIO MERCADO CENTRAL 15"/>
    <m/>
    <s v="USUARIO MERCADO CENTRAL 15"/>
    <m/>
    <n v="2"/>
    <s v="SEGUNDA SEMANA"/>
    <n v="6"/>
    <s v="JUNIO"/>
    <n v="6"/>
    <s v="GILBERTO RECINOS"/>
    <n v="2023"/>
    <n v="2023"/>
    <n v="60"/>
    <n v="1"/>
    <n v="1.75"/>
    <m/>
    <s v="Jun 13 2023 10:25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100"/>
    <n v="1.1000000000000001"/>
    <s v="Jun 13 2023 10:25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48"/>
    <n v="0.55000000000000004"/>
    <s v="Jun 13 2023 10:25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80"/>
    <n v="1"/>
    <s v="Jun 13 2023 10:25AM"/>
    <x v="111"/>
    <x v="107"/>
    <n v="51"/>
    <s v="QUINTAL"/>
    <n v="1"/>
    <s v="PRODUCTOS AGROPECUARIOS"/>
    <n v="4"/>
    <x v="4"/>
    <n v="100"/>
    <n v="45.45"/>
    <s v="Achiote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70"/>
    <n v="0.8"/>
    <s v="Jun 13 2023 10:26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45"/>
    <n v="0.6"/>
    <s v="Jun 13 2023 10:26AM"/>
    <x v="114"/>
    <x v="110"/>
    <n v="51"/>
    <s v="QUINTAL"/>
    <n v="1"/>
    <s v="PRODUCTOS AGROPECUARIOS"/>
    <n v="4"/>
    <x v="4"/>
    <n v="100"/>
    <n v="45.45"/>
    <s v="Trig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14"/>
    <n v="0.2"/>
    <s v="Jun 13 2023 10:26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5"/>
    <m/>
    <s v="Jun 13 2023 10:26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m/>
    <n v="1"/>
    <s v="Jun 13 2023 10:26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160"/>
    <n v="1.75"/>
    <s v="Jun 13 2023 10:26AM"/>
    <x v="90"/>
    <x v="86"/>
    <n v="51"/>
    <s v="QUINTAL"/>
    <n v="1"/>
    <s v="PRODUCTOS AGROPECUARIOS"/>
    <n v="4"/>
    <x v="4"/>
    <n v="100"/>
    <n v="45.45"/>
    <s v="Cacao 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55"/>
    <n v="0.8"/>
    <s v="Jun 13 2023 10:26AM"/>
    <x v="113"/>
    <x v="109"/>
    <n v="51"/>
    <s v="QUINTAL"/>
    <n v="1"/>
    <s v="PRODUCTOS AGROPECUARIOS"/>
    <n v="4"/>
    <x v="4"/>
    <n v="100"/>
    <n v="45.45"/>
    <s v="Soya"/>
    <m/>
    <n v="0"/>
    <n v="13"/>
    <n v="6"/>
    <n v="9"/>
    <x v="4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12"/>
    <n v="0.15"/>
    <s v="Jun 13 2023 10:26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5"/>
    <x v="3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m/>
    <n v="1"/>
    <s v="Jun 13 2023 10:26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5"/>
    <x v="3"/>
  </r>
  <r>
    <n v="354034"/>
    <n v="24"/>
    <n v="3"/>
    <s v=" SONSONATE"/>
    <n v="15"/>
    <s v="SONSONATE"/>
    <s v="ORLANDO"/>
    <s v="PODIA"/>
    <s v="ORLANDO PODIA"/>
    <s v="1-AV SUR Y 6- CALLE PRINCIPAL BARRIO VERACRUZ, SIN NOMBRE"/>
    <s v="ORLANDO PODIA"/>
    <m/>
    <n v="2"/>
    <s v="SEGUNDA SEMANA"/>
    <n v="6"/>
    <s v="JUNIO"/>
    <n v="1"/>
    <s v="ADELMO URBINA"/>
    <n v="2023"/>
    <n v="2023"/>
    <n v="60"/>
    <n v="1"/>
    <n v="28"/>
    <m/>
    <s v="Jun 13 2023 10:26AM"/>
    <x v="115"/>
    <x v="111"/>
    <n v="13"/>
    <s v="BOLSA 50 LB"/>
    <n v="1"/>
    <s v="PRODUCTOS AGROPECUARIOS"/>
    <n v="4"/>
    <x v="4"/>
    <n v="50"/>
    <n v="22.73"/>
    <s v="Harina de maíz MASECA"/>
    <m/>
    <n v="0"/>
    <n v="13"/>
    <n v="6"/>
    <n v="5"/>
    <x v="3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1.75"/>
    <m/>
    <s v="Jun 13 2023 10:27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3.8"/>
    <m/>
    <s v="Jun 13 2023 10:27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4.5999999999999996"/>
    <m/>
    <s v="Jun 13 2023 10:27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53"/>
    <m/>
    <s v="Jun 13 2023 10:27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3"/>
    <m/>
    <s v="Jun 13 2023 10:27AM"/>
    <x v="107"/>
    <x v="103"/>
    <n v="16"/>
    <s v="BOTELLA"/>
    <n v="1"/>
    <s v="PRODUCTOS AGROPECUARIOS"/>
    <n v="9"/>
    <x v="7"/>
    <n v="1.6"/>
    <n v="0.73"/>
    <s v="Crem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4.3"/>
    <m/>
    <s v="Jun 13 2023 10:27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2.8"/>
    <m/>
    <s v="Jun 13 2023 10:27AM"/>
    <x v="106"/>
    <x v="102"/>
    <n v="45"/>
    <s v="LIBRA"/>
    <n v="1"/>
    <s v="PRODUCTOS AGROPECUARIOS"/>
    <n v="9"/>
    <x v="7"/>
    <n v="1"/>
    <n v="0.45"/>
    <s v="Quesillo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60"/>
    <n v="1"/>
    <n v="50"/>
    <m/>
    <s v="Jun 13 2023 10:27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854"/>
    <n v="904"/>
    <n v="6"/>
    <s v=" SAN SALVADOR"/>
    <n v="14"/>
    <s v="SAN SALVADOR"/>
    <s v="USUARIO MERCADO CENTRAL 14"/>
    <s v="(en blanco)"/>
    <s v="USUARIO MERCADO CENTRAL 14"/>
    <m/>
    <s v="USUARIO MERCADO CENTRAL 14"/>
    <m/>
    <n v="2"/>
    <s v="SEGUNDA SEMANA"/>
    <n v="6"/>
    <s v="JUNIO"/>
    <n v="6"/>
    <s v="GILBERTO RECINOS"/>
    <n v="2023"/>
    <n v="2023"/>
    <n v="157"/>
    <n v="1"/>
    <n v="5"/>
    <m/>
    <s v="Jun 13 2023 10:27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9"/>
    <x v="4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157"/>
    <n v="1"/>
    <n v="112"/>
    <n v="1.25"/>
    <s v="Jun 13 2023 10:27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157"/>
    <n v="1"/>
    <n v="112"/>
    <n v="1.25"/>
    <s v="Jun 13 2023 10:27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m/>
    <n v="1.5"/>
    <s v="Jun 13 2023 10:28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m/>
    <n v="2"/>
    <s v="Jun 13 2023 10:28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27.5"/>
    <n v="0.3"/>
    <s v="Jun 13 2023 10:28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32"/>
    <n v="0.38"/>
    <s v="Jun 13 2023 10:2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m/>
    <n v="0.6"/>
    <s v="Jun 13 2023 10:28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.5999999999999996"/>
    <m/>
    <s v="Jun 13 2023 10:28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3"/>
    <m/>
    <s v="Jun 13 2023 10:28AM"/>
    <x v="130"/>
    <x v="126"/>
    <n v="45"/>
    <s v="LIBRA"/>
    <n v="1"/>
    <s v="PRODUCTOS AGROPECUARIOS"/>
    <n v="6"/>
    <x v="9"/>
    <n v="1"/>
    <n v="0.45"/>
    <s v="Lom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"/>
    <m/>
    <s v="Jun 13 2023 10:28AM"/>
    <x v="125"/>
    <x v="121"/>
    <n v="45"/>
    <s v="LIBRA"/>
    <n v="1"/>
    <s v="PRODUCTOS AGROPECUARIOS"/>
    <n v="5"/>
    <x v="8"/>
    <n v="1"/>
    <n v="0.45"/>
    <s v="Solom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3"/>
    <m/>
    <s v="Jun 13 2023 10:28AM"/>
    <x v="129"/>
    <x v="125"/>
    <n v="45"/>
    <s v="LIBRA"/>
    <n v="1"/>
    <s v="PRODUCTOS AGROPECUARIOS"/>
    <n v="6"/>
    <x v="9"/>
    <n v="1"/>
    <n v="0.45"/>
    <s v="Costill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.75"/>
    <m/>
    <s v="Jun 13 2023 10:28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5"/>
    <m/>
    <s v="Jun 13 2023 10:28AM"/>
    <x v="120"/>
    <x v="116"/>
    <n v="45"/>
    <s v="LIBRA"/>
    <n v="1"/>
    <s v="PRODUCTOS AGROPECUARIOS"/>
    <n v="6"/>
    <x v="9"/>
    <n v="1"/>
    <n v="0.45"/>
    <s v="Chicharron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"/>
    <m/>
    <s v="Jun 13 2023 10:28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"/>
    <m/>
    <s v="Jun 13 2023 10:28AM"/>
    <x v="127"/>
    <x v="123"/>
    <n v="45"/>
    <s v="LIBRA"/>
    <n v="1"/>
    <s v="PRODUCTOS AGROPECUARIOS"/>
    <n v="5"/>
    <x v="8"/>
    <n v="1"/>
    <n v="0.45"/>
    <s v="Salon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.8"/>
    <m/>
    <s v="Jun 13 2023 10:28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"/>
    <m/>
    <s v="Jun 13 2023 10:28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"/>
    <m/>
    <s v="Jun 13 2023 10:28AM"/>
    <x v="123"/>
    <x v="119"/>
    <n v="45"/>
    <s v="LIBRA"/>
    <n v="1"/>
    <s v="PRODUCTOS AGROPECUARIOS"/>
    <n v="5"/>
    <x v="8"/>
    <n v="1"/>
    <n v="0.45"/>
    <s v="Puyazo"/>
    <m/>
    <n v="0"/>
    <n v="13"/>
    <n v="6"/>
    <n v="9"/>
    <x v="4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138"/>
    <n v="1"/>
    <n v="24"/>
    <m/>
    <s v="Jun 13 2023 10:28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60"/>
    <n v="1"/>
    <n v="16"/>
    <m/>
    <s v="Jun 13 2023 10:29AM"/>
    <x v="134"/>
    <x v="13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60"/>
    <n v="1"/>
    <n v="55"/>
    <m/>
    <s v="Jun 13 2023 10:29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5"/>
    <x v="3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.25"/>
    <m/>
    <s v="Jun 13 2023 10:29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50"/>
    <m/>
    <s v="Jun 13 2023 10:29A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1.45"/>
    <m/>
    <s v="Jun 13 2023 10:29AM"/>
    <x v="133"/>
    <x v="129"/>
    <n v="45"/>
    <s v="LIBRA"/>
    <n v="1"/>
    <s v="PRODUCTOS AGROPECUARIOS"/>
    <n v="7"/>
    <x v="6"/>
    <n v="1"/>
    <n v="0.45"/>
    <s v="Pollo Entero( sin menudos)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157"/>
    <n v="1"/>
    <n v="5"/>
    <m/>
    <s v="Jun 13 2023 10:29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1.25"/>
    <m/>
    <s v="Jun 13 2023 10:29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1.75"/>
    <m/>
    <s v="Jun 13 2023 10:29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2.8"/>
    <m/>
    <s v="Jun 13 2023 10:29AM"/>
    <x v="128"/>
    <x v="124"/>
    <n v="45"/>
    <s v="LIBRA"/>
    <n v="1"/>
    <s v="PRODUCTOS AGROPECUARIOS"/>
    <n v="6"/>
    <x v="9"/>
    <n v="1"/>
    <n v="0.45"/>
    <s v="Post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53"/>
    <m/>
    <s v="Jun 13 2023 10:29A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3"/>
    <m/>
    <s v="Jun 13 2023 10:29AM"/>
    <x v="107"/>
    <x v="103"/>
    <n v="16"/>
    <s v="BOTELLA"/>
    <n v="1"/>
    <s v="PRODUCTOS AGROPECUARIOS"/>
    <n v="9"/>
    <x v="7"/>
    <n v="1.6"/>
    <n v="0.73"/>
    <s v="Crema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1.75"/>
    <m/>
    <s v="Jun 13 2023 10:29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157"/>
    <n v="1"/>
    <n v="3.9"/>
    <m/>
    <s v="Jun 13 2023 10:29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157"/>
    <n v="1"/>
    <n v="2.75"/>
    <m/>
    <s v="Jun 13 2023 10:29AM"/>
    <x v="106"/>
    <x v="102"/>
    <n v="45"/>
    <s v="LIBRA"/>
    <n v="1"/>
    <s v="PRODUCTOS AGROPECUARIOS"/>
    <n v="9"/>
    <x v="7"/>
    <n v="1"/>
    <n v="0.45"/>
    <s v="Quesillo"/>
    <m/>
    <n v="0"/>
    <n v="13"/>
    <n v="6"/>
    <n v="9"/>
    <x v="4"/>
  </r>
  <r>
    <n v="354853"/>
    <n v="903"/>
    <n v="6"/>
    <s v=" SAN SALVADOR"/>
    <n v="14"/>
    <s v="SAN SALVADOR"/>
    <s v="USUARIO MERCADO CENTRAL 13"/>
    <s v="(en blanco)"/>
    <s v="USUARIO MERCADO CENTRAL 13"/>
    <m/>
    <s v="USUARIO MERCADO CENTRAL 13"/>
    <m/>
    <n v="2"/>
    <s v="SEGUNDA SEMANA"/>
    <n v="6"/>
    <s v="JUNIO"/>
    <n v="6"/>
    <s v="GILBERTO RECINOS"/>
    <n v="2023"/>
    <n v="2023"/>
    <n v="60"/>
    <n v="1"/>
    <n v="4.5"/>
    <m/>
    <s v="Jun 13 2023 10:29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9"/>
    <x v="4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157"/>
    <n v="1"/>
    <m/>
    <n v="1.28"/>
    <s v="Jun 13 2023 10:29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23"/>
    <n v="0.55000000000000004"/>
    <s v="Jun 13 2023 10:29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12"/>
    <n v="0.15"/>
    <s v="Jun 13 2023 10:29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157"/>
    <n v="1"/>
    <m/>
    <n v="2"/>
    <s v="Jun 13 2023 10:29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2"/>
    <m/>
    <s v="Jun 13 2023 10:30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5"/>
    <m/>
    <s v="Jun 13 2023 10:30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4.5"/>
    <m/>
    <s v="Jun 13 2023 10:30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7"/>
    <x v="1"/>
  </r>
  <r>
    <n v="354314"/>
    <n v="652"/>
    <n v="13"/>
    <s v=" MORAZAN"/>
    <n v="19"/>
    <s v="SAN FRANCISCO GOTERA"/>
    <s v="JACOBO ARMANDO"/>
    <s v="GOMEZ"/>
    <s v="JACOBO ARMANDO GOMEZ"/>
    <s v="SEGUNDA AVENIDAD NORTE BARRIO EL CALVARIO #4"/>
    <s v="JACOBO ARMANDO GOMEZ"/>
    <n v="26541820"/>
    <n v="2"/>
    <s v="SEGUNDA SEMANA"/>
    <n v="6"/>
    <s v="JUNIO"/>
    <n v="3"/>
    <s v="ANA HERMYS OSORIO"/>
    <n v="2023"/>
    <n v="2023"/>
    <n v="60"/>
    <n v="1"/>
    <n v="1.35"/>
    <m/>
    <s v="Jun 13 2023 10:30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7"/>
    <x v="1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.5"/>
    <m/>
    <s v="Jun 13 2023 10:30AM"/>
    <x v="76"/>
    <x v="72"/>
    <n v="45"/>
    <s v="LIBRA"/>
    <n v="1"/>
    <s v="PRODUCTOS AGROPECUARIOS"/>
    <n v="10"/>
    <x v="2"/>
    <n v="1"/>
    <n v="0.45"/>
    <s v="Boca colorada mediano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2"/>
    <m/>
    <s v="Jun 13 2023 10:30AM"/>
    <x v="75"/>
    <x v="71"/>
    <n v="45"/>
    <s v="LIBRA"/>
    <n v="1"/>
    <s v="PRODUCTOS AGROPECUARIOS"/>
    <n v="10"/>
    <x v="2"/>
    <n v="1"/>
    <n v="0.45"/>
    <s v="Bagre"/>
    <m/>
    <n v="0"/>
    <n v="13"/>
    <n v="6"/>
    <n v="9"/>
    <x v="4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95"/>
    <n v="1"/>
    <n v="12"/>
    <m/>
    <s v="Jun 13 2023 10:30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60"/>
    <n v="1"/>
    <n v="10"/>
    <m/>
    <s v="Jun 13 2023 10:30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60"/>
    <n v="1"/>
    <n v="7"/>
    <m/>
    <s v="Jun 13 2023 10:30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95"/>
    <n v="1"/>
    <n v="20"/>
    <m/>
    <s v="Jun 13 2023 10:30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89"/>
    <n v="1"/>
    <n v="13"/>
    <m/>
    <s v="Jun 13 2023 10:31A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89"/>
    <n v="1"/>
    <n v="24"/>
    <m/>
    <s v="Jun 13 2023 10:31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5"/>
    <x v="3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89"/>
    <n v="1"/>
    <n v="120"/>
    <m/>
    <s v="Jun 13 2023 10:31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5"/>
    <x v="3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.5"/>
    <m/>
    <s v="Jun 13 2023 10:31AM"/>
    <x v="81"/>
    <x v="77"/>
    <n v="45"/>
    <s v="LIBRA"/>
    <n v="1"/>
    <s v="PRODUCTOS AGROPECUARIOS"/>
    <n v="10"/>
    <x v="2"/>
    <n v="1"/>
    <n v="0.45"/>
    <s v="Lonja de dorado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"/>
    <m/>
    <s v="Jun 13 2023 10:31AM"/>
    <x v="72"/>
    <x v="68"/>
    <n v="45"/>
    <s v="LIBRA"/>
    <n v="1"/>
    <s v="PRODUCTOS AGROPECUARIOS"/>
    <n v="10"/>
    <x v="2"/>
    <n v="1"/>
    <n v="0.45"/>
    <s v="Cola de camaron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5"/>
    <m/>
    <s v="Jun 13 2023 10:31AM"/>
    <x v="116"/>
    <x v="112"/>
    <n v="45"/>
    <s v="LIBRA"/>
    <n v="1"/>
    <s v="PRODUCTOS AGROPECUARIOS"/>
    <n v="10"/>
    <x v="2"/>
    <n v="1"/>
    <n v="0.45"/>
    <s v="Camaroncillo Seco Salado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3"/>
    <m/>
    <s v="Jun 13 2023 10:31AM"/>
    <x v="78"/>
    <x v="74"/>
    <n v="45"/>
    <s v="LIBRA"/>
    <n v="1"/>
    <s v="PRODUCTOS AGROPECUARIOS"/>
    <n v="10"/>
    <x v="2"/>
    <n v="1"/>
    <n v="0.45"/>
    <s v="Macarela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3"/>
    <m/>
    <s v="Jun 13 2023 10:31AM"/>
    <x v="80"/>
    <x v="76"/>
    <n v="45"/>
    <s v="LIBRA"/>
    <n v="1"/>
    <s v="PRODUCTOS AGROPECUARIOS"/>
    <n v="10"/>
    <x v="2"/>
    <n v="1"/>
    <n v="0.45"/>
    <s v="Róbalo mediano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"/>
    <m/>
    <s v="Jun 13 2023 10:31AM"/>
    <x v="79"/>
    <x v="75"/>
    <n v="45"/>
    <s v="LIBRA"/>
    <n v="1"/>
    <s v="PRODUCTOS AGROPECUARIOS"/>
    <n v="10"/>
    <x v="2"/>
    <n v="1"/>
    <n v="0.45"/>
    <s v="Pescado seco (macarela)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.5"/>
    <m/>
    <s v="Jun 13 2023 10:31AM"/>
    <x v="73"/>
    <x v="69"/>
    <n v="45"/>
    <s v="LIBRA"/>
    <n v="1"/>
    <s v="PRODUCTOS AGROPECUARIOS"/>
    <n v="10"/>
    <x v="2"/>
    <n v="1"/>
    <n v="0.45"/>
    <s v="Camaron cultivado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6"/>
    <m/>
    <s v="Jun 13 2023 10:31AM"/>
    <x v="82"/>
    <x v="78"/>
    <n v="45"/>
    <s v="LIBRA"/>
    <n v="1"/>
    <s v="PRODUCTOS AGROPECUARIOS"/>
    <n v="10"/>
    <x v="2"/>
    <n v="1"/>
    <n v="0.45"/>
    <s v="Lonja de boca colorada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3"/>
    <m/>
    <s v="Jun 13 2023 10:31AM"/>
    <x v="74"/>
    <x v="70"/>
    <n v="45"/>
    <s v="LIBRA"/>
    <n v="1"/>
    <s v="PRODUCTOS AGROPECUARIOS"/>
    <n v="10"/>
    <x v="2"/>
    <n v="1"/>
    <n v="0.45"/>
    <s v="Corvina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1.5"/>
    <m/>
    <s v="Jun 13 2023 10:31AM"/>
    <x v="84"/>
    <x v="80"/>
    <n v="45"/>
    <s v="LIBRA"/>
    <n v="1"/>
    <s v="PRODUCTOS AGROPECUARIOS"/>
    <n v="10"/>
    <x v="2"/>
    <n v="1"/>
    <n v="0.45"/>
    <s v="Tilapia"/>
    <m/>
    <n v="0"/>
    <n v="13"/>
    <n v="6"/>
    <n v="9"/>
    <x v="4"/>
  </r>
  <r>
    <n v="354852"/>
    <n v="902"/>
    <n v="6"/>
    <s v=" SAN SALVADOR"/>
    <n v="14"/>
    <s v="SAN SALVADOR"/>
    <s v="USUARIO MERCADO CENTRAL 12"/>
    <s v="(en blanco)"/>
    <s v="USUARIO MERCADO CENTRAL 12"/>
    <m/>
    <s v="USUARIO MERCADO CENTRAL 12"/>
    <m/>
    <n v="2"/>
    <s v="SEGUNDA SEMANA"/>
    <n v="6"/>
    <s v="JUNIO"/>
    <n v="6"/>
    <s v="GILBERTO RECINOS"/>
    <n v="2023"/>
    <n v="2023"/>
    <n v="60"/>
    <n v="1"/>
    <n v="4.5"/>
    <m/>
    <s v="Jun 13 2023 10:31AM"/>
    <x v="83"/>
    <x v="79"/>
    <n v="45"/>
    <s v="LIBRA"/>
    <n v="1"/>
    <s v="PRODUCTOS AGROPECUARIOS"/>
    <n v="10"/>
    <x v="2"/>
    <n v="1"/>
    <n v="0.45"/>
    <s v="Lonja de tiburón"/>
    <m/>
    <n v="0"/>
    <n v="13"/>
    <n v="6"/>
    <n v="9"/>
    <x v="4"/>
  </r>
  <r>
    <n v="35431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3"/>
    <n v="2023"/>
    <n v="231"/>
    <n v="1"/>
    <n v="48"/>
    <n v="0.6"/>
    <s v="Jun 13 2023 10:31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1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3"/>
    <n v="2023"/>
    <n v="157"/>
    <n v="1"/>
    <n v="110"/>
    <n v="1.25"/>
    <s v="Jun 13 2023 10:32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138"/>
    <n v="1"/>
    <n v="17"/>
    <m/>
    <s v="Jun 13 2023 10:32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351"/>
    <n v="1"/>
    <n v="13"/>
    <m/>
    <s v="Jun 13 2023 10:32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9"/>
    <x v="4"/>
  </r>
  <r>
    <n v="354055"/>
    <n v="782"/>
    <n v="3"/>
    <s v=" SONSONATE"/>
    <n v="15"/>
    <s v="SONSONATE"/>
    <s v="JOSE JAVIER"/>
    <s v="REYES"/>
    <s v="JOSE JAVIER REYES"/>
    <m/>
    <s v="JOSE JAVIER REYES"/>
    <m/>
    <n v="2"/>
    <s v="SEGUNDA SEMANA"/>
    <n v="6"/>
    <s v="JUNIO"/>
    <n v="1"/>
    <s v="ADELMO URBINA"/>
    <n v="2023"/>
    <n v="2023"/>
    <n v="89"/>
    <n v="1"/>
    <n v="200"/>
    <m/>
    <s v="Jun 13 2023 10:32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351"/>
    <n v="1"/>
    <n v="14"/>
    <m/>
    <s v="Jun 13 2023 10:33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13"/>
    <m/>
    <s v="Jun 13 2023 10:33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5"/>
    <x v="3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25"/>
    <m/>
    <s v="Jun 13 2023 10:33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138"/>
    <n v="1"/>
    <n v="18"/>
    <m/>
    <s v="Jun 13 2023 10:33AM"/>
    <x v="1"/>
    <x v="1"/>
    <n v="70"/>
    <s v="SACO 170-190 UNIDADES"/>
    <n v="1"/>
    <s v="PRODUCTOS AGROPECUARIOS"/>
    <n v="2"/>
    <x v="0"/>
    <n v="36.4"/>
    <n v="16.55"/>
    <s v="Chile  Verde Mediano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55"/>
    <m/>
    <s v="Jun 13 2023 10:33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15"/>
    <m/>
    <s v="Jun 13 2023 10:3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14"/>
    <m/>
    <s v="Jun 13 2023 10:33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10"/>
    <m/>
    <s v="Jun 13 2023 10:33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20"/>
    <m/>
    <s v="Jun 13 2023 10:33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9"/>
    <x v="4"/>
  </r>
  <r>
    <n v="35431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3"/>
    <n v="2023"/>
    <n v="60"/>
    <n v="1"/>
    <n v="31"/>
    <n v="0.38"/>
    <s v="Jun 13 2023 10:33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15"/>
    <n v="653"/>
    <n v="13"/>
    <s v=" MORAZAN"/>
    <n v="19"/>
    <s v="SAN FRANCISCO GOTERA"/>
    <s v="HELEN ROSARIO"/>
    <s v="MEDRANO"/>
    <s v="HELEN ROSARIO MEDRANO"/>
    <s v="AV.THOMSON SUR BARRIO LA SOLEDAD #20"/>
    <s v="HELEN ROSARIO MEDRANO"/>
    <n v="26540055"/>
    <n v="2"/>
    <s v="SEGUNDA SEMANA"/>
    <n v="6"/>
    <s v="JUNIO"/>
    <n v="3"/>
    <s v="ANA HERMYS OSORIO"/>
    <n v="2023"/>
    <n v="2023"/>
    <n v="60"/>
    <n v="1"/>
    <n v="28"/>
    <n v="0.3"/>
    <s v="Jun 13 2023 10:33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351"/>
    <n v="1"/>
    <n v="14"/>
    <m/>
    <s v="Jun 13 2023 10:34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7"/>
    <x v="1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23"/>
    <m/>
    <s v="Jun 13 2023 10:34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8"/>
    <m/>
    <s v="Jun 13 2023 10:34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60"/>
    <n v="1"/>
    <n v="12"/>
    <m/>
    <s v="Jun 13 2023 10:3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89"/>
    <n v="1"/>
    <n v="200"/>
    <m/>
    <s v="Jun 13 2023 10:34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60"/>
    <n v="1"/>
    <n v="8"/>
    <m/>
    <s v="Jun 13 2023 10:34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60"/>
    <n v="1"/>
    <n v="8"/>
    <m/>
    <s v="Jun 13 2023 10:34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138"/>
    <n v="1"/>
    <n v="25"/>
    <m/>
    <s v="Jun 13 2023 10:34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9"/>
    <x v="4"/>
  </r>
  <r>
    <n v="354851"/>
    <n v="901"/>
    <n v="6"/>
    <s v=" SAN SALVADOR"/>
    <n v="14"/>
    <s v="SAN SALVADOR"/>
    <s v="USUARIO MERCADO CENTRAL 11"/>
    <s v="(en blanco)"/>
    <s v="USUARIO MERCADO CENTRAL 11"/>
    <m/>
    <s v="USUARIO MERCADO CENTRAL 11"/>
    <m/>
    <n v="2"/>
    <s v="SEGUNDA SEMANA"/>
    <n v="6"/>
    <s v="JUNIO"/>
    <n v="6"/>
    <s v="GILBERTO RECINOS"/>
    <n v="2023"/>
    <n v="2023"/>
    <n v="60"/>
    <n v="1"/>
    <n v="15"/>
    <m/>
    <s v="Jun 13 2023 10:34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9"/>
    <x v="4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16"/>
    <m/>
    <s v="Jun 13 2023 10:34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12"/>
    <m/>
    <s v="Jun 13 2023 10:34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30"/>
    <m/>
    <s v="Jun 13 2023 10:34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18"/>
    <m/>
    <s v="Jun 13 2023 10:34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30"/>
    <m/>
    <s v="Jun 13 2023 10:35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20"/>
    <m/>
    <s v="Jun 13 2023 10:35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5"/>
    <x v="3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6"/>
    <m/>
    <s v="Jun 13 2023 10:35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3"/>
    <m/>
    <s v="Jun 13 2023 10:35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8"/>
    <m/>
    <s v="Jun 13 2023 10:35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21"/>
    <m/>
    <s v="Jun 13 2023 10:35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16"/>
    <m/>
    <s v="Jun 13 2023 10:35AM"/>
    <x v="30"/>
    <x v="29"/>
    <n v="48"/>
    <s v="MANOJO  60 CABEZAS                                          "/>
    <n v="1"/>
    <s v="PRODUCTOS AGROPECUARIOS"/>
    <n v="2"/>
    <x v="0"/>
    <n v="4.01"/>
    <n v="1.82"/>
    <s v="Ajo Criollo Mediano"/>
    <m/>
    <n v="1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26"/>
    <m/>
    <s v="Jun 13 2023 10:35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4"/>
    <m/>
    <s v="Jun 13 2023 10:35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0"/>
    <m/>
    <s v="Jun 13 2023 10:35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9"/>
    <m/>
    <s v="Jun 13 2023 10:35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30"/>
    <m/>
    <s v="Jun 13 2023 10:36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15"/>
    <m/>
    <s v="Jun 13 2023 10:36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0"/>
    <m/>
    <s v="Jun 13 2023 10:36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7"/>
    <x v="1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20"/>
    <m/>
    <s v="Jun 13 2023 10:36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20"/>
    <m/>
    <s v="Jun 13 2023 10:36AM"/>
    <x v="28"/>
    <x v="27"/>
    <n v="75"/>
    <s v="SACO 90-100 LB"/>
    <n v="1"/>
    <s v="PRODUCTOS AGROPECUARIOS"/>
    <n v="2"/>
    <x v="0"/>
    <n v="100"/>
    <n v="45.45"/>
    <s v="Remolacha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17"/>
    <m/>
    <s v="Jun 13 2023 10:36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54"/>
    <m/>
    <s v="Jun 13 2023 10:36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89"/>
    <n v="1"/>
    <n v="22"/>
    <m/>
    <s v="Jun 13 2023 10:36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5"/>
    <x v="3"/>
  </r>
  <r>
    <n v="354044"/>
    <n v="703"/>
    <n v="3"/>
    <s v=" SONSONATE"/>
    <n v="15"/>
    <s v="SONSONATE"/>
    <s v="ANABEL"/>
    <s v="ARIAS"/>
    <s v="ANABEL ARIAS"/>
    <s v="MEGAPLAZA PUESTO #68"/>
    <s v="ANABEL ARIAS"/>
    <m/>
    <n v="2"/>
    <s v="SEGUNDA SEMANA"/>
    <n v="6"/>
    <s v="JUNIO"/>
    <n v="1"/>
    <s v="ADELMO URBINA"/>
    <n v="2023"/>
    <n v="2023"/>
    <n v="138"/>
    <n v="1"/>
    <n v="17"/>
    <m/>
    <s v="Jun 13 2023 10:37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5"/>
    <x v="3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70"/>
    <m/>
    <s v="Jun 13 2023 10:37A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56"/>
    <m/>
    <s v="Jun 13 2023 10:37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9"/>
    <m/>
    <s v="Jun 13 2023 10:38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18"/>
    <m/>
    <s v="Jun 13 2023 10:38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5"/>
    <m/>
    <s v="Jun 13 2023 10:38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8"/>
    <m/>
    <s v="Jun 13 2023 10:39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0"/>
    <m/>
    <s v="Jun 13 2023 10:40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22"/>
    <m/>
    <s v="Jun 13 2023 10:40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8"/>
    <m/>
    <s v="Jun 13 2023 10:40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95"/>
    <n v="1"/>
    <n v="250"/>
    <m/>
    <s v="Jun 13 2023 10:40A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32"/>
    <m/>
    <s v="Jun 13 2023 10:40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7"/>
    <x v="1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351"/>
    <n v="1"/>
    <n v="14"/>
    <m/>
    <s v="Jun 13 2023 10:40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2"/>
    <m/>
    <s v="Jun 13 2023 10:41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30"/>
    <m/>
    <s v="Jun 13 2023 10:41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7"/>
    <m/>
    <s v="Jun 13 2023 10:41AM"/>
    <x v="21"/>
    <x v="20"/>
    <n v="49"/>
    <s v="MANOJO 50 UNIDADES                                          "/>
    <n v="1"/>
    <s v="PRODUCTOS AGROPECUARIOS"/>
    <n v="2"/>
    <x v="0"/>
    <n v="17.54"/>
    <n v="7.97"/>
    <s v="Cebolla Blanca Con Tallo Grande"/>
    <m/>
    <n v="0"/>
    <n v="13"/>
    <n v="6"/>
    <n v="5"/>
    <x v="3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138"/>
    <n v="1"/>
    <n v="35"/>
    <m/>
    <s v="Jun 13 2023 10:41AM"/>
    <x v="61"/>
    <x v="57"/>
    <n v="23"/>
    <s v="CAJA 10 KG 50- 60 UNIDADES"/>
    <n v="1"/>
    <s v="PRODUCTOS AGROPECUARIOS"/>
    <n v="3"/>
    <x v="1"/>
    <n v="22"/>
    <n v="10"/>
    <s v="Aguacate Hass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138"/>
    <n v="1"/>
    <n v="27"/>
    <m/>
    <s v="Jun 13 2023 10:41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8"/>
    <m/>
    <s v="Jun 13 2023 10:41AM"/>
    <x v="56"/>
    <x v="43"/>
    <n v="31"/>
    <s v="CIENTO  100 UNIDADES                                                "/>
    <n v="1"/>
    <s v="PRODUCTOS AGROPECUARIOS"/>
    <n v="3"/>
    <x v="1"/>
    <n v="49.63"/>
    <n v="22.56"/>
    <s v="Banano Madur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0"/>
    <m/>
    <s v="Jun 13 2023 10:41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95"/>
    <n v="1"/>
    <n v="9"/>
    <m/>
    <s v="Jun 13 2023 10:42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30"/>
    <m/>
    <s v="Jun 13 2023 10:42AM"/>
    <x v="58"/>
    <x v="54"/>
    <n v="42"/>
    <s v="JABA 35-38 LIBRAS"/>
    <n v="1"/>
    <s v="PRODUCTOS AGROPECUARIOS"/>
    <n v="3"/>
    <x v="1"/>
    <n v="36.5"/>
    <n v="16.59"/>
    <s v="Fres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95"/>
    <n v="1"/>
    <n v="14"/>
    <m/>
    <s v="Jun 13 2023 10:42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12"/>
    <m/>
    <s v="Jun 13 2023 10:42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33"/>
    <m/>
    <s v="Jun 13 2023 10:42AM"/>
    <x v="63"/>
    <x v="59"/>
    <n v="31"/>
    <s v="CIENTO  100 UNIDADES                                                "/>
    <n v="1"/>
    <s v="PRODUCTOS AGROPECUARIOS"/>
    <n v="3"/>
    <x v="1"/>
    <n v="37.5"/>
    <n v="17.05"/>
    <s v="Maracuyá Redonda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60"/>
    <n v="1"/>
    <n v="11"/>
    <m/>
    <s v="Jun 13 2023 10:42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48"/>
    <n v="1"/>
    <n v="170"/>
    <m/>
    <s v="Jun 13 2023 10:43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25"/>
    <m/>
    <s v="Jun 13 2023 10:43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75"/>
    <m/>
    <s v="Jun 13 2023 10:43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7"/>
    <x v="1"/>
  </r>
  <r>
    <n v="354316"/>
    <n v="756"/>
    <n v="13"/>
    <s v=" MORAZAN"/>
    <n v="19"/>
    <s v="SAN FRANCISCO GOTERA"/>
    <s v="MARIA DE LA PAZ"/>
    <s v="ARGUETA"/>
    <s v="MARIA DE LA PAZ ARGUETA"/>
    <s v="SEGUNDA AVENIDA NORTE, BARRIO EL CALVARIO #7"/>
    <s v="MARIA DE LA PAZ ARGUETA"/>
    <m/>
    <n v="2"/>
    <s v="SEGUNDA SEMANA"/>
    <n v="6"/>
    <s v="JUNIO"/>
    <n v="3"/>
    <s v="ANA HERMYS OSORIO"/>
    <n v="2023"/>
    <n v="2023"/>
    <n v="89"/>
    <n v="1"/>
    <n v="160"/>
    <m/>
    <s v="Jun 13 2023 10:43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17"/>
    <x v="1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5"/>
    <m/>
    <s v="Jun 13 2023 10:43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3"/>
    <m/>
    <s v="Jun 13 2023 10:43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5"/>
    <m/>
    <s v="Jun 13 2023 10:44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0"/>
    <m/>
    <s v="Jun 13 2023 10:44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52"/>
    <m/>
    <s v="Jun 13 2023 10:44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28"/>
    <m/>
    <s v="Jun 13 2023 10:44A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20"/>
    <m/>
    <s v="Jun 13 2023 10:45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22"/>
    <m/>
    <s v="Jun 13 2023 10:45A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7"/>
    <m/>
    <s v="Jun 13 2023 10:45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5"/>
    <x v="3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157"/>
    <n v="1"/>
    <n v="112"/>
    <n v="1.25"/>
    <s v="Jun 13 2023 10:45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231"/>
    <n v="1"/>
    <n v="50"/>
    <n v="0.6"/>
    <s v="Jun 13 2023 10:45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110"/>
    <n v="1.25"/>
    <s v="Jun 13 2023 10:46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7"/>
    <x v="1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22"/>
    <m/>
    <s v="Jun 13 2023 10:46A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138"/>
    <n v="1"/>
    <n v="17"/>
    <m/>
    <s v="Jun 13 2023 10:46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138"/>
    <n v="1"/>
    <n v="20"/>
    <m/>
    <s v="Jun 13 2023 10:46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17"/>
    <m/>
    <s v="Jun 13 2023 10:47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15"/>
    <m/>
    <s v="Jun 13 2023 10:47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20"/>
    <m/>
    <s v="Jun 13 2023 10:47AM"/>
    <x v="14"/>
    <x v="13"/>
    <n v="31"/>
    <s v="CIENTO  100 UNIDADES                                                "/>
    <n v="1"/>
    <s v="PRODUCTOS AGROPECUARIOS"/>
    <n v="2"/>
    <x v="0"/>
    <n v="65.33"/>
    <n v="29.7"/>
    <s v="Pipian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10"/>
    <m/>
    <s v="Jun 13 2023 10:48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7"/>
    <m/>
    <s v="Jun 13 2023 10:48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60"/>
    <n v="1"/>
    <n v="55"/>
    <m/>
    <s v="Jun 13 2023 10:48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5"/>
    <x v="3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28"/>
    <n v="0.35"/>
    <s v="Jun 13 2023 10:48AM"/>
    <x v="91"/>
    <x v="87"/>
    <n v="51"/>
    <s v="QUINTAL"/>
    <n v="1"/>
    <s v="PRODUCTOS AGROPECUARIOS"/>
    <n v="1"/>
    <x v="3"/>
    <n v="100"/>
    <n v="45.45"/>
    <s v="Sorg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157"/>
    <n v="1"/>
    <m/>
    <n v="2.15"/>
    <s v="Jun 13 2023 10:48AM"/>
    <x v="90"/>
    <x v="86"/>
    <n v="51"/>
    <s v="QUINTAL"/>
    <n v="1"/>
    <s v="PRODUCTOS AGROPECUARIOS"/>
    <n v="4"/>
    <x v="4"/>
    <n v="100"/>
    <n v="45.45"/>
    <s v="Cacao 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m/>
    <n v="1.75"/>
    <s v="Jun 13 2023 10:48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30"/>
    <n v="0.35"/>
    <s v="Jun 13 2023 10:4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m/>
    <n v="0.55000000000000004"/>
    <s v="Jun 13 2023 10:48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157"/>
    <n v="1"/>
    <m/>
    <n v="1.25"/>
    <s v="Jun 13 2023 10:49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m/>
    <n v="0.15"/>
    <s v="Jun 13 2023 10:49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m/>
    <n v="0.6"/>
    <s v="Jun 13 2023 10:49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m/>
    <n v="1"/>
    <s v="Jun 13 2023 10:49AM"/>
    <x v="97"/>
    <x v="93"/>
    <n v="6"/>
    <s v="96 UNIDADES 150 LB"/>
    <n v="1"/>
    <s v="PRODUCTOS AGROPECUARIOS"/>
    <n v="4"/>
    <x v="4"/>
    <n v="150"/>
    <n v="68.180000000000007"/>
    <s v="Panela de segunda clase"/>
    <m/>
    <n v="0"/>
    <n v="13"/>
    <n v="6"/>
    <n v="17"/>
    <x v="1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95"/>
    <n v="1"/>
    <n v="11"/>
    <m/>
    <s v="Jun 13 2023 10:49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95"/>
    <n v="1"/>
    <n v="20"/>
    <m/>
    <s v="Jun 13 2023 10:49A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20"/>
    <m/>
    <s v="Jun 13 2023 10:50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5"/>
    <x v="3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89"/>
    <n v="1"/>
    <n v="13"/>
    <m/>
    <s v="Jun 13 2023 10:50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5"/>
    <x v="3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4.25"/>
    <m/>
    <s v="Jun 13 2023 10:50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3"/>
    <m/>
    <s v="Jun 13 2023 10:50AM"/>
    <x v="106"/>
    <x v="102"/>
    <n v="45"/>
    <s v="LIBRA"/>
    <n v="1"/>
    <s v="PRODUCTOS AGROPECUARIOS"/>
    <n v="9"/>
    <x v="7"/>
    <n v="1"/>
    <n v="0.45"/>
    <s v="Quesill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5"/>
    <m/>
    <s v="Jun 13 2023 10:50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1.25"/>
    <m/>
    <s v="Jun 13 2023 10:50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1.85"/>
    <m/>
    <s v="Jun 13 2023 10:50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3"/>
    <m/>
    <s v="Jun 13 2023 10:50AM"/>
    <x v="107"/>
    <x v="103"/>
    <n v="16"/>
    <s v="BOTELLA"/>
    <n v="1"/>
    <s v="PRODUCTOS AGROPECUARIOS"/>
    <n v="9"/>
    <x v="7"/>
    <n v="1.6"/>
    <n v="0.73"/>
    <s v="Crema"/>
    <m/>
    <n v="0"/>
    <n v="13"/>
    <n v="6"/>
    <n v="17"/>
    <x v="1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60"/>
    <n v="1"/>
    <n v="4.25"/>
    <m/>
    <s v="Jun 13 2023 10:51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7"/>
    <x v="1"/>
  </r>
  <r>
    <n v="354047"/>
    <n v="706"/>
    <n v="3"/>
    <s v=" SONSONATE"/>
    <n v="15"/>
    <s v="SONSONATE"/>
    <s v="MOISES"/>
    <s v="GRANDE"/>
    <s v="MOISES GRANDE"/>
    <s v="MEGAPLAZA PUESTO #1 Y #2"/>
    <s v="MOISES GRANDE"/>
    <m/>
    <n v="2"/>
    <s v="SEGUNDA SEMANA"/>
    <n v="6"/>
    <s v="JUNIO"/>
    <n v="1"/>
    <s v="ADELMO URBINA"/>
    <n v="2023"/>
    <n v="2023"/>
    <n v="48"/>
    <n v="1"/>
    <n v="200"/>
    <m/>
    <s v="Jun 13 2023 10:51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5"/>
    <x v="3"/>
  </r>
  <r>
    <n v="3543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3"/>
    <n v="2023"/>
    <n v="60"/>
    <n v="1"/>
    <n v="7"/>
    <m/>
    <s v="Jun 13 2023 10:52AM"/>
    <x v="120"/>
    <x v="116"/>
    <n v="45"/>
    <s v="LIBRA"/>
    <n v="1"/>
    <s v="PRODUCTOS AGROPECUARIOS"/>
    <n v="6"/>
    <x v="9"/>
    <n v="1"/>
    <n v="0.45"/>
    <s v="Chicharron"/>
    <m/>
    <n v="0"/>
    <n v="13"/>
    <n v="6"/>
    <n v="17"/>
    <x v="1"/>
  </r>
  <r>
    <n v="3543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3"/>
    <n v="2023"/>
    <n v="60"/>
    <n v="1"/>
    <n v="3.5"/>
    <m/>
    <s v="Jun 13 2023 10:52AM"/>
    <x v="130"/>
    <x v="126"/>
    <n v="45"/>
    <s v="LIBRA"/>
    <n v="1"/>
    <s v="PRODUCTOS AGROPECUARIOS"/>
    <n v="6"/>
    <x v="9"/>
    <n v="1"/>
    <n v="0.45"/>
    <s v="Lomo"/>
    <m/>
    <n v="0"/>
    <n v="13"/>
    <n v="6"/>
    <n v="17"/>
    <x v="1"/>
  </r>
  <r>
    <n v="3543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3"/>
    <n v="2023"/>
    <n v="60"/>
    <n v="1"/>
    <n v="3.5"/>
    <m/>
    <s v="Jun 13 2023 10:52AM"/>
    <x v="129"/>
    <x v="125"/>
    <n v="45"/>
    <s v="LIBRA"/>
    <n v="1"/>
    <s v="PRODUCTOS AGROPECUARIOS"/>
    <n v="6"/>
    <x v="9"/>
    <n v="1"/>
    <n v="0.45"/>
    <s v="Costilla"/>
    <m/>
    <n v="0"/>
    <n v="13"/>
    <n v="6"/>
    <n v="17"/>
    <x v="1"/>
  </r>
  <r>
    <n v="354318"/>
    <n v="758"/>
    <n v="13"/>
    <s v=" MORAZAN"/>
    <n v="19"/>
    <s v="SAN FRANCISCO GOTERA"/>
    <s v="ENA"/>
    <s v="ROMERO DE MARQUEZ"/>
    <s v="ENA ROMERO DE MARQUEZ"/>
    <s v="BARRIO EL CENTRO, MERCADO MUNICIPAL DE SAN FRANCISCO GOTERA"/>
    <s v="ENA ROMERO DE MARQUEZ"/>
    <m/>
    <n v="2"/>
    <s v="SEGUNDA SEMANA"/>
    <n v="6"/>
    <s v="JUNIO"/>
    <n v="3"/>
    <s v="ANA HERMYS OSORIO"/>
    <n v="2023"/>
    <n v="2023"/>
    <n v="60"/>
    <n v="1"/>
    <n v="3.5"/>
    <m/>
    <s v="Jun 13 2023 10:52AM"/>
    <x v="128"/>
    <x v="124"/>
    <n v="45"/>
    <s v="LIBRA"/>
    <n v="1"/>
    <s v="PRODUCTOS AGROPECUARIOS"/>
    <n v="6"/>
    <x v="9"/>
    <n v="1"/>
    <n v="0.45"/>
    <s v="Posta"/>
    <m/>
    <n v="0"/>
    <n v="13"/>
    <n v="6"/>
    <n v="17"/>
    <x v="1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18"/>
    <m/>
    <s v="Jun 13 2023 10:53AM"/>
    <x v="134"/>
    <x v="13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5"/>
    <m/>
    <s v="Jun 13 2023 10:54AM"/>
    <x v="54"/>
    <x v="51"/>
    <n v="31"/>
    <s v="CIENTO  100 UNIDADES                                                "/>
    <n v="1"/>
    <s v="PRODUCTOS AGROPECUARIOS"/>
    <n v="3"/>
    <x v="1"/>
    <n v="11.5"/>
    <n v="5.23"/>
    <s v="Limon Criollo"/>
    <m/>
    <n v="1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10"/>
    <m/>
    <s v="Jun 13 2023 10:54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95"/>
    <n v="1"/>
    <n v="11"/>
    <m/>
    <s v="Jun 13 2023 10:5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55"/>
    <m/>
    <s v="Jun 13 2023 10:54AM"/>
    <x v="47"/>
    <x v="44"/>
    <n v="31"/>
    <s v="CIENTO  100 UNIDADES                                                "/>
    <n v="1"/>
    <s v="PRODUCTOS AGROPECUARIOS"/>
    <n v="3"/>
    <x v="1"/>
    <n v="525"/>
    <n v="238.64"/>
    <s v="Coco Verde Grande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7"/>
    <m/>
    <s v="Jun 13 2023 10:54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5"/>
    <x v="3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3.5"/>
    <m/>
    <s v="Jun 13 2023 10:54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4"/>
    <m/>
    <s v="Jun 13 2023 10:54AM"/>
    <x v="127"/>
    <x v="123"/>
    <n v="45"/>
    <s v="LIBRA"/>
    <n v="1"/>
    <s v="PRODUCTOS AGROPECUARIOS"/>
    <n v="5"/>
    <x v="8"/>
    <n v="1"/>
    <n v="0.45"/>
    <s v="Salon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4"/>
    <m/>
    <s v="Jun 13 2023 10:54AM"/>
    <x v="125"/>
    <x v="121"/>
    <n v="45"/>
    <s v="LIBRA"/>
    <n v="1"/>
    <s v="PRODUCTOS AGROPECUARIOS"/>
    <n v="5"/>
    <x v="8"/>
    <n v="1"/>
    <n v="0.45"/>
    <s v="Solomo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5"/>
    <m/>
    <s v="Jun 13 2023 10:54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4.5"/>
    <m/>
    <s v="Jun 13 2023 10:54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5.5"/>
    <m/>
    <s v="Jun 13 2023 10:54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4"/>
    <m/>
    <s v="Jun 13 2023 10:54AM"/>
    <x v="123"/>
    <x v="119"/>
    <n v="45"/>
    <s v="LIBRA"/>
    <n v="1"/>
    <s v="PRODUCTOS AGROPECUARIOS"/>
    <n v="5"/>
    <x v="8"/>
    <n v="1"/>
    <n v="0.45"/>
    <s v="Puyazo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4"/>
    <m/>
    <s v="Jun 13 2023 10:55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3.25"/>
    <m/>
    <s v="Jun 13 2023 10:55AM"/>
    <x v="128"/>
    <x v="124"/>
    <n v="45"/>
    <s v="LIBRA"/>
    <n v="1"/>
    <s v="PRODUCTOS AGROPECUARIOS"/>
    <n v="6"/>
    <x v="9"/>
    <n v="1"/>
    <n v="0.45"/>
    <s v="Posta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3.5"/>
    <m/>
    <s v="Jun 13 2023 10:55AM"/>
    <x v="130"/>
    <x v="126"/>
    <n v="45"/>
    <s v="LIBRA"/>
    <n v="1"/>
    <s v="PRODUCTOS AGROPECUARIOS"/>
    <n v="6"/>
    <x v="9"/>
    <n v="1"/>
    <n v="0.45"/>
    <s v="Lomo"/>
    <m/>
    <n v="0"/>
    <n v="13"/>
    <n v="6"/>
    <n v="17"/>
    <x v="1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6.5"/>
    <m/>
    <s v="Jun 13 2023 10:55AM"/>
    <x v="120"/>
    <x v="116"/>
    <n v="45"/>
    <s v="LIBRA"/>
    <n v="1"/>
    <s v="PRODUCTOS AGROPECUARIOS"/>
    <n v="6"/>
    <x v="9"/>
    <n v="1"/>
    <n v="0.45"/>
    <s v="Chicharron"/>
    <m/>
    <n v="0"/>
    <n v="13"/>
    <n v="6"/>
    <n v="17"/>
    <x v="1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60"/>
    <n v="1"/>
    <n v="15"/>
    <m/>
    <s v="Jun 13 2023 10:55AM"/>
    <x v="68"/>
    <x v="64"/>
    <n v="31"/>
    <s v="CIENTO  100 UNIDADES                                                "/>
    <n v="1"/>
    <s v="PRODUCTOS AGROPECUARIOS"/>
    <n v="3"/>
    <x v="1"/>
    <n v="47.56"/>
    <n v="21.62"/>
    <s v="Naranja Valencia Mediana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89"/>
    <n v="1"/>
    <n v="13"/>
    <m/>
    <s v="Jun 13 2023 10:55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89"/>
    <n v="1"/>
    <n v="23"/>
    <m/>
    <s v="Jun 13 2023 10:56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5"/>
    <x v="3"/>
  </r>
  <r>
    <n v="354054"/>
    <n v="781"/>
    <n v="3"/>
    <s v=" SONSONATE"/>
    <n v="15"/>
    <s v="SONSONATE"/>
    <s v="EDUARDO ALFREDO"/>
    <s v="RIVAS"/>
    <s v="EDUARDO ALFREDO RIVAS"/>
    <s v="MEGAPLAZA PUESTO # 32"/>
    <s v="EDUARDO RIVAS"/>
    <m/>
    <n v="2"/>
    <s v="SEGUNDA SEMANA"/>
    <n v="6"/>
    <s v="JUNIO"/>
    <n v="1"/>
    <s v="ADELMO URBINA"/>
    <n v="2023"/>
    <n v="2023"/>
    <n v="89"/>
    <n v="1"/>
    <n v="120"/>
    <m/>
    <s v="Jun 13 2023 10:56A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5"/>
    <x v="3"/>
  </r>
  <r>
    <n v="354319"/>
    <n v="759"/>
    <n v="13"/>
    <s v=" MORAZAN"/>
    <n v="19"/>
    <s v="SAN FRANCISCO GOTERA"/>
    <s v="ROSARIO"/>
    <s v="MARQUEZ DE GARCIA"/>
    <s v="ROSARIO MARQUEZ DE GARCIA"/>
    <s v="BARRIO EL CENTRO, MERCADO MUNICIPAL DE SAN FRANCISCO GOTERA"/>
    <s v="ROSARIO MARQUEZ DE GARCIA"/>
    <m/>
    <n v="2"/>
    <s v="SEGUNDA SEMANA"/>
    <n v="6"/>
    <s v="JUNIO"/>
    <n v="3"/>
    <s v="ANA HERMYS OSORIO"/>
    <n v="2023"/>
    <n v="2023"/>
    <n v="60"/>
    <n v="1"/>
    <n v="3.5"/>
    <m/>
    <s v="Jun 13 2023 10:56AM"/>
    <x v="129"/>
    <x v="125"/>
    <n v="45"/>
    <s v="LIBRA"/>
    <n v="1"/>
    <s v="PRODUCTOS AGROPECUARIOS"/>
    <n v="6"/>
    <x v="9"/>
    <n v="1"/>
    <n v="0.45"/>
    <s v="Costilla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4"/>
    <m/>
    <s v="Jun 13 2023 10:57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5"/>
    <m/>
    <s v="Jun 13 2023 10:57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4"/>
    <m/>
    <s v="Jun 13 2023 10:57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7AM"/>
    <x v="125"/>
    <x v="121"/>
    <n v="45"/>
    <s v="LIBRA"/>
    <n v="1"/>
    <s v="PRODUCTOS AGROPECUARIOS"/>
    <n v="5"/>
    <x v="8"/>
    <n v="1"/>
    <n v="0.45"/>
    <s v="Solomo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7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5"/>
    <m/>
    <s v="Jun 13 2023 10:57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17"/>
    <x v="1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n v="46"/>
    <n v="0.55000000000000004"/>
    <s v="Jun 13 2023 10:57AM"/>
    <x v="112"/>
    <x v="108"/>
    <n v="51"/>
    <s v="QUINTAL"/>
    <n v="1"/>
    <s v="PRODUCTOS AGROPECUARIOS"/>
    <n v="1"/>
    <x v="3"/>
    <n v="100"/>
    <n v="45.45"/>
    <s v="Arroz Nacional"/>
    <m/>
    <n v="1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n v="29"/>
    <n v="0.35"/>
    <s v="Jun 13 2023 10:57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n v="22"/>
    <n v="0.3"/>
    <s v="Jun 13 2023 10:58AM"/>
    <x v="91"/>
    <x v="87"/>
    <n v="51"/>
    <s v="QUINTAL"/>
    <n v="1"/>
    <s v="PRODUCTOS AGROPECUARIOS"/>
    <n v="1"/>
    <x v="3"/>
    <n v="100"/>
    <n v="45.45"/>
    <s v="Sorgo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157"/>
    <n v="1"/>
    <n v="115"/>
    <n v="1.25"/>
    <s v="Jun 13 2023 10:58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5"/>
    <x v="3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8AM"/>
    <x v="127"/>
    <x v="123"/>
    <n v="45"/>
    <s v="LIBRA"/>
    <n v="1"/>
    <s v="PRODUCTOS AGROPECUARIOS"/>
    <n v="5"/>
    <x v="8"/>
    <n v="1"/>
    <n v="0.45"/>
    <s v="Salon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7"/>
    <m/>
    <s v="Jun 13 2023 10:58AM"/>
    <x v="120"/>
    <x v="116"/>
    <n v="45"/>
    <s v="LIBRA"/>
    <n v="1"/>
    <s v="PRODUCTOS AGROPECUARIOS"/>
    <n v="6"/>
    <x v="9"/>
    <n v="1"/>
    <n v="0.45"/>
    <s v="Chicharron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8AM"/>
    <x v="129"/>
    <x v="125"/>
    <n v="45"/>
    <s v="LIBRA"/>
    <n v="1"/>
    <s v="PRODUCTOS AGROPECUARIOS"/>
    <n v="6"/>
    <x v="9"/>
    <n v="1"/>
    <n v="0.45"/>
    <s v="Costilla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9AM"/>
    <x v="130"/>
    <x v="126"/>
    <n v="45"/>
    <s v="LIBRA"/>
    <n v="1"/>
    <s v="PRODUCTOS AGROPECUARIOS"/>
    <n v="6"/>
    <x v="9"/>
    <n v="1"/>
    <n v="0.45"/>
    <s v="Lomo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4"/>
    <m/>
    <s v="Jun 13 2023 10:59AM"/>
    <x v="123"/>
    <x v="119"/>
    <n v="45"/>
    <s v="LIBRA"/>
    <n v="1"/>
    <s v="PRODUCTOS AGROPECUARIOS"/>
    <n v="5"/>
    <x v="8"/>
    <n v="1"/>
    <n v="0.45"/>
    <s v="Puyazo"/>
    <m/>
    <n v="0"/>
    <n v="13"/>
    <n v="6"/>
    <n v="17"/>
    <x v="1"/>
  </r>
  <r>
    <n v="354320"/>
    <n v="760"/>
    <n v="13"/>
    <s v=" MORAZAN"/>
    <n v="19"/>
    <s v="SAN FRANCISCO GOTERA"/>
    <s v="LIDIA ESTER"/>
    <s v="VENTURA"/>
    <s v="LIDIA ESTER VENTURA"/>
    <s v="BARRIO EL CENTRO, MERCADO MUNICIPAL DE SAN FRANCISCO GOTERA"/>
    <s v="LIDIA ESTER VENTURA"/>
    <m/>
    <n v="2"/>
    <s v="SEGUNDA SEMANA"/>
    <n v="6"/>
    <s v="JUNIO"/>
    <n v="3"/>
    <s v="ANA HERMYS OSORIO"/>
    <n v="2023"/>
    <n v="2023"/>
    <n v="60"/>
    <n v="1"/>
    <n v="3.5"/>
    <m/>
    <s v="Jun 13 2023 10:59AM"/>
    <x v="128"/>
    <x v="124"/>
    <n v="45"/>
    <s v="LIBRA"/>
    <n v="1"/>
    <s v="PRODUCTOS AGROPECUARIOS"/>
    <n v="6"/>
    <x v="9"/>
    <n v="1"/>
    <n v="0.45"/>
    <s v="Posta"/>
    <m/>
    <n v="0"/>
    <n v="13"/>
    <n v="6"/>
    <n v="17"/>
    <x v="1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m/>
    <n v="1.75"/>
    <s v="Jun 13 2023 10:59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157"/>
    <n v="1"/>
    <n v="115"/>
    <n v="1.25"/>
    <s v="Jun 13 2023 10:59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231"/>
    <n v="1"/>
    <n v="27"/>
    <m/>
    <s v="Jun 13 2023 10:59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m/>
    <n v="1"/>
    <s v="Jun 13 2023 11:00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n v="12"/>
    <n v="0.15"/>
    <s v="Jun 13 2023 11:00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5"/>
    <x v="3"/>
  </r>
  <r>
    <n v="354056"/>
    <n v="783"/>
    <n v="3"/>
    <s v=" SONSONATE"/>
    <n v="15"/>
    <s v="SONSONATE"/>
    <s v="VICTORINO"/>
    <s v="ALFARO VILLATORO"/>
    <s v="VICTORINO ALFARO VILLATORO"/>
    <s v="3a.AVENIDA SUR, COLONIA SAN ANTONIO"/>
    <s v="VICTORINO ALFARO VILLATORO"/>
    <s v="2450- 4961"/>
    <n v="2"/>
    <s v="SEGUNDA SEMANA"/>
    <n v="6"/>
    <s v="JUNIO"/>
    <n v="1"/>
    <s v="ADELMO URBINA"/>
    <n v="2023"/>
    <n v="2023"/>
    <n v="60"/>
    <n v="1"/>
    <n v="49"/>
    <n v="0.6"/>
    <s v="Jun 13 2023 11:00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5"/>
    <x v="3"/>
  </r>
  <r>
    <n v="3540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6"/>
    <s v="JUNIO"/>
    <n v="1"/>
    <s v="ADELMO URBINA"/>
    <n v="2023"/>
    <n v="2023"/>
    <n v="60"/>
    <n v="1"/>
    <n v="23.5"/>
    <m/>
    <s v="Jun 13 2023 11:02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5"/>
    <x v="3"/>
  </r>
  <r>
    <n v="3540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6"/>
    <s v="JUNIO"/>
    <n v="1"/>
    <s v="ADELMO URBINA"/>
    <n v="2023"/>
    <n v="2023"/>
    <n v="60"/>
    <n v="1"/>
    <n v="22"/>
    <m/>
    <s v="Jun 13 2023 11:03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5"/>
    <x v="3"/>
  </r>
  <r>
    <n v="3540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6"/>
    <s v="JUNIO"/>
    <n v="1"/>
    <s v="ADELMO URBINA"/>
    <n v="2023"/>
    <n v="2023"/>
    <n v="60"/>
    <n v="1"/>
    <n v="4.5"/>
    <m/>
    <s v="Jun 13 2023 11:03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5"/>
    <x v="3"/>
  </r>
  <r>
    <n v="354037"/>
    <n v="141"/>
    <n v="3"/>
    <s v=" SONSONATE"/>
    <n v="15"/>
    <s v="SONSONATE"/>
    <s v="DORIS ALICIA MORALES  DE ALFARO"/>
    <m/>
    <s v="DORIS ALICIA MORALES  DE ALFARO"/>
    <s v="BARRIO EL CENTRO ,  3 AV NORTE  # 2  - 6 , SONSONATE"/>
    <s v="DORIS ALICIA MORALES  DE ALFARO"/>
    <n v="24519402"/>
    <n v="2"/>
    <s v="SEGUNDA SEMANA"/>
    <n v="6"/>
    <s v="JUNIO"/>
    <n v="1"/>
    <s v="ADELMO URBINA"/>
    <n v="2023"/>
    <n v="2023"/>
    <n v="60"/>
    <n v="1"/>
    <m/>
    <n v="1"/>
    <s v="Jun 13 2023 11:03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5"/>
    <x v="3"/>
  </r>
  <r>
    <n v="35405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6"/>
    <s v="JUNIO"/>
    <n v="1"/>
    <s v="ADELMO URBINA"/>
    <n v="2023"/>
    <n v="2023"/>
    <n v="60"/>
    <n v="1"/>
    <n v="4.5"/>
    <m/>
    <s v="Jun 13 2023 11:04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5"/>
    <x v="3"/>
  </r>
  <r>
    <n v="354057"/>
    <n v="784"/>
    <n v="3"/>
    <s v=" SONSONATE"/>
    <n v="15"/>
    <s v="SONSONATE"/>
    <s v="FRANCISCO NAPOLEON"/>
    <s v="PINEDA PAREDES"/>
    <s v="FRANCISCO NAPOLEÓN PINEDA PAREDES"/>
    <s v="6a CALLE PONIENTE CONTIGUO AL 2 - 1"/>
    <m/>
    <m/>
    <n v="2"/>
    <s v="SEGUNDA SEMANA"/>
    <n v="6"/>
    <s v="JUNIO"/>
    <n v="1"/>
    <s v="ADELMO URBINA"/>
    <n v="2023"/>
    <n v="2023"/>
    <n v="60"/>
    <n v="1"/>
    <n v="4.25"/>
    <m/>
    <s v="Jun 13 2023 11:04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60"/>
    <n v="1"/>
    <n v="4.25"/>
    <m/>
    <s v="Jun 13 2023 11:06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60"/>
    <n v="1"/>
    <n v="3.25"/>
    <m/>
    <s v="Jun 13 2023 11:06AM"/>
    <x v="107"/>
    <x v="103"/>
    <n v="16"/>
    <s v="BOTELLA"/>
    <n v="1"/>
    <s v="PRODUCTOS AGROPECUARIOS"/>
    <n v="9"/>
    <x v="7"/>
    <n v="1.6"/>
    <n v="0.73"/>
    <s v="Crema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60"/>
    <n v="1"/>
    <n v="1.6"/>
    <m/>
    <s v="Jun 13 2023 11:06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60"/>
    <n v="1"/>
    <n v="4.5"/>
    <m/>
    <s v="Jun 13 2023 11:06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157"/>
    <n v="1"/>
    <n v="4.25"/>
    <m/>
    <s v="Jun 13 2023 11:07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157"/>
    <n v="1"/>
    <n v="6"/>
    <m/>
    <s v="Jun 13 2023 11:07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5"/>
    <x v="3"/>
  </r>
  <r>
    <n v="354051"/>
    <n v="710"/>
    <n v="3"/>
    <s v=" SONSONATE"/>
    <n v="15"/>
    <s v="SONSONATE"/>
    <s v="EDUARDO"/>
    <s v="MOLINA"/>
    <s v="EDUARDO MOLINA"/>
    <s v="MEGAPLAZA PUESTO #237"/>
    <s v="EDUARDO MOLINA"/>
    <m/>
    <n v="2"/>
    <s v="SEGUNDA SEMANA"/>
    <n v="6"/>
    <s v="JUNIO"/>
    <n v="1"/>
    <s v="ADELMO URBINA"/>
    <n v="2023"/>
    <n v="2023"/>
    <n v="157"/>
    <n v="1"/>
    <n v="2.7"/>
    <m/>
    <s v="Jun 13 2023 11:07AM"/>
    <x v="106"/>
    <x v="102"/>
    <n v="45"/>
    <s v="LIBRA"/>
    <n v="1"/>
    <s v="PRODUCTOS AGROPECUARIOS"/>
    <n v="9"/>
    <x v="7"/>
    <n v="1"/>
    <n v="0.45"/>
    <s v="Quesillo"/>
    <m/>
    <n v="0"/>
    <n v="13"/>
    <n v="6"/>
    <n v="5"/>
    <x v="3"/>
  </r>
  <r>
    <n v="354317"/>
    <n v="757"/>
    <n v="13"/>
    <s v=" MORAZAN"/>
    <n v="19"/>
    <s v="SAN FRANCISCO GOTERA"/>
    <s v="ANIBAL"/>
    <s v="ARGUETA QUEVEDO"/>
    <s v="ANIBAL ARGUETA QUEVEDO"/>
    <s v="PRIMERA AVENIDA SUR, BARRIO LA SOLEDAD #7"/>
    <s v="ANIBAL ARGUETA QUEVEDO"/>
    <s v="7626-7287"/>
    <n v="2"/>
    <s v="SEGUNDA SEMANA"/>
    <n v="6"/>
    <s v="JUNIO"/>
    <n v="3"/>
    <s v="ANA HERMYS OSORIO"/>
    <n v="2023"/>
    <n v="2023"/>
    <n v="157"/>
    <n v="1"/>
    <n v="108"/>
    <n v="1.2"/>
    <s v="Jun 13 2023 11:08AM"/>
    <x v="87"/>
    <x v="83"/>
    <n v="51"/>
    <s v="QUINTAL"/>
    <n v="1"/>
    <s v="PRODUCTOS AGROPECUARIOS"/>
    <n v="1"/>
    <x v="3"/>
    <n v="100"/>
    <n v="45.45"/>
    <s v="Frijol Tinto Importado"/>
    <m/>
    <n v="0"/>
    <n v="13"/>
    <n v="6"/>
    <n v="17"/>
    <x v="1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"/>
    <m/>
    <s v="Jun 13 2023 11:09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"/>
    <m/>
    <s v="Jun 13 2023 11:09AM"/>
    <x v="123"/>
    <x v="119"/>
    <n v="45"/>
    <s v="LIBRA"/>
    <n v="1"/>
    <s v="PRODUCTOS AGROPECUARIOS"/>
    <n v="5"/>
    <x v="8"/>
    <n v="1"/>
    <n v="0.45"/>
    <s v="Puyazo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.3"/>
    <m/>
    <s v="Jun 13 2023 11:09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"/>
    <m/>
    <s v="Jun 13 2023 11:09AM"/>
    <x v="127"/>
    <x v="123"/>
    <n v="45"/>
    <s v="LIBRA"/>
    <n v="1"/>
    <s v="PRODUCTOS AGROPECUARIOS"/>
    <n v="5"/>
    <x v="8"/>
    <n v="1"/>
    <n v="0.45"/>
    <s v="Salon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.3"/>
    <m/>
    <s v="Jun 13 2023 11:09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3.75"/>
    <m/>
    <s v="Jun 13 2023 11:09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.3"/>
    <m/>
    <s v="Jun 13 2023 11:09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5"/>
    <m/>
    <s v="Jun 13 2023 11:10AM"/>
    <x v="120"/>
    <x v="116"/>
    <n v="45"/>
    <s v="LIBRA"/>
    <n v="1"/>
    <s v="PRODUCTOS AGROPECUARIOS"/>
    <n v="6"/>
    <x v="9"/>
    <n v="1"/>
    <n v="0.45"/>
    <s v="Chicharron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3"/>
    <m/>
    <s v="Jun 13 2023 11:10AM"/>
    <x v="130"/>
    <x v="126"/>
    <n v="45"/>
    <s v="LIBRA"/>
    <n v="1"/>
    <s v="PRODUCTOS AGROPECUARIOS"/>
    <n v="6"/>
    <x v="9"/>
    <n v="1"/>
    <n v="0.45"/>
    <s v="Lomo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3"/>
    <m/>
    <s v="Jun 13 2023 11:10AM"/>
    <x v="129"/>
    <x v="125"/>
    <n v="45"/>
    <s v="LIBRA"/>
    <n v="1"/>
    <s v="PRODUCTOS AGROPECUARIOS"/>
    <n v="6"/>
    <x v="9"/>
    <n v="1"/>
    <n v="0.45"/>
    <s v="Costilla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3"/>
    <m/>
    <s v="Jun 13 2023 11:10AM"/>
    <x v="128"/>
    <x v="124"/>
    <n v="45"/>
    <s v="LIBRA"/>
    <n v="1"/>
    <s v="PRODUCTOS AGROPECUARIOS"/>
    <n v="6"/>
    <x v="9"/>
    <n v="1"/>
    <n v="0.45"/>
    <s v="Posta"/>
    <m/>
    <n v="0"/>
    <n v="13"/>
    <n v="6"/>
    <n v="5"/>
    <x v="3"/>
  </r>
  <r>
    <n v="354050"/>
    <n v="709"/>
    <n v="3"/>
    <s v=" SONSONATE"/>
    <n v="15"/>
    <s v="SONSONATE"/>
    <s v="BLANCA"/>
    <s v="ESTRADA"/>
    <s v="BLANCA ESTRADA"/>
    <s v="MEGAPLAZA PUESTO #387"/>
    <s v="BLANCA ESTRADA"/>
    <m/>
    <n v="2"/>
    <s v="SEGUNDA SEMANA"/>
    <n v="6"/>
    <s v="JUNIO"/>
    <n v="1"/>
    <s v="ADELMO URBINA"/>
    <n v="2023"/>
    <n v="2023"/>
    <n v="60"/>
    <n v="1"/>
    <n v="4"/>
    <m/>
    <s v="Jun 13 2023 11:10AM"/>
    <x v="125"/>
    <x v="121"/>
    <n v="45"/>
    <s v="LIBRA"/>
    <n v="1"/>
    <s v="PRODUCTOS AGROPECUARIOS"/>
    <n v="5"/>
    <x v="8"/>
    <n v="1"/>
    <n v="0.45"/>
    <s v="Solomo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.3"/>
    <m/>
    <s v="Jun 13 2023 11:11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.3"/>
    <m/>
    <s v="Jun 13 2023 11:11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.3"/>
    <m/>
    <s v="Jun 13 2023 11:11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5"/>
    <m/>
    <s v="Jun 13 2023 11:12AM"/>
    <x v="120"/>
    <x v="116"/>
    <n v="45"/>
    <s v="LIBRA"/>
    <n v="1"/>
    <s v="PRODUCTOS AGROPECUARIOS"/>
    <n v="6"/>
    <x v="9"/>
    <n v="1"/>
    <n v="0.45"/>
    <s v="Chicharron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"/>
    <m/>
    <s v="Jun 13 2023 11:12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"/>
    <m/>
    <s v="Jun 13 2023 11:12AM"/>
    <x v="123"/>
    <x v="119"/>
    <n v="45"/>
    <s v="LIBRA"/>
    <n v="1"/>
    <s v="PRODUCTOS AGROPECUARIOS"/>
    <n v="5"/>
    <x v="8"/>
    <n v="1"/>
    <n v="0.45"/>
    <s v="Puyazo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"/>
    <m/>
    <s v="Jun 13 2023 11:12AM"/>
    <x v="127"/>
    <x v="123"/>
    <n v="45"/>
    <s v="LIBRA"/>
    <n v="1"/>
    <s v="PRODUCTOS AGROPECUARIOS"/>
    <n v="5"/>
    <x v="8"/>
    <n v="1"/>
    <n v="0.45"/>
    <s v="Salon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3"/>
    <m/>
    <s v="Jun 13 2023 11:12AM"/>
    <x v="128"/>
    <x v="124"/>
    <n v="45"/>
    <s v="LIBRA"/>
    <n v="1"/>
    <s v="PRODUCTOS AGROPECUARIOS"/>
    <n v="6"/>
    <x v="9"/>
    <n v="1"/>
    <n v="0.45"/>
    <s v="Posta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4"/>
    <m/>
    <s v="Jun 13 2023 11:12AM"/>
    <x v="125"/>
    <x v="121"/>
    <n v="45"/>
    <s v="LIBRA"/>
    <n v="1"/>
    <s v="PRODUCTOS AGROPECUARIOS"/>
    <n v="5"/>
    <x v="8"/>
    <n v="1"/>
    <n v="0.45"/>
    <s v="Solomo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3.75"/>
    <m/>
    <s v="Jun 13 2023 11:12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3"/>
    <m/>
    <s v="Jun 13 2023 11:12AM"/>
    <x v="129"/>
    <x v="125"/>
    <n v="45"/>
    <s v="LIBRA"/>
    <n v="1"/>
    <s v="PRODUCTOS AGROPECUARIOS"/>
    <n v="6"/>
    <x v="9"/>
    <n v="1"/>
    <n v="0.45"/>
    <s v="Costilla"/>
    <m/>
    <n v="0"/>
    <n v="13"/>
    <n v="6"/>
    <n v="5"/>
    <x v="3"/>
  </r>
  <r>
    <n v="354049"/>
    <n v="708"/>
    <n v="3"/>
    <s v=" SONSONATE"/>
    <n v="15"/>
    <s v="SONSONATE"/>
    <s v="DOLORES"/>
    <s v="PIMENTEL"/>
    <s v="DOLORES PIMENTEL"/>
    <s v="MEGAPLAZA PUESTO #276"/>
    <s v="DOLORES PIMENTEL"/>
    <m/>
    <n v="2"/>
    <s v="SEGUNDA SEMANA"/>
    <n v="6"/>
    <s v="JUNIO"/>
    <n v="1"/>
    <s v="ADELMO URBINA"/>
    <n v="2023"/>
    <n v="2023"/>
    <n v="60"/>
    <n v="1"/>
    <n v="3"/>
    <m/>
    <s v="Jun 13 2023 11:13AM"/>
    <x v="130"/>
    <x v="126"/>
    <n v="45"/>
    <s v="LIBRA"/>
    <n v="1"/>
    <s v="PRODUCTOS AGROPECUARIOS"/>
    <n v="6"/>
    <x v="9"/>
    <n v="1"/>
    <n v="0.45"/>
    <s v="Lomo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.25"/>
    <m/>
    <s v="Jun 13 2023 11:14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"/>
    <m/>
    <s v="Jun 13 2023 11:14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.25"/>
    <m/>
    <s v="Jun 13 2023 11:14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.25"/>
    <m/>
    <s v="Jun 13 2023 11:14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.75"/>
    <m/>
    <s v="Jun 13 2023 11:15AM"/>
    <x v="120"/>
    <x v="116"/>
    <n v="45"/>
    <s v="LIBRA"/>
    <n v="1"/>
    <s v="PRODUCTOS AGROPECUARIOS"/>
    <n v="6"/>
    <x v="9"/>
    <n v="1"/>
    <n v="0.45"/>
    <s v="Chicharron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"/>
    <m/>
    <s v="Jun 13 2023 11:15AM"/>
    <x v="127"/>
    <x v="123"/>
    <n v="45"/>
    <s v="LIBRA"/>
    <n v="1"/>
    <s v="PRODUCTOS AGROPECUARIOS"/>
    <n v="5"/>
    <x v="8"/>
    <n v="1"/>
    <n v="0.45"/>
    <s v="Salon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"/>
    <m/>
    <s v="Jun 13 2023 11:15AM"/>
    <x v="123"/>
    <x v="119"/>
    <n v="45"/>
    <s v="LIBRA"/>
    <n v="1"/>
    <s v="PRODUCTOS AGROPECUARIOS"/>
    <n v="5"/>
    <x v="8"/>
    <n v="1"/>
    <n v="0.45"/>
    <s v="Puyazo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4"/>
    <m/>
    <s v="Jun 13 2023 11:15AM"/>
    <x v="125"/>
    <x v="121"/>
    <n v="45"/>
    <s v="LIBRA"/>
    <n v="1"/>
    <s v="PRODUCTOS AGROPECUARIOS"/>
    <n v="5"/>
    <x v="8"/>
    <n v="1"/>
    <n v="0.45"/>
    <s v="Solomo"/>
    <m/>
    <n v="0"/>
    <n v="13"/>
    <n v="6"/>
    <n v="5"/>
    <x v="3"/>
  </r>
  <r>
    <n v="35420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6"/>
    <s v="JUNIO"/>
    <n v="2"/>
    <s v="CARLOS MORALES"/>
    <n v="2023"/>
    <n v="2023"/>
    <n v="60"/>
    <n v="1"/>
    <n v="5.2"/>
    <m/>
    <s v="Jun 13 2023 11:15AM"/>
    <x v="135"/>
    <x v="131"/>
    <n v="85"/>
    <s v="UNIDAD"/>
    <n v="3"/>
    <s v="MAQUINARIA Y EQUIPO"/>
    <n v="21"/>
    <x v="10"/>
    <n v="0"/>
    <n v="0"/>
    <m/>
    <m/>
    <n v="0"/>
    <n v="13"/>
    <n v="6"/>
    <n v="15"/>
    <x v="5"/>
  </r>
  <r>
    <n v="35420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6"/>
    <s v="JUNIO"/>
    <n v="2"/>
    <s v="CARLOS MORALES"/>
    <n v="2023"/>
    <n v="2023"/>
    <n v="60"/>
    <n v="1"/>
    <n v="12"/>
    <m/>
    <s v="Jun 13 2023 11:15AM"/>
    <x v="136"/>
    <x v="132"/>
    <n v="85"/>
    <s v="UNIDAD"/>
    <n v="3"/>
    <s v="MAQUINARIA Y EQUIPO"/>
    <n v="21"/>
    <x v="10"/>
    <n v="0"/>
    <n v="0"/>
    <m/>
    <m/>
    <n v="0"/>
    <n v="13"/>
    <n v="6"/>
    <n v="15"/>
    <x v="5"/>
  </r>
  <r>
    <n v="35420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6"/>
    <s v="JUNIO"/>
    <n v="2"/>
    <s v="CARLOS MORALES"/>
    <n v="2023"/>
    <n v="2023"/>
    <n v="60"/>
    <n v="1"/>
    <n v="27"/>
    <m/>
    <s v="Jun 13 2023 11:15AM"/>
    <x v="137"/>
    <x v="133"/>
    <n v="85"/>
    <s v="UNIDAD"/>
    <n v="3"/>
    <s v="MAQUINARIA Y EQUIPO"/>
    <n v="21"/>
    <x v="10"/>
    <n v="0"/>
    <n v="0"/>
    <m/>
    <m/>
    <n v="0"/>
    <n v="13"/>
    <n v="6"/>
    <n v="15"/>
    <x v="5"/>
  </r>
  <r>
    <n v="354204"/>
    <n v="216"/>
    <n v="11"/>
    <s v=" USULUTAN"/>
    <n v="23"/>
    <s v="USULUTAN"/>
    <s v="CARLOS"/>
    <s v="BENAVIDES"/>
    <s v="CARLOS BENAVIDES"/>
    <s v="CALLE EL LITORAL, ANEXO LA DESPENSA DE DON JUAN"/>
    <s v="CARLOS BENAVIDES"/>
    <s v="2662-1588"/>
    <n v="2"/>
    <s v="SEGUNDA SEMANA"/>
    <n v="6"/>
    <s v="JUNIO"/>
    <n v="2"/>
    <s v="CARLOS MORALES"/>
    <n v="2023"/>
    <n v="2023"/>
    <n v="60"/>
    <n v="1"/>
    <n v="8.9499999999999993"/>
    <m/>
    <s v="Jun 13 2023 11:15AM"/>
    <x v="138"/>
    <x v="134"/>
    <n v="85"/>
    <s v="UNIDAD"/>
    <n v="3"/>
    <s v="MAQUINARIA Y EQUIPO"/>
    <n v="21"/>
    <x v="10"/>
    <n v="0"/>
    <n v="0"/>
    <m/>
    <m/>
    <n v="0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60"/>
    <n v="1"/>
    <n v="120"/>
    <n v="1.3"/>
    <s v="Jun 13 2023 11:16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60"/>
    <n v="1"/>
    <n v="115"/>
    <n v="1.3"/>
    <s v="Jun 13 2023 11:16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60"/>
    <n v="1"/>
    <n v="30"/>
    <n v="0.4"/>
    <s v="Jun 13 2023 11:16A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231"/>
    <n v="1"/>
    <n v="47"/>
    <n v="0.55000000000000004"/>
    <s v="Jun 13 2023 11:16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231"/>
    <n v="1"/>
    <n v="27"/>
    <n v="0.35"/>
    <s v="Jun 13 2023 11:16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4"/>
    <n v="678"/>
    <n v="11"/>
    <s v=" USULUTAN"/>
    <n v="23"/>
    <s v="USULUTAN"/>
    <s v="GUSTAVO"/>
    <s v="ROMERO"/>
    <s v="GUSTAVO ROMERO"/>
    <s v="18° AVE, NORTE #  6  FRENTE  A PELUQUERIA RICHARD"/>
    <s v="GUSTAVO ROMERO"/>
    <n v="26240210"/>
    <n v="2"/>
    <s v="SEGUNDA SEMANA"/>
    <n v="6"/>
    <s v="JUNIO"/>
    <n v="2"/>
    <s v="CARLOS MORALES"/>
    <n v="2023"/>
    <n v="2023"/>
    <n v="60"/>
    <n v="1"/>
    <n v="31"/>
    <n v="0.4"/>
    <s v="Jun 13 2023 11:16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3"/>
    <m/>
    <s v="Jun 13 2023 11:16AM"/>
    <x v="130"/>
    <x v="126"/>
    <n v="45"/>
    <s v="LIBRA"/>
    <n v="1"/>
    <s v="PRODUCTOS AGROPECUARIOS"/>
    <n v="6"/>
    <x v="9"/>
    <n v="1"/>
    <n v="0.45"/>
    <s v="Lomo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3"/>
    <m/>
    <s v="Jun 13 2023 11:17AM"/>
    <x v="129"/>
    <x v="125"/>
    <n v="45"/>
    <s v="LIBRA"/>
    <n v="1"/>
    <s v="PRODUCTOS AGROPECUARIOS"/>
    <n v="6"/>
    <x v="9"/>
    <n v="1"/>
    <n v="0.45"/>
    <s v="Costilla"/>
    <m/>
    <n v="0"/>
    <n v="13"/>
    <n v="6"/>
    <n v="5"/>
    <x v="3"/>
  </r>
  <r>
    <n v="354048"/>
    <n v="707"/>
    <n v="3"/>
    <s v=" SONSONATE"/>
    <n v="15"/>
    <s v="SONSONATE"/>
    <s v="MARTA "/>
    <s v="PINEDA"/>
    <s v="MARTA  PINEDA"/>
    <s v="MEGAPLAZA PUESTO #344 Y #345"/>
    <s v="MARTA  PINEDA"/>
    <m/>
    <n v="2"/>
    <s v="SEGUNDA SEMANA"/>
    <n v="6"/>
    <s v="JUNIO"/>
    <n v="1"/>
    <s v="ADELMO URBINA"/>
    <n v="2023"/>
    <n v="2023"/>
    <n v="60"/>
    <n v="1"/>
    <n v="3.75"/>
    <m/>
    <s v="Jun 13 2023 11:17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5.5"/>
    <m/>
    <s v="Jun 13 2023 11:18AM"/>
    <x v="76"/>
    <x v="72"/>
    <n v="45"/>
    <s v="LIBRA"/>
    <n v="1"/>
    <s v="PRODUCTOS AGROPECUARIOS"/>
    <n v="10"/>
    <x v="2"/>
    <n v="1"/>
    <n v="0.45"/>
    <s v="Boca colorada mediano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2"/>
    <m/>
    <s v="Jun 13 2023 11:18AM"/>
    <x v="75"/>
    <x v="71"/>
    <n v="45"/>
    <s v="LIBRA"/>
    <n v="1"/>
    <s v="PRODUCTOS AGROPECUARIOS"/>
    <n v="10"/>
    <x v="2"/>
    <n v="1"/>
    <n v="0.45"/>
    <s v="Bagre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2.25"/>
    <m/>
    <s v="Jun 13 2023 11:19AM"/>
    <x v="78"/>
    <x v="74"/>
    <n v="45"/>
    <s v="LIBRA"/>
    <n v="1"/>
    <s v="PRODUCTOS AGROPECUARIOS"/>
    <n v="10"/>
    <x v="2"/>
    <n v="1"/>
    <n v="0.45"/>
    <s v="Macarela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4"/>
    <m/>
    <s v="Jun 13 2023 11:19AM"/>
    <x v="72"/>
    <x v="68"/>
    <n v="45"/>
    <s v="LIBRA"/>
    <n v="1"/>
    <s v="PRODUCTOS AGROPECUARIOS"/>
    <n v="10"/>
    <x v="2"/>
    <n v="1"/>
    <n v="0.45"/>
    <s v="Cola de camaron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2.25"/>
    <m/>
    <s v="Jun 13 2023 11:19AM"/>
    <x v="74"/>
    <x v="70"/>
    <n v="45"/>
    <s v="LIBRA"/>
    <n v="1"/>
    <s v="PRODUCTOS AGROPECUARIOS"/>
    <n v="10"/>
    <x v="2"/>
    <n v="1"/>
    <n v="0.45"/>
    <s v="Corvina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4.5"/>
    <m/>
    <s v="Jun 13 2023 11:19AM"/>
    <x v="83"/>
    <x v="79"/>
    <n v="45"/>
    <s v="LIBRA"/>
    <n v="1"/>
    <s v="PRODUCTOS AGROPECUARIOS"/>
    <n v="10"/>
    <x v="2"/>
    <n v="1"/>
    <n v="0.45"/>
    <s v="Lonja de tiburón"/>
    <m/>
    <n v="0"/>
    <n v="13"/>
    <n v="6"/>
    <n v="5"/>
    <x v="3"/>
  </r>
  <r>
    <n v="354053"/>
    <n v="712"/>
    <n v="3"/>
    <s v=" SONSONATE"/>
    <n v="15"/>
    <s v="SONSONATE"/>
    <s v="MARTINA"/>
    <s v="MARTINEZ"/>
    <s v="MARTINA MARTINEZ"/>
    <s v="MEGAPLAZA PUESTO #32 Y #33"/>
    <s v="MARTINA MARTINEZ"/>
    <m/>
    <n v="2"/>
    <s v="SEGUNDA SEMANA"/>
    <n v="6"/>
    <s v="JUNIO"/>
    <n v="1"/>
    <s v="ADELMO URBINA"/>
    <n v="2023"/>
    <n v="2023"/>
    <n v="60"/>
    <n v="1"/>
    <n v="6"/>
    <m/>
    <s v="Jun 13 2023 11:19AM"/>
    <x v="139"/>
    <x v="135"/>
    <n v="45"/>
    <s v="LIBRA"/>
    <n v="1"/>
    <s v="PRODUCTOS AGROPECUARIOS"/>
    <n v="10"/>
    <x v="2"/>
    <n v="1"/>
    <n v="0.45"/>
    <s v="Camaron de mar mediano"/>
    <m/>
    <n v="0"/>
    <n v="13"/>
    <n v="6"/>
    <n v="5"/>
    <x v="3"/>
  </r>
  <r>
    <n v="3540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6"/>
    <s v="JUNIO"/>
    <n v="1"/>
    <s v="ADELMO URBINA"/>
    <n v="2023"/>
    <n v="2023"/>
    <n v="60"/>
    <n v="1"/>
    <n v="1.2"/>
    <m/>
    <s v="Jun 13 2023 11:20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5"/>
    <x v="3"/>
  </r>
  <r>
    <n v="3540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6"/>
    <s v="JUNIO"/>
    <n v="1"/>
    <s v="ADELMO URBINA"/>
    <n v="2023"/>
    <n v="2023"/>
    <n v="60"/>
    <n v="1"/>
    <n v="1.6"/>
    <m/>
    <s v="Jun 13 2023 11:21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5"/>
    <x v="3"/>
  </r>
  <r>
    <n v="3540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6"/>
    <s v="JUNIO"/>
    <n v="1"/>
    <s v="ADELMO URBINA"/>
    <n v="2023"/>
    <n v="2023"/>
    <n v="60"/>
    <n v="1"/>
    <n v="4.5"/>
    <m/>
    <s v="Jun 13 2023 11:21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5"/>
    <x v="3"/>
  </r>
  <r>
    <n v="354052"/>
    <n v="711"/>
    <n v="3"/>
    <s v=" SONSONATE"/>
    <n v="15"/>
    <s v="SONSONATE"/>
    <s v="WENDY"/>
    <s v="ESPINOZA"/>
    <s v="WENDY ESPINOZA"/>
    <s v="MEGAPLAZA PUESTO #203"/>
    <s v="WENDY ESPINOZA"/>
    <m/>
    <n v="2"/>
    <s v="SEGUNDA SEMANA"/>
    <n v="6"/>
    <s v="JUNIO"/>
    <n v="1"/>
    <s v="ADELMO URBINA"/>
    <n v="2023"/>
    <n v="2023"/>
    <n v="60"/>
    <n v="1"/>
    <n v="4.25"/>
    <m/>
    <s v="Jun 13 2023 11:21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5"/>
    <x v="3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351"/>
    <n v="1"/>
    <n v="14"/>
    <m/>
    <s v="Jun 13 2023 11:21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138"/>
    <n v="1"/>
    <n v="20"/>
    <m/>
    <s v="Jun 13 2023 11:21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20"/>
    <m/>
    <s v="Jun 13 2023 11:21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138"/>
    <n v="1"/>
    <n v="22"/>
    <m/>
    <s v="Jun 13 2023 11:21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23"/>
    <m/>
    <s v="Jun 13 2023 11:21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10"/>
    <m/>
    <s v="Jun 13 2023 11:22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10"/>
    <m/>
    <s v="Jun 13 2023 11:22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16"/>
    <m/>
    <s v="Jun 13 2023 11:22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22"/>
    <m/>
    <s v="Jun 13 2023 11:22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22"/>
    <m/>
    <s v="Jun 13 2023 11:2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55"/>
    <m/>
    <s v="Jun 13 2023 11:22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5"/>
    <x v="5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22"/>
    <m/>
    <s v="Jun 13 2023 11:22AM"/>
    <x v="140"/>
    <x v="136"/>
    <n v="51"/>
    <s v="QUINTAL"/>
    <n v="2"/>
    <s v="INSUMOS AGRICOLAS"/>
    <n v="13"/>
    <x v="11"/>
    <n v="0"/>
    <n v="0"/>
    <m/>
    <s v="HIPERLECHERO 18%"/>
    <n v="0"/>
    <n v="13"/>
    <n v="6"/>
    <n v="5"/>
    <x v="3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10.3"/>
    <m/>
    <s v="Jun 13 2023 11:23AM"/>
    <x v="141"/>
    <x v="137"/>
    <n v="47"/>
    <s v="LITRO"/>
    <n v="2"/>
    <s v="INSUMOS AGRICOLAS"/>
    <n v="15"/>
    <x v="12"/>
    <n v="0"/>
    <n v="0"/>
    <m/>
    <s v="BAYFOLAN FORTE"/>
    <n v="0"/>
    <n v="13"/>
    <n v="6"/>
    <n v="5"/>
    <x v="3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30"/>
    <m/>
    <s v="Jun 13 2023 11:23AM"/>
    <x v="142"/>
    <x v="138"/>
    <n v="47"/>
    <s v="LITRO"/>
    <n v="2"/>
    <s v="INSUMOS AGRICOLAS"/>
    <n v="15"/>
    <x v="12"/>
    <n v="0"/>
    <n v="0"/>
    <m/>
    <s v="METALOZATO MULTIMINERAL"/>
    <n v="0"/>
    <n v="13"/>
    <n v="6"/>
    <n v="5"/>
    <x v="3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5.5"/>
    <m/>
    <s v="Jun 13 2023 11:23AM"/>
    <x v="143"/>
    <x v="139"/>
    <n v="47"/>
    <s v="LITRO"/>
    <n v="2"/>
    <s v="INSUMOS AGRICOLAS"/>
    <n v="17"/>
    <x v="13"/>
    <n v="0"/>
    <n v="0"/>
    <m/>
    <s v="HEDONAL 60 SL"/>
    <n v="0"/>
    <n v="13"/>
    <n v="6"/>
    <n v="5"/>
    <x v="3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48"/>
    <m/>
    <s v="Jun 13 2023 11:23A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5"/>
    <x v="3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7"/>
    <m/>
    <s v="Jun 13 2023 11:23A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9"/>
    <m/>
    <s v="Jun 13 2023 11:23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14"/>
    <m/>
    <s v="Jun 13 2023 11:23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10"/>
    <m/>
    <s v="Jun 13 2023 11:23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138"/>
    <n v="1"/>
    <n v="28"/>
    <m/>
    <s v="Jun 13 2023 11:23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60"/>
    <n v="1"/>
    <n v="10"/>
    <m/>
    <s v="Jun 13 2023 11:23A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5"/>
    <x v="5"/>
  </r>
  <r>
    <n v="354247"/>
    <n v="944"/>
    <n v="11"/>
    <s v=" USULUTAN"/>
    <n v="23"/>
    <s v="USULUTAN"/>
    <s v="USUARIO USULUTAN 04"/>
    <s v="(en blanco)"/>
    <s v="USUARIO USULUTAN 04"/>
    <m/>
    <s v="USUARIO USULUTAN 04"/>
    <m/>
    <n v="2"/>
    <s v="SEGUNDA SEMANA"/>
    <n v="6"/>
    <s v="JUNIO"/>
    <n v="2"/>
    <s v="CARLOS MORALES"/>
    <n v="2023"/>
    <n v="2023"/>
    <n v="89"/>
    <n v="1"/>
    <n v="28"/>
    <m/>
    <s v="Jun 13 2023 11:24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5"/>
    <x v="5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9.5"/>
    <m/>
    <s v="Jun 13 2023 11:24A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5"/>
    <x v="3"/>
  </r>
  <r>
    <n v="354039"/>
    <n v="146"/>
    <n v="3"/>
    <s v=" SONSONATE"/>
    <n v="15"/>
    <s v="SONSONATE"/>
    <s v="GERMAN"/>
    <s v="ROBLES"/>
    <s v="GERMAN ROBLES"/>
    <s v="PASEO 15 SEPTIEMBRE 4-8 COL. ANGELICA"/>
    <s v="GERMAN ROBLES"/>
    <m/>
    <n v="2"/>
    <s v="SEGUNDA SEMANA"/>
    <n v="6"/>
    <s v="JUNIO"/>
    <n v="1"/>
    <s v="ADELMO URBINA"/>
    <n v="2023"/>
    <n v="2023"/>
    <n v="60"/>
    <n v="1"/>
    <n v="5.5"/>
    <m/>
    <s v="Jun 13 2023 11:24AM"/>
    <x v="146"/>
    <x v="142"/>
    <n v="47"/>
    <s v="LITRO"/>
    <n v="2"/>
    <s v="INSUMOS AGRICOLAS"/>
    <n v="17"/>
    <x v="13"/>
    <n v="0"/>
    <n v="0"/>
    <m/>
    <s v="GRAMOXONE 20 SL"/>
    <n v="0"/>
    <n v="13"/>
    <n v="6"/>
    <n v="5"/>
    <x v="3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.5"/>
    <m/>
    <s v="Jun 13 2023 11:24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.5"/>
    <m/>
    <s v="Jun 13 2023 11:24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5"/>
    <m/>
    <s v="Jun 13 2023 11:24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"/>
    <m/>
    <s v="Jun 13 2023 11:25AM"/>
    <x v="127"/>
    <x v="123"/>
    <n v="45"/>
    <s v="LIBRA"/>
    <n v="1"/>
    <s v="PRODUCTOS AGROPECUARIOS"/>
    <n v="5"/>
    <x v="8"/>
    <n v="1"/>
    <n v="0.45"/>
    <s v="Salon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"/>
    <m/>
    <s v="Jun 13 2023 11:25AM"/>
    <x v="125"/>
    <x v="121"/>
    <n v="45"/>
    <s v="LIBRA"/>
    <n v="1"/>
    <s v="PRODUCTOS AGROPECUARIOS"/>
    <n v="5"/>
    <x v="8"/>
    <n v="1"/>
    <n v="0.45"/>
    <s v="Solomo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.5"/>
    <m/>
    <s v="Jun 13 2023 11:25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.5"/>
    <m/>
    <s v="Jun 13 2023 11:25AM"/>
    <x v="123"/>
    <x v="119"/>
    <n v="45"/>
    <s v="LIBRA"/>
    <n v="1"/>
    <s v="PRODUCTOS AGROPECUARIOS"/>
    <n v="5"/>
    <x v="8"/>
    <n v="1"/>
    <n v="0.45"/>
    <s v="Puyazo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4"/>
    <m/>
    <s v="Jun 13 2023 11:25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15"/>
    <x v="5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33.5"/>
    <m/>
    <s v="Jun 13 2023 11:25AM"/>
    <x v="147"/>
    <x v="143"/>
    <n v="51"/>
    <s v="QUINTAL"/>
    <n v="2"/>
    <s v="INSUMOS AGRICOLAS"/>
    <n v="11"/>
    <x v="14"/>
    <n v="0"/>
    <n v="0"/>
    <m/>
    <s v="FINAL ENGORDE 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34"/>
    <m/>
    <s v="Jun 13 2023 11:25AM"/>
    <x v="148"/>
    <x v="144"/>
    <n v="51"/>
    <s v="QUINTAL"/>
    <n v="2"/>
    <s v="INSUMOS AGRICOLAS"/>
    <n v="11"/>
    <x v="14"/>
    <n v="0"/>
    <n v="0"/>
    <m/>
    <s v="INICIO ENGORDE 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19.75"/>
    <m/>
    <s v="Jun 13 2023 11:25AM"/>
    <x v="140"/>
    <x v="136"/>
    <n v="51"/>
    <s v="QUINTAL"/>
    <n v="2"/>
    <s v="INSUMOS AGRICOLAS"/>
    <n v="13"/>
    <x v="11"/>
    <n v="0"/>
    <n v="0"/>
    <m/>
    <s v="HIPERLECHERO 18%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45"/>
    <m/>
    <s v="Jun 13 2023 11:26AM"/>
    <x v="149"/>
    <x v="145"/>
    <n v="64"/>
    <s v="SACO 100 LB"/>
    <n v="2"/>
    <s v="INSUMOS AGRICOLAS"/>
    <n v="15"/>
    <x v="12"/>
    <n v="0"/>
    <n v="0"/>
    <m/>
    <s v="UREA 46%N 100 LBS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9.75"/>
    <m/>
    <s v="Jun 13 2023 11:26AM"/>
    <x v="141"/>
    <x v="137"/>
    <n v="47"/>
    <s v="LITRO"/>
    <n v="2"/>
    <s v="INSUMOS AGRICOLAS"/>
    <n v="15"/>
    <x v="12"/>
    <n v="0"/>
    <n v="0"/>
    <m/>
    <s v="BAYFOLAN FORTE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50"/>
    <m/>
    <s v="Jun 13 2023 11:26A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25.75"/>
    <m/>
    <s v="Jun 13 2023 11:26AM"/>
    <x v="142"/>
    <x v="138"/>
    <n v="47"/>
    <s v="LITRO"/>
    <n v="2"/>
    <s v="INSUMOS AGRICOLAS"/>
    <n v="15"/>
    <x v="12"/>
    <n v="0"/>
    <n v="0"/>
    <m/>
    <s v="METALOZATO MULTIMINERAL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22"/>
    <m/>
    <s v="Jun 13 2023 11:26A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40"/>
    <m/>
    <s v="Jun 13 2023 11:26A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5"/>
    <x v="3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3.5"/>
    <m/>
    <s v="Jun 13 2023 11:26AM"/>
    <x v="129"/>
    <x v="125"/>
    <n v="45"/>
    <s v="LIBRA"/>
    <n v="1"/>
    <s v="PRODUCTOS AGROPECUARIOS"/>
    <n v="6"/>
    <x v="9"/>
    <n v="1"/>
    <n v="0.45"/>
    <s v="Costilla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3.5"/>
    <m/>
    <s v="Jun 13 2023 11:26AM"/>
    <x v="130"/>
    <x v="126"/>
    <n v="45"/>
    <s v="LIBRA"/>
    <n v="1"/>
    <s v="PRODUCTOS AGROPECUARIOS"/>
    <n v="6"/>
    <x v="9"/>
    <n v="1"/>
    <n v="0.45"/>
    <s v="Lomo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3.5"/>
    <m/>
    <s v="Jun 13 2023 11:26AM"/>
    <x v="128"/>
    <x v="124"/>
    <n v="45"/>
    <s v="LIBRA"/>
    <n v="1"/>
    <s v="PRODUCTOS AGROPECUARIOS"/>
    <n v="6"/>
    <x v="9"/>
    <n v="1"/>
    <n v="0.45"/>
    <s v="Posta"/>
    <m/>
    <n v="0"/>
    <n v="13"/>
    <n v="6"/>
    <n v="15"/>
    <x v="5"/>
  </r>
  <r>
    <n v="354206"/>
    <n v="332"/>
    <n v="11"/>
    <s v=" USULUTAN"/>
    <n v="23"/>
    <s v="USULUTAN"/>
    <s v="DOLORES DEL CARMEN"/>
    <s v="FLORES DE TORRES"/>
    <s v="DOLORES DEL CARMEN FLORES DE TORRES"/>
    <s v="MERCADO MUNICIPAL DE CARNE, PUESTO # 37"/>
    <s v="DOLORES DEL CARMEN FLORES DE TORRES"/>
    <n v="75736851"/>
    <n v="2"/>
    <s v="SEGUNDA SEMANA"/>
    <n v="6"/>
    <s v="JUNIO"/>
    <n v="2"/>
    <s v="CARLOS MORALES"/>
    <n v="2023"/>
    <n v="2023"/>
    <n v="60"/>
    <n v="1"/>
    <n v="6"/>
    <m/>
    <s v="Jun 13 2023 11:26AM"/>
    <x v="120"/>
    <x v="116"/>
    <n v="45"/>
    <s v="LIBRA"/>
    <n v="1"/>
    <s v="PRODUCTOS AGROPECUARIOS"/>
    <n v="6"/>
    <x v="9"/>
    <n v="1"/>
    <n v="0.45"/>
    <s v="Chicharron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"/>
    <m/>
    <s v="Jun 13 2023 11:27AM"/>
    <x v="121"/>
    <x v="117"/>
    <n v="45"/>
    <s v="LIBRA"/>
    <n v="1"/>
    <s v="PRODUCTOS AGROPECUARIOS"/>
    <n v="5"/>
    <x v="8"/>
    <n v="1"/>
    <n v="0.45"/>
    <s v="Posta de Pecho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.5"/>
    <m/>
    <s v="Jun 13 2023 11:27AM"/>
    <x v="119"/>
    <x v="115"/>
    <n v="45"/>
    <s v="LIBRA"/>
    <n v="1"/>
    <s v="PRODUCTOS AGROPECUARIOS"/>
    <n v="5"/>
    <x v="8"/>
    <n v="1"/>
    <n v="0.45"/>
    <s v="Lomo de Rollizo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"/>
    <m/>
    <s v="Jun 13 2023 11:27AM"/>
    <x v="127"/>
    <x v="123"/>
    <n v="45"/>
    <s v="LIBRA"/>
    <n v="1"/>
    <s v="PRODUCTOS AGROPECUARIOS"/>
    <n v="5"/>
    <x v="8"/>
    <n v="1"/>
    <n v="0.45"/>
    <s v="Salon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.5"/>
    <m/>
    <s v="Jun 13 2023 11:27AM"/>
    <x v="126"/>
    <x v="122"/>
    <n v="45"/>
    <s v="LIBRA"/>
    <n v="1"/>
    <s v="PRODUCTOS AGROPECUARIOS"/>
    <n v="5"/>
    <x v="8"/>
    <n v="1"/>
    <n v="0.45"/>
    <s v="Posta Angelina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"/>
    <m/>
    <s v="Jun 13 2023 11:27AM"/>
    <x v="125"/>
    <x v="121"/>
    <n v="45"/>
    <s v="LIBRA"/>
    <n v="1"/>
    <s v="PRODUCTOS AGROPECUARIOS"/>
    <n v="5"/>
    <x v="8"/>
    <n v="1"/>
    <n v="0.45"/>
    <s v="Solomo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.5"/>
    <m/>
    <s v="Jun 13 2023 11:27AM"/>
    <x v="122"/>
    <x v="118"/>
    <n v="45"/>
    <s v="LIBRA"/>
    <n v="1"/>
    <s v="PRODUCTOS AGROPECUARIOS"/>
    <n v="5"/>
    <x v="8"/>
    <n v="1"/>
    <n v="0.45"/>
    <s v="Posta Negra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4.5"/>
    <m/>
    <s v="Jun 13 2023 11:27AM"/>
    <x v="123"/>
    <x v="119"/>
    <n v="45"/>
    <s v="LIBRA"/>
    <n v="1"/>
    <s v="PRODUCTOS AGROPECUARIOS"/>
    <n v="5"/>
    <x v="8"/>
    <n v="1"/>
    <n v="0.45"/>
    <s v="Puyazo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5"/>
    <m/>
    <s v="Jun 13 2023 11:27AM"/>
    <x v="124"/>
    <x v="120"/>
    <n v="45"/>
    <s v="LIBRA"/>
    <n v="1"/>
    <s v="PRODUCTOS AGROPECUARIOS"/>
    <n v="5"/>
    <x v="8"/>
    <n v="1"/>
    <n v="0.45"/>
    <s v="Lomo de Aguja"/>
    <m/>
    <n v="0"/>
    <n v="13"/>
    <n v="6"/>
    <n v="15"/>
    <x v="5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5.75"/>
    <m/>
    <s v="Jun 13 2023 11:27AM"/>
    <x v="143"/>
    <x v="139"/>
    <n v="47"/>
    <s v="LITRO"/>
    <n v="2"/>
    <s v="INSUMOS AGRICOLAS"/>
    <n v="17"/>
    <x v="13"/>
    <n v="0"/>
    <n v="0"/>
    <m/>
    <s v="HEDONAL 60 SL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5.75"/>
    <m/>
    <s v="Jun 13 2023 11:27AM"/>
    <x v="146"/>
    <x v="142"/>
    <n v="47"/>
    <s v="LITRO"/>
    <n v="2"/>
    <s v="INSUMOS AGRICOLAS"/>
    <n v="17"/>
    <x v="13"/>
    <n v="0"/>
    <n v="0"/>
    <m/>
    <s v="GRAMOXONE 20 SL"/>
    <n v="0"/>
    <n v="13"/>
    <n v="6"/>
    <n v="5"/>
    <x v="3"/>
  </r>
  <r>
    <n v="354042"/>
    <n v="386"/>
    <n v="3"/>
    <s v=" SONSONATE"/>
    <n v="15"/>
    <s v="SONSONATE"/>
    <s v="EDGARDO ANTONIO ZACAPA TOBAR"/>
    <m/>
    <s v="EDGARDO ANTONIO ZACAPA TOBAR"/>
    <s v="PASEO 15 DE SEPTIEMBRE Y 18 AV. NTE #1-2, COL. ANGELICA"/>
    <s v="EDGARDO ANTONIO ZACAPA TOBAR"/>
    <n v="24512828"/>
    <n v="2"/>
    <s v="SEGUNDA SEMANA"/>
    <n v="6"/>
    <s v="JUNIO"/>
    <n v="1"/>
    <s v="ADELMO URBINA"/>
    <n v="2023"/>
    <n v="2023"/>
    <n v="60"/>
    <n v="1"/>
    <n v="10.5"/>
    <m/>
    <s v="Jun 13 2023 11:27A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5"/>
    <x v="3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3"/>
    <m/>
    <s v="Jun 13 2023 11:28AM"/>
    <x v="130"/>
    <x v="126"/>
    <n v="45"/>
    <s v="LIBRA"/>
    <n v="1"/>
    <s v="PRODUCTOS AGROPECUARIOS"/>
    <n v="6"/>
    <x v="9"/>
    <n v="1"/>
    <n v="0.45"/>
    <s v="Lomo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3"/>
    <m/>
    <s v="Jun 13 2023 11:28AM"/>
    <x v="129"/>
    <x v="125"/>
    <n v="45"/>
    <s v="LIBRA"/>
    <n v="1"/>
    <s v="PRODUCTOS AGROPECUARIOS"/>
    <n v="6"/>
    <x v="9"/>
    <n v="1"/>
    <n v="0.45"/>
    <s v="Costilla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3"/>
    <m/>
    <s v="Jun 13 2023 11:28AM"/>
    <x v="128"/>
    <x v="124"/>
    <n v="45"/>
    <s v="LIBRA"/>
    <n v="1"/>
    <s v="PRODUCTOS AGROPECUARIOS"/>
    <n v="6"/>
    <x v="9"/>
    <n v="1"/>
    <n v="0.45"/>
    <s v="Posta"/>
    <m/>
    <n v="0"/>
    <n v="13"/>
    <n v="6"/>
    <n v="15"/>
    <x v="5"/>
  </r>
  <r>
    <n v="354208"/>
    <n v="454"/>
    <n v="11"/>
    <s v=" USULUTAN"/>
    <n v="23"/>
    <s v="USULUTAN"/>
    <s v="YESSENIA DEL CARMEN"/>
    <s v="MEDINA"/>
    <s v="YESSENIA DEL CARMEN MEDINA"/>
    <s v="MERCADO REGIONAL #1, PUESTO # 58"/>
    <s v="YESSENIA DEL CARMEN MEDINA"/>
    <n v="74765308"/>
    <n v="2"/>
    <s v="SEGUNDA SEMANA"/>
    <n v="6"/>
    <s v="JUNIO"/>
    <n v="2"/>
    <s v="CARLOS MORALES"/>
    <n v="2023"/>
    <n v="2023"/>
    <n v="60"/>
    <n v="1"/>
    <n v="6"/>
    <m/>
    <s v="Jun 13 2023 11:28AM"/>
    <x v="120"/>
    <x v="116"/>
    <n v="45"/>
    <s v="LIBRA"/>
    <n v="1"/>
    <s v="PRODUCTOS AGROPECUARIOS"/>
    <n v="6"/>
    <x v="9"/>
    <n v="1"/>
    <n v="0.45"/>
    <s v="Chicharron"/>
    <m/>
    <n v="0"/>
    <n v="13"/>
    <n v="6"/>
    <n v="15"/>
    <x v="5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36"/>
    <m/>
    <s v="Jun 13 2023 11:28AM"/>
    <x v="148"/>
    <x v="144"/>
    <n v="51"/>
    <s v="QUINTAL"/>
    <n v="2"/>
    <s v="INSUMOS AGRICOLAS"/>
    <n v="11"/>
    <x v="14"/>
    <n v="0"/>
    <n v="0"/>
    <m/>
    <s v="INICIO ENGORDE 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36"/>
    <m/>
    <s v="Jun 13 2023 11:28AM"/>
    <x v="147"/>
    <x v="143"/>
    <n v="51"/>
    <s v="QUINTAL"/>
    <n v="2"/>
    <s v="INSUMOS AGRICOLAS"/>
    <n v="11"/>
    <x v="14"/>
    <n v="0"/>
    <n v="0"/>
    <m/>
    <s v="FINAL ENGORDE 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10.5"/>
    <m/>
    <s v="Jun 13 2023 11:29AM"/>
    <x v="141"/>
    <x v="137"/>
    <n v="47"/>
    <s v="LITRO"/>
    <n v="2"/>
    <s v="INSUMOS AGRICOLAS"/>
    <n v="15"/>
    <x v="12"/>
    <n v="0"/>
    <n v="0"/>
    <m/>
    <s v="BAYFOLAN FORTE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25"/>
    <m/>
    <s v="Jun 13 2023 11:29AM"/>
    <x v="152"/>
    <x v="148"/>
    <n v="51"/>
    <s v="QUINTAL"/>
    <n v="2"/>
    <s v="INSUMOS AGRICOLAS"/>
    <n v="13"/>
    <x v="11"/>
    <n v="0"/>
    <n v="0"/>
    <m/>
    <s v="HIPERLECHERO 22%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42"/>
    <m/>
    <s v="Jun 13 2023 11:29A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26"/>
    <m/>
    <s v="Jun 13 2023 11:29AM"/>
    <x v="142"/>
    <x v="138"/>
    <n v="47"/>
    <s v="LITRO"/>
    <n v="2"/>
    <s v="INSUMOS AGRICOLAS"/>
    <n v="15"/>
    <x v="12"/>
    <n v="0"/>
    <n v="0"/>
    <m/>
    <s v="METALOZATO MULTIMINERAL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22"/>
    <m/>
    <s v="Jun 13 2023 11:29A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48"/>
    <m/>
    <s v="Jun 13 2023 11:29A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5"/>
    <x v="3"/>
  </r>
  <r>
    <n v="3542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6"/>
    <s v="JUNIO"/>
    <n v="2"/>
    <s v="CARLOS MORALES"/>
    <n v="2023"/>
    <n v="2023"/>
    <n v="60"/>
    <n v="1"/>
    <n v="14"/>
    <m/>
    <s v="Jun 13 2023 11:29A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15"/>
    <x v="5"/>
  </r>
  <r>
    <n v="3542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6"/>
    <s v="JUNIO"/>
    <n v="2"/>
    <s v="CARLOS MORALES"/>
    <n v="2023"/>
    <n v="2023"/>
    <n v="60"/>
    <n v="1"/>
    <m/>
    <m/>
    <s v="Jun 13 2023 11:29AM"/>
    <x v="153"/>
    <x v="149"/>
    <n v="34"/>
    <s v="CIENTO 50-60 LB"/>
    <n v="1"/>
    <s v="PRODUCTOS AGROPECUARIOS"/>
    <n v="2"/>
    <x v="0"/>
    <n v="55"/>
    <n v="25"/>
    <s v="Ayote Tierno Grande"/>
    <m/>
    <n v="0"/>
    <n v="13"/>
    <n v="6"/>
    <n v="15"/>
    <x v="5"/>
  </r>
  <r>
    <n v="3542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6"/>
    <s v="JUNIO"/>
    <n v="2"/>
    <s v="CARLOS MORALES"/>
    <n v="2023"/>
    <n v="2023"/>
    <n v="60"/>
    <n v="1"/>
    <n v="45"/>
    <m/>
    <s v="Jun 13 2023 11:29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5"/>
    <x v="5"/>
  </r>
  <r>
    <n v="3542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6"/>
    <s v="JUNIO"/>
    <n v="2"/>
    <s v="CARLOS MORALES"/>
    <n v="2023"/>
    <n v="2023"/>
    <n v="60"/>
    <n v="1"/>
    <n v="32"/>
    <m/>
    <s v="Jun 13 2023 11:29AM"/>
    <x v="13"/>
    <x v="2"/>
    <n v="55"/>
    <s v="RED  300-350 UNIDADES           "/>
    <n v="1"/>
    <s v="PRODUCTOS AGROPECUARIOS"/>
    <n v="2"/>
    <x v="0"/>
    <n v="300"/>
    <n v="136.36000000000001"/>
    <s v="Elote Blanco Grande"/>
    <m/>
    <n v="0"/>
    <n v="13"/>
    <n v="6"/>
    <n v="15"/>
    <x v="5"/>
  </r>
  <r>
    <n v="354219"/>
    <n v="816"/>
    <n v="11"/>
    <s v=" USULUTAN"/>
    <n v="23"/>
    <s v="USULUTAN"/>
    <s v="PEDRO"/>
    <s v="AVILA"/>
    <s v="PEDRO AVILA"/>
    <s v="18 AVENIDA NORTE FRENTE A TERMINAL DE BUSES"/>
    <s v="PEDRO AVILA"/>
    <m/>
    <n v="2"/>
    <s v="SEGUNDA SEMANA"/>
    <n v="6"/>
    <s v="JUNIO"/>
    <n v="2"/>
    <s v="CARLOS MORALES"/>
    <n v="2023"/>
    <n v="2023"/>
    <n v="60"/>
    <n v="1"/>
    <n v="18"/>
    <m/>
    <s v="Jun 13 2023 11:29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5"/>
    <x v="5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6"/>
    <m/>
    <s v="Jun 13 2023 11:30AM"/>
    <x v="143"/>
    <x v="139"/>
    <n v="47"/>
    <s v="LITRO"/>
    <n v="2"/>
    <s v="INSUMOS AGRICOLAS"/>
    <n v="17"/>
    <x v="13"/>
    <n v="0"/>
    <n v="0"/>
    <m/>
    <s v="HEDONAL 60 SL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48"/>
    <m/>
    <s v="Jun 13 2023 11:30AM"/>
    <x v="149"/>
    <x v="145"/>
    <n v="64"/>
    <s v="SACO 100 LB"/>
    <n v="2"/>
    <s v="INSUMOS AGRICOLAS"/>
    <n v="15"/>
    <x v="12"/>
    <n v="0"/>
    <n v="0"/>
    <m/>
    <s v="UREA 46%N 100 LBS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6.5"/>
    <m/>
    <s v="Jun 13 2023 11:30AM"/>
    <x v="146"/>
    <x v="142"/>
    <n v="47"/>
    <s v="LITRO"/>
    <n v="2"/>
    <s v="INSUMOS AGRICOLAS"/>
    <n v="17"/>
    <x v="13"/>
    <n v="0"/>
    <n v="0"/>
    <m/>
    <s v="GRAMOXONE 20 SL"/>
    <n v="0"/>
    <n v="13"/>
    <n v="6"/>
    <n v="5"/>
    <x v="3"/>
  </r>
  <r>
    <n v="354038"/>
    <n v="145"/>
    <n v="3"/>
    <s v=" SONSONATE"/>
    <n v="15"/>
    <s v="SONSONATE"/>
    <s v="LILIA DEL CARMEN RODRIGUEZ DE REYES"/>
    <m/>
    <s v="LILIA DEL CARMEN RODRIGUEZ DE REYES"/>
    <s v="4A C. PTE. #4, B° VERACRUZ"/>
    <s v="LILIA DEL CARMEN RODRIGUEZ DE REYES"/>
    <n v="24512596"/>
    <n v="2"/>
    <s v="SEGUNDA SEMANA"/>
    <n v="6"/>
    <s v="JUNIO"/>
    <n v="1"/>
    <s v="ADELMO URBINA"/>
    <n v="2023"/>
    <n v="2023"/>
    <n v="60"/>
    <n v="1"/>
    <n v="6.5"/>
    <m/>
    <s v="Jun 13 2023 11:30A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34.5"/>
    <m/>
    <s v="Jun 13 2023 11:31AM"/>
    <x v="148"/>
    <x v="144"/>
    <n v="51"/>
    <s v="QUINTAL"/>
    <n v="2"/>
    <s v="INSUMOS AGRICOLAS"/>
    <n v="11"/>
    <x v="14"/>
    <n v="0"/>
    <n v="0"/>
    <m/>
    <s v="INICIO ENGORDE 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34"/>
    <m/>
    <s v="Jun 13 2023 11:31AM"/>
    <x v="147"/>
    <x v="143"/>
    <n v="51"/>
    <s v="QUINTAL"/>
    <n v="2"/>
    <s v="INSUMOS AGRICOLAS"/>
    <n v="11"/>
    <x v="14"/>
    <n v="0"/>
    <n v="0"/>
    <m/>
    <s v="FINAL ENGORDE 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50"/>
    <m/>
    <s v="Jun 13 2023 11:33AM"/>
    <x v="149"/>
    <x v="145"/>
    <n v="64"/>
    <s v="SACO 100 LB"/>
    <n v="2"/>
    <s v="INSUMOS AGRICOLAS"/>
    <n v="15"/>
    <x v="12"/>
    <n v="0"/>
    <n v="0"/>
    <m/>
    <s v="UREA 46%N 100 LBS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9.75"/>
    <m/>
    <s v="Jun 13 2023 11:33AM"/>
    <x v="141"/>
    <x v="137"/>
    <n v="47"/>
    <s v="LITRO"/>
    <n v="2"/>
    <s v="INSUMOS AGRICOLAS"/>
    <n v="15"/>
    <x v="12"/>
    <n v="0"/>
    <n v="0"/>
    <m/>
    <s v="BAYFOLAN FORTE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43"/>
    <m/>
    <s v="Jun 13 2023 11:33A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26"/>
    <m/>
    <s v="Jun 13 2023 11:33AM"/>
    <x v="142"/>
    <x v="138"/>
    <n v="47"/>
    <s v="LITRO"/>
    <n v="2"/>
    <s v="INSUMOS AGRICOLAS"/>
    <n v="15"/>
    <x v="12"/>
    <n v="0"/>
    <n v="0"/>
    <m/>
    <s v="METALOZATO MULTIMINERAL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21"/>
    <m/>
    <s v="Jun 13 2023 11:33A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48"/>
    <m/>
    <s v="Jun 13 2023 11:33A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6"/>
    <m/>
    <s v="Jun 13 2023 11:34AM"/>
    <x v="143"/>
    <x v="139"/>
    <n v="47"/>
    <s v="LITRO"/>
    <n v="2"/>
    <s v="INSUMOS AGRICOLAS"/>
    <n v="17"/>
    <x v="13"/>
    <n v="0"/>
    <n v="0"/>
    <m/>
    <s v="HEDONAL 60 SL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6"/>
    <m/>
    <s v="Jun 13 2023 11:34AM"/>
    <x v="146"/>
    <x v="142"/>
    <n v="47"/>
    <s v="LITRO"/>
    <n v="2"/>
    <s v="INSUMOS AGRICOLAS"/>
    <n v="17"/>
    <x v="13"/>
    <n v="0"/>
    <n v="0"/>
    <m/>
    <s v="GRAMOXONE 20 SL"/>
    <n v="0"/>
    <n v="13"/>
    <n v="6"/>
    <n v="5"/>
    <x v="3"/>
  </r>
  <r>
    <n v="354035"/>
    <n v="26"/>
    <n v="3"/>
    <s v=" SONSONATE"/>
    <n v="15"/>
    <s v="SONSONATE"/>
    <s v="HELBERTH ARNOLDO RUIZ RODRIGUEZ"/>
    <m/>
    <s v="HELBERTH ARNOLDO RUIZ RODRIGUEZ"/>
    <s v="PASEO 15 DE SEPTIEMBRE # 5-5, COL ANGELICA"/>
    <s v="HELBERTH ARNOLDO RUIZ RODRIGUEZ"/>
    <n v="24514949"/>
    <n v="2"/>
    <s v="SEGUNDA SEMANA"/>
    <n v="6"/>
    <s v="JUNIO"/>
    <n v="1"/>
    <s v="ADELMO URBINA"/>
    <n v="2023"/>
    <n v="2023"/>
    <n v="60"/>
    <n v="1"/>
    <n v="7.5"/>
    <m/>
    <s v="Jun 13 2023 11:34A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5"/>
    <x v="3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1.25"/>
    <m/>
    <s v="Jun 13 2023 11:38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1.9"/>
    <m/>
    <s v="Jun 13 2023 11:39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5"/>
    <m/>
    <s v="Jun 13 2023 11:39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2.2000000000000002"/>
    <m/>
    <s v="Jun 13 2023 11:39AM"/>
    <x v="106"/>
    <x v="102"/>
    <n v="45"/>
    <s v="LIBRA"/>
    <n v="1"/>
    <s v="PRODUCTOS AGROPECUARIOS"/>
    <n v="9"/>
    <x v="7"/>
    <n v="1"/>
    <n v="0.45"/>
    <s v="Quesill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157"/>
    <n v="1"/>
    <n v="6"/>
    <m/>
    <s v="Jun 13 2023 11:39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4"/>
    <m/>
    <s v="Jun 13 2023 11:39AM"/>
    <x v="107"/>
    <x v="103"/>
    <n v="16"/>
    <s v="BOTELLA"/>
    <n v="1"/>
    <s v="PRODUCTOS AGROPECUARIOS"/>
    <n v="9"/>
    <x v="7"/>
    <n v="1.6"/>
    <n v="0.73"/>
    <s v="Crem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157"/>
    <n v="1"/>
    <n v="4"/>
    <m/>
    <s v="Jun 13 2023 11:39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138"/>
    <n v="1"/>
    <n v="24"/>
    <m/>
    <s v="Jun 13 2023 11:40A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7"/>
    <m/>
    <s v="Jun 13 2023 11:40A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28"/>
    <m/>
    <s v="Jun 13 2023 11:40AM"/>
    <x v="4"/>
    <x v="4"/>
    <n v="74"/>
    <s v="SACO 35-40 LIBRAS"/>
    <n v="1"/>
    <s v="PRODUCTOS AGROPECUARIOS"/>
    <n v="2"/>
    <x v="0"/>
    <n v="38.590000000000003"/>
    <n v="17.54"/>
    <s v="Chile Jalapeñ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2"/>
    <m/>
    <s v="Jun 13 2023 11:40A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138"/>
    <n v="1"/>
    <n v="20"/>
    <m/>
    <s v="Jun 13 2023 11:40A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351"/>
    <n v="1"/>
    <n v="14"/>
    <m/>
    <s v="Jun 13 2023 11:40A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20"/>
    <m/>
    <s v="Jun 13 2023 11:41A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7"/>
    <m/>
    <s v="Jun 13 2023 11:41A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22"/>
    <m/>
    <s v="Jun 13 2023 11:41AM"/>
    <x v="12"/>
    <x v="12"/>
    <n v="9"/>
    <s v="BOLSA  50 UNIDADES                                           "/>
    <n v="1"/>
    <s v="PRODUCTOS AGROPECUARIOS"/>
    <n v="2"/>
    <x v="0"/>
    <n v="79.599999999999994"/>
    <n v="36.18"/>
    <s v="Güisquil Verde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6"/>
    <m/>
    <s v="Jun 13 2023 11:41A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0"/>
    <m/>
    <s v="Jun 13 2023 11:41A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0"/>
    <m/>
    <s v="Jun 13 2023 11:42A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80"/>
    <m/>
    <s v="Jun 13 2023 11:42A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55"/>
    <m/>
    <s v="Jun 13 2023 11:42A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6"/>
    <m/>
    <s v="Jun 13 2023 11:42A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20"/>
    <m/>
    <s v="Jun 13 2023 11:42A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22"/>
    <m/>
    <s v="Jun 13 2023 11:42A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9"/>
    <m/>
    <s v="Jun 13 2023 11:43A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6"/>
    <m/>
    <s v="Jun 13 2023 11:43A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0"/>
    <m/>
    <s v="Jun 13 2023 11:43A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60"/>
    <n v="1"/>
    <n v="45"/>
    <m/>
    <s v="Jun 13 2023 11:43A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0"/>
    <m/>
    <s v="Jun 13 2023 11:43A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138"/>
    <n v="1"/>
    <n v="28"/>
    <m/>
    <s v="Jun 13 2023 11:43AM"/>
    <x v="64"/>
    <x v="60"/>
    <n v="24"/>
    <s v="CAJA 10 KG 60-70 UNIDADES"/>
    <n v="1"/>
    <s v="PRODUCTOS AGROPECUARIOS"/>
    <n v="3"/>
    <x v="1"/>
    <n v="22"/>
    <n v="10"/>
    <s v="Aguacate Hass Mediano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60"/>
    <m/>
    <s v="Jun 13 2023 11:44A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28"/>
    <m/>
    <s v="Jun 13 2023 11:44A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89"/>
    <n v="1"/>
    <n v="14"/>
    <m/>
    <s v="Jun 13 2023 11:44A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48"/>
    <n v="1"/>
    <n v="210"/>
    <m/>
    <s v="Jun 13 2023 11:44A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5"/>
    <x v="5"/>
  </r>
  <r>
    <n v="354210"/>
    <n v="456"/>
    <n v="11"/>
    <s v=" USULUTAN"/>
    <n v="23"/>
    <s v="USULUTAN"/>
    <s v="GERBER"/>
    <s v="ORELLANA NAVARRO"/>
    <s v="GERBERT ORELLANA NAVARRO"/>
    <s v="CUARTA CALLE ORIENTE COLONIA SORIANO"/>
    <s v="GERBERT ORELLANA NAVARRO"/>
    <m/>
    <n v="2"/>
    <s v="SEGUNDA SEMANA"/>
    <n v="6"/>
    <s v="JUNIO"/>
    <n v="2"/>
    <s v="CARLOS MORALES"/>
    <n v="2023"/>
    <n v="2023"/>
    <n v="95"/>
    <n v="1"/>
    <n v="12"/>
    <m/>
    <s v="Jun 13 2023 11:44A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95"/>
    <n v="1"/>
    <n v="5.5"/>
    <m/>
    <s v="Jun 13 2023 11:45AM"/>
    <x v="139"/>
    <x v="135"/>
    <n v="45"/>
    <s v="LIBRA"/>
    <n v="1"/>
    <s v="PRODUCTOS AGROPECUARIOS"/>
    <n v="10"/>
    <x v="2"/>
    <n v="1"/>
    <n v="0.45"/>
    <s v="Camaron de mar mediano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4"/>
    <m/>
    <s v="Jun 13 2023 11:45AM"/>
    <x v="76"/>
    <x v="72"/>
    <n v="45"/>
    <s v="LIBRA"/>
    <n v="1"/>
    <s v="PRODUCTOS AGROPECUARIOS"/>
    <n v="10"/>
    <x v="2"/>
    <n v="1"/>
    <n v="0.45"/>
    <s v="Boca colorada mediano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1.75"/>
    <m/>
    <s v="Jun 13 2023 11:45AM"/>
    <x v="75"/>
    <x v="71"/>
    <n v="45"/>
    <s v="LIBRA"/>
    <n v="1"/>
    <s v="PRODUCTOS AGROPECUARIOS"/>
    <n v="10"/>
    <x v="2"/>
    <n v="1"/>
    <n v="0.45"/>
    <s v="Bagre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4"/>
    <m/>
    <s v="Jun 13 2023 11:46AM"/>
    <x v="83"/>
    <x v="79"/>
    <n v="45"/>
    <s v="LIBRA"/>
    <n v="1"/>
    <s v="PRODUCTOS AGROPECUARIOS"/>
    <n v="10"/>
    <x v="2"/>
    <n v="1"/>
    <n v="0.45"/>
    <s v="Lonja de tiburón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5"/>
    <m/>
    <s v="Jun 13 2023 11:46AM"/>
    <x v="82"/>
    <x v="78"/>
    <n v="45"/>
    <s v="LIBRA"/>
    <n v="1"/>
    <s v="PRODUCTOS AGROPECUARIOS"/>
    <n v="10"/>
    <x v="2"/>
    <n v="1"/>
    <n v="0.45"/>
    <s v="Lonja de boca colorada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3.5"/>
    <m/>
    <s v="Jun 13 2023 11:46AM"/>
    <x v="74"/>
    <x v="70"/>
    <n v="45"/>
    <s v="LIBRA"/>
    <n v="1"/>
    <s v="PRODUCTOS AGROPECUARIOS"/>
    <n v="10"/>
    <x v="2"/>
    <n v="1"/>
    <n v="0.45"/>
    <s v="Corvina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4"/>
    <m/>
    <s v="Jun 13 2023 11:46AM"/>
    <x v="73"/>
    <x v="69"/>
    <n v="45"/>
    <s v="LIBRA"/>
    <n v="1"/>
    <s v="PRODUCTOS AGROPECUARIOS"/>
    <n v="10"/>
    <x v="2"/>
    <n v="1"/>
    <n v="0.45"/>
    <s v="Camaron cultivado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4"/>
    <m/>
    <s v="Jun 13 2023 11:47AM"/>
    <x v="79"/>
    <x v="75"/>
    <n v="45"/>
    <s v="LIBRA"/>
    <n v="1"/>
    <s v="PRODUCTOS AGROPECUARIOS"/>
    <n v="10"/>
    <x v="2"/>
    <n v="1"/>
    <n v="0.45"/>
    <s v="Pescado seco (macarela)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3.5"/>
    <m/>
    <s v="Jun 13 2023 11:47AM"/>
    <x v="80"/>
    <x v="76"/>
    <n v="45"/>
    <s v="LIBRA"/>
    <n v="1"/>
    <s v="PRODUCTOS AGROPECUARIOS"/>
    <n v="10"/>
    <x v="2"/>
    <n v="1"/>
    <n v="0.45"/>
    <s v="Róbalo mediano"/>
    <m/>
    <n v="0"/>
    <n v="13"/>
    <n v="6"/>
    <n v="15"/>
    <x v="5"/>
  </r>
  <r>
    <n v="354223"/>
    <n v="820"/>
    <n v="11"/>
    <s v=" USULUTAN"/>
    <n v="23"/>
    <s v="USULUTAN"/>
    <s v="REYNA"/>
    <s v="DE AREVALO"/>
    <s v="REYNA DE AREVALO"/>
    <m/>
    <m/>
    <m/>
    <n v="2"/>
    <s v="SEGUNDA SEMANA"/>
    <n v="6"/>
    <s v="JUNIO"/>
    <n v="2"/>
    <s v="CARLOS MORALES"/>
    <n v="2023"/>
    <n v="2023"/>
    <n v="60"/>
    <n v="1"/>
    <n v="2"/>
    <m/>
    <s v="Jun 13 2023 11:47AM"/>
    <x v="84"/>
    <x v="80"/>
    <n v="45"/>
    <s v="LIBRA"/>
    <n v="1"/>
    <s v="PRODUCTOS AGROPECUARIOS"/>
    <n v="10"/>
    <x v="2"/>
    <n v="1"/>
    <n v="0.45"/>
    <s v="Tilapia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231"/>
    <n v="1"/>
    <n v="47"/>
    <n v="0.55000000000000004"/>
    <s v="Jun 13 2023 11:47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60"/>
    <n v="1"/>
    <n v="31"/>
    <n v="0.4"/>
    <s v="Jun 13 2023 11:4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60"/>
    <n v="1"/>
    <n v="26"/>
    <n v="0.35"/>
    <s v="Jun 13 2023 11:48A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231"/>
    <n v="1"/>
    <n v="26"/>
    <n v="0.35"/>
    <s v="Jun 13 2023 11:48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157"/>
    <n v="1"/>
    <n v="112"/>
    <n v="1.25"/>
    <s v="Jun 13 2023 11:48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60"/>
    <n v="1"/>
    <n v="140"/>
    <n v="1.7"/>
    <s v="Jun 13 2023 11:48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157"/>
    <n v="1"/>
    <n v="160"/>
    <n v="1.8"/>
    <s v="Jun 13 2023 11:49AM"/>
    <x v="90"/>
    <x v="86"/>
    <n v="51"/>
    <s v="QUINTAL"/>
    <n v="1"/>
    <s v="PRODUCTOS AGROPECUARIOS"/>
    <n v="4"/>
    <x v="4"/>
    <n v="100"/>
    <n v="45.45"/>
    <s v="Cacao 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60"/>
    <n v="1"/>
    <n v="49"/>
    <n v="0.55000000000000004"/>
    <s v="Jun 13 2023 11:49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60"/>
    <n v="1"/>
    <n v="14"/>
    <n v="0.2"/>
    <s v="Jun 13 2023 11:49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157"/>
    <n v="1"/>
    <n v="120"/>
    <n v="1.5"/>
    <s v="Jun 13 2023 11:49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5"/>
    <x v="5"/>
  </r>
  <r>
    <n v="354217"/>
    <n v="681"/>
    <n v="11"/>
    <s v=" USULUTAN"/>
    <n v="23"/>
    <s v="USULUTAN"/>
    <s v="WILSON EDUARDO"/>
    <s v="REYES"/>
    <s v="WILSON EDUARDO REYES"/>
    <s v="6° CALLE OTE. #  54-A  COL. SORIANO"/>
    <s v="WILSON EDUARDO REYES"/>
    <n v="26240937"/>
    <n v="2"/>
    <s v="SEGUNDA SEMANA"/>
    <n v="6"/>
    <s v="JUNIO"/>
    <n v="2"/>
    <s v="CARLOS MORALES"/>
    <n v="2023"/>
    <n v="2023"/>
    <n v="157"/>
    <n v="1"/>
    <m/>
    <n v="1"/>
    <s v="Jun 13 2023 11:49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49"/>
    <n v="0.55000000000000004"/>
    <s v="Jun 13 2023 11:50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157"/>
    <n v="1"/>
    <n v="105"/>
    <n v="1.25"/>
    <s v="Jun 13 2023 11:50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231"/>
    <n v="1"/>
    <n v="48"/>
    <n v="0.55000000000000004"/>
    <s v="Jun 13 2023 11:50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13"/>
    <n v="0.2"/>
    <s v="Jun 13 2023 11:51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m/>
    <n v="0.9"/>
    <s v="Jun 13 2023 11:51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25.5"/>
    <n v="0.5"/>
    <s v="Jun 13 2023 11:51A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23.5"/>
    <n v="0.5"/>
    <s v="Jun 13 2023 11:51AM"/>
    <x v="95"/>
    <x v="91"/>
    <n v="13"/>
    <s v="BOLSA 50 LB"/>
    <n v="1"/>
    <s v="PRODUCTOS AGROPECUARIOS"/>
    <n v="4"/>
    <x v="4"/>
    <n v="50"/>
    <n v="22.73"/>
    <s v="Harina de trigo fuerte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3"/>
    <m/>
    <s v="Jun 13 2023 11:52AM"/>
    <x v="107"/>
    <x v="103"/>
    <n v="16"/>
    <s v="BOTELLA"/>
    <n v="1"/>
    <s v="PRODUCTOS AGROPECUARIOS"/>
    <n v="9"/>
    <x v="7"/>
    <n v="1.6"/>
    <n v="0.73"/>
    <s v="Crema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157"/>
    <n v="1"/>
    <n v="4.25"/>
    <m/>
    <s v="Jun 13 2023 11:52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2"/>
    <m/>
    <s v="Jun 13 2023 11:52A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157"/>
    <n v="1"/>
    <n v="6"/>
    <m/>
    <s v="Jun 13 2023 11:52A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4.5"/>
    <m/>
    <s v="Jun 13 2023 11:52A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157"/>
    <n v="1"/>
    <n v="3"/>
    <m/>
    <s v="Jun 13 2023 11:52AM"/>
    <x v="106"/>
    <x v="102"/>
    <n v="45"/>
    <s v="LIBRA"/>
    <n v="1"/>
    <s v="PRODUCTOS AGROPECUARIOS"/>
    <n v="9"/>
    <x v="7"/>
    <n v="1"/>
    <n v="0.45"/>
    <s v="Quesillo"/>
    <m/>
    <n v="0"/>
    <n v="13"/>
    <n v="6"/>
    <n v="15"/>
    <x v="5"/>
  </r>
  <r>
    <n v="354246"/>
    <n v="943"/>
    <n v="11"/>
    <s v=" USULUTAN"/>
    <n v="23"/>
    <s v="USULUTAN"/>
    <s v="USUARIO USULUTAN 03"/>
    <s v="(en blanco)"/>
    <s v="USUARIO USULUTAN 03"/>
    <m/>
    <s v="USUARIO USULUTAN 03"/>
    <m/>
    <n v="2"/>
    <s v="SEGUNDA SEMANA"/>
    <n v="6"/>
    <s v="JUNIO"/>
    <n v="2"/>
    <s v="CARLOS MORALES"/>
    <n v="2023"/>
    <n v="2023"/>
    <n v="60"/>
    <n v="1"/>
    <n v="5"/>
    <m/>
    <s v="Jun 13 2023 11:52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231"/>
    <n v="1"/>
    <n v="44"/>
    <n v="0.55000000000000004"/>
    <s v="Jun 13 2023 11:53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110"/>
    <n v="1.2"/>
    <s v="Jun 13 2023 11:53A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157"/>
    <n v="1"/>
    <n v="110"/>
    <n v="1.25"/>
    <s v="Jun 13 2023 11:53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115"/>
    <n v="1.25"/>
    <s v="Jun 13 2023 11:53A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m/>
    <n v="1.75"/>
    <s v="Jun 13 2023 11:54A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157"/>
    <n v="1"/>
    <m/>
    <n v="1.2"/>
    <s v="Jun 13 2023 11:54A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32"/>
    <n v="0.4"/>
    <s v="Jun 13 2023 11:54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28"/>
    <n v="0.35"/>
    <s v="Jun 13 2023 11:54A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231"/>
    <n v="1"/>
    <n v="27"/>
    <n v="0.35"/>
    <s v="Jun 13 2023 11:54A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14"/>
    <n v="0.2"/>
    <s v="Jun 13 2023 11:55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5"/>
    <m/>
    <s v="Jun 13 2023 11:55A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m/>
    <n v="1"/>
    <s v="Jun 13 2023 11:55A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157"/>
    <n v="1"/>
    <n v="180"/>
    <n v="2"/>
    <s v="Jun 13 2023 11:55AM"/>
    <x v="90"/>
    <x v="86"/>
    <n v="51"/>
    <s v="QUINTAL"/>
    <n v="1"/>
    <s v="PRODUCTOS AGROPECUARIOS"/>
    <n v="4"/>
    <x v="4"/>
    <n v="100"/>
    <n v="45.45"/>
    <s v="Cacao 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60"/>
    <n v="0.8"/>
    <s v="Jun 13 2023 11:55AM"/>
    <x v="114"/>
    <x v="110"/>
    <n v="51"/>
    <s v="QUINTAL"/>
    <n v="1"/>
    <s v="PRODUCTOS AGROPECUARIOS"/>
    <n v="4"/>
    <x v="4"/>
    <n v="100"/>
    <n v="45.45"/>
    <s v="Trig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157"/>
    <n v="1"/>
    <n v="75"/>
    <n v="1.1000000000000001"/>
    <s v="Jun 13 2023 11:55A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50"/>
    <n v="0.55000000000000004"/>
    <s v="Jun 13 2023 11:55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35"/>
    <m/>
    <s v="Jun 13 2023 11:56AM"/>
    <x v="147"/>
    <x v="143"/>
    <n v="51"/>
    <s v="QUINTAL"/>
    <n v="2"/>
    <s v="INSUMOS AGRICOLAS"/>
    <n v="11"/>
    <x v="14"/>
    <n v="0"/>
    <n v="0"/>
    <m/>
    <s v="FINAL ENGORDE "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34"/>
    <m/>
    <s v="Jun 13 2023 11:56AM"/>
    <x v="154"/>
    <x v="150"/>
    <n v="51"/>
    <s v="QUINTAL"/>
    <n v="2"/>
    <s v="INSUMOS AGRICOLAS"/>
    <n v="12"/>
    <x v="15"/>
    <n v="0"/>
    <n v="0"/>
    <m/>
    <s v="ALIPONEDORAS 1 (PONEDORAS)"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40"/>
    <m/>
    <s v="Jun 13 2023 11:56AM"/>
    <x v="148"/>
    <x v="144"/>
    <n v="51"/>
    <s v="QUINTAL"/>
    <n v="2"/>
    <s v="INSUMOS AGRICOLAS"/>
    <n v="11"/>
    <x v="14"/>
    <n v="0"/>
    <n v="0"/>
    <m/>
    <s v="INICIO ENGORDE "/>
    <n v="0"/>
    <n v="13"/>
    <n v="6"/>
    <n v="15"/>
    <x v="5"/>
  </r>
  <r>
    <n v="354216"/>
    <n v="680"/>
    <n v="11"/>
    <s v=" USULUTAN"/>
    <n v="23"/>
    <s v="USULUTAN"/>
    <s v="HILDA"/>
    <s v="DE RIVAS"/>
    <s v="HILDA DE RIVAS"/>
    <s v="6° CALLE OTE. #  57  COL. SORIANO"/>
    <s v=" HILDA DE RIVAS"/>
    <n v="26244160"/>
    <n v="2"/>
    <s v="SEGUNDA SEMANA"/>
    <n v="6"/>
    <s v="JUNIO"/>
    <n v="2"/>
    <s v="CARLOS MORALES"/>
    <n v="2023"/>
    <n v="2023"/>
    <n v="60"/>
    <n v="1"/>
    <n v="5"/>
    <m/>
    <s v="Jun 13 2023 11:56A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49"/>
    <n v="0.55000000000000004"/>
    <s v="Jun 13 2023 11:57A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157"/>
    <n v="1"/>
    <n v="108"/>
    <n v="1.25"/>
    <s v="Jun 13 2023 11:57A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231"/>
    <n v="1"/>
    <m/>
    <n v="0.6"/>
    <s v="Jun 13 2023 11:57A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1.35"/>
    <m/>
    <s v="Jun 13 2023 11:58A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14"/>
    <n v="0.2"/>
    <s v="Jun 13 2023 11:58A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157"/>
    <n v="1"/>
    <n v="3"/>
    <m/>
    <s v="Jun 13 2023 11:59AM"/>
    <x v="106"/>
    <x v="102"/>
    <n v="45"/>
    <s v="LIBRA"/>
    <n v="1"/>
    <s v="PRODUCTOS AGROPECUARIOS"/>
    <n v="9"/>
    <x v="7"/>
    <n v="1"/>
    <n v="0.45"/>
    <s v="Quesill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2"/>
    <m/>
    <s v="Jun 13 2023 11:59AM"/>
    <x v="106"/>
    <x v="102"/>
    <n v="45"/>
    <s v="LIBRA"/>
    <n v="1"/>
    <s v="PRODUCTOS AGROPECUARIOS"/>
    <n v="9"/>
    <x v="7"/>
    <n v="1"/>
    <n v="0.45"/>
    <s v="Quesill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2"/>
    <m/>
    <s v="Jun 13 2023 11:59A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157"/>
    <n v="1"/>
    <n v="4.25"/>
    <m/>
    <s v="Jun 13 2023 11:59A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3.5"/>
    <m/>
    <s v="Jun 13 2023 11:59AM"/>
    <x v="107"/>
    <x v="103"/>
    <n v="16"/>
    <s v="BOTELLA"/>
    <n v="1"/>
    <s v="PRODUCTOS AGROPECUARIOS"/>
    <n v="9"/>
    <x v="7"/>
    <n v="1.6"/>
    <n v="0.73"/>
    <s v="Crema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60"/>
    <n v="1"/>
    <n v="2.15"/>
    <m/>
    <s v="Jun 13 2023 12:00P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15"/>
    <x v="5"/>
  </r>
  <r>
    <n v="354248"/>
    <n v="945"/>
    <n v="11"/>
    <s v=" USULUTAN"/>
    <n v="23"/>
    <s v="USULUTAN"/>
    <s v="USUARIO USULUTAN 05"/>
    <s v="(en blanco)"/>
    <s v="USUARIO USULUTAN 05"/>
    <m/>
    <s v="USUARIO USULUTAN 05"/>
    <m/>
    <n v="2"/>
    <s v="SEGUNDA SEMANA"/>
    <n v="6"/>
    <s v="JUNIO"/>
    <n v="2"/>
    <s v="CARLOS MORALES"/>
    <n v="2023"/>
    <n v="2023"/>
    <n v="157"/>
    <n v="1"/>
    <n v="6"/>
    <m/>
    <s v="Jun 13 2023 12:00P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351"/>
    <n v="1"/>
    <n v="14"/>
    <m/>
    <s v="Jun 13 2023 12:01P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40"/>
    <m/>
    <s v="Jun 13 2023 12:02PM"/>
    <x v="153"/>
    <x v="149"/>
    <n v="34"/>
    <s v="CIENTO 50-60 LB"/>
    <n v="1"/>
    <s v="PRODUCTOS AGROPECUARIOS"/>
    <n v="2"/>
    <x v="0"/>
    <n v="55"/>
    <n v="25"/>
    <s v="Ayote Tiern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138"/>
    <n v="1"/>
    <n v="20"/>
    <m/>
    <s v="Jun 13 2023 12:02P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138"/>
    <n v="1"/>
    <n v="22"/>
    <m/>
    <s v="Jun 13 2023 12:02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55"/>
    <m/>
    <s v="Jun 13 2023 12:03P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80"/>
    <m/>
    <s v="Jun 13 2023 12:03PM"/>
    <x v="42"/>
    <x v="41"/>
    <n v="31"/>
    <s v="CIENTO  100 UNIDADES                                                "/>
    <n v="1"/>
    <s v="PRODUCTOS AGROPECUARIOS"/>
    <n v="2"/>
    <x v="0"/>
    <n v="409.89"/>
    <n v="186.31"/>
    <s v="Melón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18"/>
    <m/>
    <s v="Jun 13 2023 12:03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16"/>
    <m/>
    <s v="Jun 13 2023 12:03PM"/>
    <x v="2"/>
    <x v="2"/>
    <n v="30"/>
    <s v="CIENTO  100 UNIDADES       "/>
    <n v="1"/>
    <s v="PRODUCTOS AGROPECUARIOS"/>
    <n v="2"/>
    <x v="0"/>
    <n v="100"/>
    <n v="45.45"/>
    <s v="Elote Blanc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40"/>
    <m/>
    <s v="Jun 13 2023 12:03PM"/>
    <x v="40"/>
    <x v="39"/>
    <n v="31"/>
    <s v="CIENTO  100 UNIDADES                                                "/>
    <n v="1"/>
    <s v="PRODUCTOS AGROPECUARIOS"/>
    <n v="2"/>
    <x v="0"/>
    <n v="303.83"/>
    <n v="138.1"/>
    <s v="Melón Median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30"/>
    <m/>
    <s v="Jun 13 2023 12:03P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22"/>
    <m/>
    <s v="Jun 13 2023 12:04P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20"/>
    <m/>
    <s v="Jun 13 2023 12:04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45"/>
    <m/>
    <s v="Jun 13 2023 12:04PM"/>
    <x v="8"/>
    <x v="8"/>
    <n v="66"/>
    <s v="SACO 133-135 LIBRAS"/>
    <n v="1"/>
    <s v="PRODUCTOS AGROPECUARIOS"/>
    <n v="2"/>
    <x v="0"/>
    <n v="134"/>
    <n v="60.91"/>
    <s v="Yuca Blanc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8"/>
    <m/>
    <s v="Jun 13 2023 12:04P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60"/>
    <m/>
    <s v="Jun 13 2023 12:04PM"/>
    <x v="41"/>
    <x v="40"/>
    <n v="31"/>
    <s v="CIENTO  100 UNIDADES                                                "/>
    <n v="1"/>
    <s v="PRODUCTOS AGROPECUARIOS"/>
    <n v="2"/>
    <x v="0"/>
    <n v="933.61"/>
    <n v="424.37"/>
    <s v="Sandia Redonda Median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2"/>
    <m/>
    <s v="Jun 13 2023 12:04PM"/>
    <x v="24"/>
    <x v="23"/>
    <n v="11"/>
    <s v="BOLSA 33-36 LIBRAS"/>
    <n v="1"/>
    <s v="PRODUCTOS AGROPECUARIOS"/>
    <n v="2"/>
    <x v="0"/>
    <n v="34.94"/>
    <n v="15.88"/>
    <s v="Zanahoria Median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7"/>
    <m/>
    <s v="Jun 13 2023 12:05P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2"/>
    <m/>
    <s v="Jun 13 2023 12:05PM"/>
    <x v="51"/>
    <x v="48"/>
    <n v="39"/>
    <s v="JABA  13-15 UNIDADES"/>
    <n v="1"/>
    <s v="PRODUCTOS AGROPECUARIOS"/>
    <n v="3"/>
    <x v="1"/>
    <n v="35.19"/>
    <n v="16"/>
    <s v="Papaya Tainung Median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4"/>
    <m/>
    <s v="Jun 13 2023 12:05P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9"/>
    <m/>
    <s v="Jun 13 2023 12:05P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25"/>
    <m/>
    <s v="Jun 13 2023 12:05PM"/>
    <x v="134"/>
    <x v="130"/>
    <n v="31"/>
    <s v="CIENTO  100 UNIDADES                                                "/>
    <n v="1"/>
    <s v="PRODUCTOS AGROPECUARIOS"/>
    <n v="3"/>
    <x v="1"/>
    <n v="42.67"/>
    <n v="19.399999999999999"/>
    <s v="Aguacate Criollo Mediano"/>
    <m/>
    <n v="1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10"/>
    <m/>
    <s v="Jun 13 2023 12:05P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27"/>
    <m/>
    <s v="Jun 13 2023 12:06P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89"/>
    <n v="1"/>
    <n v="120"/>
    <m/>
    <s v="Jun 13 2023 12:06PM"/>
    <x v="69"/>
    <x v="65"/>
    <n v="31"/>
    <s v="CIENTO  100 UNIDADES                                                "/>
    <n v="1"/>
    <s v="PRODUCTOS AGROPECUARIOS"/>
    <n v="3"/>
    <x v="1"/>
    <n v="550"/>
    <n v="250"/>
    <s v="Piña Hawaiana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48"/>
    <n v="1"/>
    <n v="210"/>
    <m/>
    <s v="Jun 13 2023 12:06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2.1"/>
    <m/>
    <s v="Jun 13 2023 12:07PM"/>
    <x v="131"/>
    <x v="127"/>
    <n v="45"/>
    <s v="LIBRA"/>
    <n v="1"/>
    <s v="PRODUCTOS AGROPECUARIOS"/>
    <n v="9"/>
    <x v="7"/>
    <n v="1"/>
    <n v="0.45"/>
    <s v="Queso Fresc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157"/>
    <n v="1"/>
    <n v="6"/>
    <m/>
    <s v="Jun 13 2023 12:07PM"/>
    <x v="104"/>
    <x v="100"/>
    <n v="45"/>
    <s v="LIBRA"/>
    <n v="1"/>
    <s v="PRODUCTOS AGROPECUARIOS"/>
    <n v="9"/>
    <x v="7"/>
    <n v="1"/>
    <n v="0.45"/>
    <s v="Queso Duro Viej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157"/>
    <n v="1"/>
    <n v="4"/>
    <m/>
    <s v="Jun 13 2023 12:07PM"/>
    <x v="103"/>
    <x v="99"/>
    <n v="45"/>
    <s v="LIBRA"/>
    <n v="1"/>
    <s v="PRODUCTOS AGROPECUARIOS"/>
    <n v="9"/>
    <x v="7"/>
    <n v="1"/>
    <n v="0.45"/>
    <s v="Queso Duro Blando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60"/>
    <n v="1"/>
    <n v="3"/>
    <m/>
    <s v="Jun 13 2023 12:07PM"/>
    <x v="107"/>
    <x v="103"/>
    <n v="16"/>
    <s v="BOTELLA"/>
    <n v="1"/>
    <s v="PRODUCTOS AGROPECUARIOS"/>
    <n v="9"/>
    <x v="7"/>
    <n v="1.6"/>
    <n v="0.73"/>
    <s v="Crema"/>
    <m/>
    <n v="0"/>
    <n v="13"/>
    <n v="6"/>
    <n v="15"/>
    <x v="5"/>
  </r>
  <r>
    <n v="354245"/>
    <n v="942"/>
    <n v="11"/>
    <s v=" USULUTAN"/>
    <n v="23"/>
    <s v="USULUTAN"/>
    <s v="USUARIO USULUTAN 02"/>
    <s v="(en blanco)"/>
    <s v="USUARIO USULUTAN 02"/>
    <m/>
    <s v="USUARIO USULUTAN 02"/>
    <m/>
    <n v="2"/>
    <s v="SEGUNDA SEMANA"/>
    <n v="6"/>
    <s v="JUNIO"/>
    <n v="2"/>
    <s v="CARLOS MORALES"/>
    <n v="2023"/>
    <n v="2023"/>
    <n v="157"/>
    <n v="1"/>
    <n v="3"/>
    <m/>
    <s v="Jun 13 2023 12:07PM"/>
    <x v="106"/>
    <x v="102"/>
    <n v="45"/>
    <s v="LIBRA"/>
    <n v="1"/>
    <s v="PRODUCTOS AGROPECUARIOS"/>
    <n v="9"/>
    <x v="7"/>
    <n v="1"/>
    <n v="0.45"/>
    <s v="Quesill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m/>
    <n v="1.25"/>
    <s v="Jun 13 2023 12:08P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120"/>
    <n v="1.3"/>
    <s v="Jun 13 2023 12:08P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231"/>
    <n v="1"/>
    <n v="46"/>
    <n v="0.5"/>
    <s v="Jun 13 2023 12:08P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30"/>
    <n v="0.4"/>
    <s v="Jun 13 2023 12:09P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231"/>
    <n v="1"/>
    <n v="26"/>
    <n v="0.35"/>
    <s v="Jun 13 2023 12:09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30"/>
    <n v="0.35"/>
    <s v="Jun 13 2023 12:09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157"/>
    <n v="1"/>
    <m/>
    <n v="1.5"/>
    <s v="Jun 13 2023 12:10PM"/>
    <x v="111"/>
    <x v="107"/>
    <n v="51"/>
    <s v="QUINTAL"/>
    <n v="1"/>
    <s v="PRODUCTOS AGROPECUARIOS"/>
    <n v="4"/>
    <x v="4"/>
    <n v="100"/>
    <n v="45.45"/>
    <s v="Achiote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157"/>
    <n v="1"/>
    <m/>
    <n v="1.6"/>
    <s v="Jun 13 2023 12:10P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157"/>
    <n v="1"/>
    <m/>
    <n v="2.25"/>
    <s v="Jun 13 2023 12:10PM"/>
    <x v="90"/>
    <x v="86"/>
    <n v="51"/>
    <s v="QUINTAL"/>
    <n v="1"/>
    <s v="PRODUCTOS AGROPECUARIOS"/>
    <n v="4"/>
    <x v="4"/>
    <n v="100"/>
    <n v="45.45"/>
    <s v="Cacao 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157"/>
    <n v="1"/>
    <m/>
    <n v="0.75"/>
    <s v="Jun 13 2023 12:11PM"/>
    <x v="114"/>
    <x v="110"/>
    <n v="51"/>
    <s v="QUINTAL"/>
    <n v="1"/>
    <s v="PRODUCTOS AGROPECUARIOS"/>
    <n v="4"/>
    <x v="4"/>
    <n v="100"/>
    <n v="45.45"/>
    <s v="Trigo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157"/>
    <n v="1"/>
    <m/>
    <n v="1.5"/>
    <s v="Jun 13 2023 12:11PM"/>
    <x v="113"/>
    <x v="109"/>
    <n v="51"/>
    <s v="QUINTAL"/>
    <n v="1"/>
    <s v="PRODUCTOS AGROPECUARIOS"/>
    <n v="4"/>
    <x v="4"/>
    <n v="100"/>
    <n v="45.45"/>
    <s v="Soya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m/>
    <n v="0.6"/>
    <s v="Jun 13 2023 12:11P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m/>
    <n v="0.55000000000000004"/>
    <s v="Jun 13 2023 12:11P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m/>
    <n v="0.15"/>
    <s v="Jun 13 2023 12:11P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5.5"/>
    <m/>
    <s v="Jun 13 2023 12:11PM"/>
    <x v="105"/>
    <x v="101"/>
    <n v="16"/>
    <s v="BOTELLA"/>
    <n v="1"/>
    <s v="PRODUCTOS AGROPECUARIOS"/>
    <n v="4"/>
    <x v="4"/>
    <n v="2.6"/>
    <n v="1.18"/>
    <s v="Miel de abeja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m/>
    <n v="1.25"/>
    <s v="Jun 13 2023 12:11P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1.1000000000000001"/>
    <m/>
    <s v="Jun 13 2023 12:12P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1.8"/>
    <m/>
    <s v="Jun 13 2023 12:12P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5"/>
    <x v="5"/>
  </r>
  <r>
    <n v="354215"/>
    <n v="679"/>
    <n v="11"/>
    <s v=" USULUTAN"/>
    <n v="23"/>
    <s v="USULUTAN"/>
    <s v="JULIO ALBERTO"/>
    <s v="VENTURA SORTO"/>
    <s v="JULIO ALBERTO VENTURA SORTO"/>
    <s v="1° CALLE OTE. # 48 FRENTE A GIMNASIO MUNICIPAL"/>
    <s v="JULIO ALBERTO VENTURA SORTO"/>
    <n v="26620649"/>
    <n v="2"/>
    <s v="SEGUNDA SEMANA"/>
    <n v="6"/>
    <s v="JUNIO"/>
    <n v="2"/>
    <s v="CARLOS MORALES"/>
    <n v="2023"/>
    <n v="2023"/>
    <n v="60"/>
    <n v="1"/>
    <n v="4.9000000000000004"/>
    <m/>
    <s v="Jun 13 2023 12:12P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1.2"/>
    <m/>
    <s v="Jun 13 2023 12:13P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2"/>
    <m/>
    <s v="Jun 13 2023 12:13P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4.3499999999999996"/>
    <m/>
    <s v="Jun 13 2023 12:13P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48"/>
    <m/>
    <s v="Jun 13 2023 12:13PM"/>
    <x v="117"/>
    <x v="113"/>
    <n v="25"/>
    <s v="CAJA 12 CARTONES"/>
    <n v="1"/>
    <s v="PRODUCTOS AGROPECUARIOS"/>
    <n v="8"/>
    <x v="5"/>
    <n v="40"/>
    <n v="18.18"/>
    <s v="Huevo Mediano Caja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4.1500000000000004"/>
    <m/>
    <s v="Jun 13 2023 12:13P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5"/>
    <x v="5"/>
  </r>
  <r>
    <n v="354218"/>
    <n v="815"/>
    <n v="11"/>
    <s v=" USULUTAN"/>
    <n v="23"/>
    <s v="USULUTAN"/>
    <s v="(en blanco)"/>
    <s v="(en blanco)"/>
    <s v="LA CATALANA S.A DE .C.V"/>
    <s v="COLONIA 5 DE NOVIEMBRE CONTIGUO A DON POLLO "/>
    <s v="CESAR GAMALIEL PEREIRA"/>
    <s v="2643- 0922"/>
    <n v="2"/>
    <s v="SEGUNDA SEMANA"/>
    <n v="6"/>
    <s v="JUNIO"/>
    <n v="2"/>
    <s v="CARLOS MORALES"/>
    <n v="2023"/>
    <n v="2023"/>
    <n v="60"/>
    <n v="1"/>
    <n v="50"/>
    <m/>
    <s v="Jun 13 2023 12:13P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138"/>
    <n v="1"/>
    <n v="22"/>
    <m/>
    <s v="Jun 13 2023 12:14P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351"/>
    <n v="1"/>
    <n v="14"/>
    <m/>
    <s v="Jun 13 2023 12:14P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138"/>
    <n v="1"/>
    <n v="22"/>
    <m/>
    <s v="Jun 13 2023 12:14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89"/>
    <n v="1"/>
    <n v="20"/>
    <m/>
    <s v="Jun 13 2023 12:15P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60"/>
    <n v="1"/>
    <n v="18"/>
    <m/>
    <s v="Jun 13 2023 12:15PM"/>
    <x v="9"/>
    <x v="9"/>
    <n v="31"/>
    <s v="CIENTO  100 UNIDADES                                                "/>
    <n v="1"/>
    <s v="PRODUCTOS AGROPECUARIOS"/>
    <n v="2"/>
    <x v="0"/>
    <n v="37.03"/>
    <n v="16.829999999999998"/>
    <s v="Pipian Mediano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60"/>
    <n v="1"/>
    <n v="20"/>
    <m/>
    <s v="Jun 13 2023 12:15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89"/>
    <n v="1"/>
    <n v="57"/>
    <m/>
    <s v="Jun 13 2023 12:15P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89"/>
    <n v="1"/>
    <n v="10"/>
    <m/>
    <s v="Jun 13 2023 12:15P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89"/>
    <n v="1"/>
    <n v="27"/>
    <m/>
    <s v="Jun 13 2023 12:16P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89"/>
    <n v="1"/>
    <n v="17"/>
    <m/>
    <s v="Jun 13 2023 12:16P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5"/>
    <x v="5"/>
  </r>
  <r>
    <n v="354209"/>
    <n v="455"/>
    <n v="11"/>
    <s v=" USULUTAN"/>
    <n v="23"/>
    <s v="USULUTAN"/>
    <s v="TERESA DE JESUS"/>
    <s v="ROMERO AMAYA"/>
    <s v="TERESA DE JESUS ROMERO AMAYA"/>
    <s v="MERCADITO DE FRUTAS"/>
    <s v="TERESA DE JESUS ROMERO AMAYA"/>
    <n v="26243953"/>
    <n v="2"/>
    <s v="SEGUNDA SEMANA"/>
    <n v="6"/>
    <s v="JUNIO"/>
    <n v="2"/>
    <s v="CARLOS MORALES"/>
    <n v="2023"/>
    <n v="2023"/>
    <n v="60"/>
    <n v="1"/>
    <n v="9"/>
    <m/>
    <s v="Jun 13 2023 12:16P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351"/>
    <n v="1"/>
    <n v="13"/>
    <m/>
    <s v="Jun 13 2023 12:19PM"/>
    <x v="31"/>
    <x v="30"/>
    <n v="28"/>
    <s v="CAJA 45-55 UNIDADES                                   "/>
    <n v="1"/>
    <s v="PRODUCTOS AGROPECUARIOS"/>
    <n v="2"/>
    <x v="0"/>
    <n v="11.2"/>
    <n v="5.09"/>
    <s v="Ajo Chino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4"/>
    <m/>
    <s v="Jun 13 2023 12:19PM"/>
    <x v="22"/>
    <x v="21"/>
    <n v="20"/>
    <s v="CAJA  18-22 TALLOS"/>
    <n v="1"/>
    <s v="PRODUCTOS AGROPECUARIOS"/>
    <n v="2"/>
    <x v="0"/>
    <n v="61.86"/>
    <n v="28.12"/>
    <s v="Api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9"/>
    <m/>
    <s v="Jun 13 2023 12:19PM"/>
    <x v="18"/>
    <x v="17"/>
    <n v="19"/>
    <s v="CAJA  10-12 UNIDADES                                              "/>
    <n v="1"/>
    <s v="PRODUCTOS AGROPECUARIOS"/>
    <n v="2"/>
    <x v="0"/>
    <n v="27.31"/>
    <n v="12.41"/>
    <s v="Brocoli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138"/>
    <n v="1"/>
    <n v="20"/>
    <m/>
    <s v="Jun 13 2023 12:20PM"/>
    <x v="37"/>
    <x v="36"/>
    <n v="68"/>
    <s v="SACO 150 UNIDADES"/>
    <n v="1"/>
    <s v="PRODUCTOS AGROPECUARIOS"/>
    <n v="2"/>
    <x v="0"/>
    <n v="57.5"/>
    <n v="26.14"/>
    <s v="Cebolla blanca Sin  tall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60"/>
    <n v="1"/>
    <n v="20"/>
    <m/>
    <s v="Jun 13 2023 12:20PM"/>
    <x v="5"/>
    <x v="5"/>
    <n v="62"/>
    <s v="SACO  140-150 UNIDADES                                                "/>
    <n v="1"/>
    <s v="PRODUCTOS AGROPECUARIOS"/>
    <n v="2"/>
    <x v="0"/>
    <n v="37.17"/>
    <n v="16.899999999999999"/>
    <s v="Chile Verde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138"/>
    <n v="1"/>
    <n v="24"/>
    <m/>
    <s v="Jun 13 2023 12:20PM"/>
    <x v="36"/>
    <x v="35"/>
    <n v="72"/>
    <s v="SACO 215-225 UNIDADES                                            "/>
    <n v="1"/>
    <s v="PRODUCTOS AGROPECUARIOS"/>
    <n v="2"/>
    <x v="0"/>
    <n v="50.9"/>
    <n v="23.14"/>
    <s v="Cebolla Morada Sin Tallo 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7"/>
    <m/>
    <s v="Jun 13 2023 12:20PM"/>
    <x v="15"/>
    <x v="14"/>
    <n v="53"/>
    <s v="RED   12 UNIDADES"/>
    <n v="1"/>
    <s v="PRODUCTOS AGROPECUARIOS"/>
    <n v="2"/>
    <x v="0"/>
    <n v="46.19"/>
    <n v="21"/>
    <s v="Coliflor 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60"/>
    <n v="1"/>
    <n v="20"/>
    <m/>
    <s v="Jun 13 2023 12:21PM"/>
    <x v="6"/>
    <x v="6"/>
    <n v="60"/>
    <s v="SACO   145-155 UNIDADES"/>
    <n v="1"/>
    <s v="PRODUCTOS AGROPECUARIOS"/>
    <n v="2"/>
    <x v="0"/>
    <n v="139.57"/>
    <n v="63.44"/>
    <s v="Pepin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20"/>
    <m/>
    <s v="Jun 13 2023 12:21PM"/>
    <x v="17"/>
    <x v="16"/>
    <n v="69"/>
    <s v="SACO 15-20 LIBRAS"/>
    <n v="1"/>
    <s v="PRODUCTOS AGROPECUARIOS"/>
    <n v="2"/>
    <x v="0"/>
    <n v="17.149999999999999"/>
    <n v="7.8"/>
    <s v="Ejote  Importado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0"/>
    <m/>
    <s v="Jun 13 2023 12:21PM"/>
    <x v="19"/>
    <x v="18"/>
    <n v="26"/>
    <s v="CAJA 18-20 UNIDADES                                                 "/>
    <n v="1"/>
    <s v="PRODUCTOS AGROPECUARIOS"/>
    <n v="2"/>
    <x v="0"/>
    <n v="45.01"/>
    <n v="20.46"/>
    <s v="Lechuga de Cabeza Grande Caja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54"/>
    <m/>
    <s v="Jun 13 2023 12:21PM"/>
    <x v="33"/>
    <x v="32"/>
    <n v="51"/>
    <s v="QUINTAL"/>
    <n v="1"/>
    <s v="PRODUCTOS AGROPECUARIOS"/>
    <n v="2"/>
    <x v="0"/>
    <n v="100"/>
    <n v="45.45"/>
    <s v="Papa Soloma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30"/>
    <m/>
    <s v="Jun 13 2023 12:21PM"/>
    <x v="16"/>
    <x v="15"/>
    <n v="76"/>
    <s v="SACO 90-100 UNIDADES                        "/>
    <n v="1"/>
    <s v="PRODUCTOS AGROPECUARIOS"/>
    <n v="2"/>
    <x v="0"/>
    <n v="119.38"/>
    <n v="54.26"/>
    <s v="Guisquil Oscur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0"/>
    <m/>
    <s v="Jun 13 2023 12:21PM"/>
    <x v="29"/>
    <x v="28"/>
    <n v="8"/>
    <s v="BOLSA 25-30 LIBRAS"/>
    <n v="1"/>
    <s v="PRODUCTOS AGROPECUARIOS"/>
    <n v="2"/>
    <x v="0"/>
    <n v="26.3"/>
    <n v="11.95"/>
    <s v="Rábano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22"/>
    <m/>
    <s v="Jun 13 2023 12:22PM"/>
    <x v="25"/>
    <x v="24"/>
    <n v="57"/>
    <s v="RED 10-12 UNIDADES                                              "/>
    <n v="1"/>
    <s v="PRODUCTOS AGROPECUARIOS"/>
    <n v="2"/>
    <x v="0"/>
    <n v="92.47"/>
    <n v="42.03"/>
    <s v="Repollo Verde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5"/>
    <m/>
    <s v="Jun 13 2023 12:22PM"/>
    <x v="0"/>
    <x v="0"/>
    <n v="21"/>
    <s v="CAJA  275-300 UNIDADES"/>
    <n v="1"/>
    <s v="PRODUCTOS AGROPECUARIOS"/>
    <n v="2"/>
    <x v="0"/>
    <n v="56.65"/>
    <n v="25.75"/>
    <s v="Tomate de Pasta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3"/>
    <m/>
    <s v="Jun 13 2023 12:22PM"/>
    <x v="3"/>
    <x v="3"/>
    <n v="18"/>
    <s v="CAJA   325-350 UNIDADES"/>
    <n v="1"/>
    <s v="PRODUCTOS AGROPECUARIOS"/>
    <n v="2"/>
    <x v="0"/>
    <n v="55.32"/>
    <n v="25.15"/>
    <s v="Tomate de Pasta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9"/>
    <m/>
    <s v="Jun 13 2023 12:22PM"/>
    <x v="46"/>
    <x v="43"/>
    <n v="27"/>
    <s v="CAJA 40 LIBRAS 90-100 UNIDADES"/>
    <n v="1"/>
    <s v="PRODUCTOS AGROPECUARIOS"/>
    <n v="3"/>
    <x v="1"/>
    <n v="40"/>
    <n v="18.18"/>
    <s v="Banano Maduro Grande Caja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24"/>
    <m/>
    <s v="Jun 13 2023 12:22PM"/>
    <x v="26"/>
    <x v="25"/>
    <n v="51"/>
    <s v="QUINTAL"/>
    <n v="1"/>
    <s v="PRODUCTOS AGROPECUARIOS"/>
    <n v="2"/>
    <x v="0"/>
    <n v="100"/>
    <n v="45.45"/>
    <s v="Zanahoria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4"/>
    <m/>
    <s v="Jun 13 2023 12:23PM"/>
    <x v="57"/>
    <x v="53"/>
    <n v="38"/>
    <s v="JABA  10-12 UNIDADES"/>
    <n v="1"/>
    <s v="PRODUCTOS AGROPECUARIOS"/>
    <n v="3"/>
    <x v="1"/>
    <n v="35.04"/>
    <n v="15.93"/>
    <s v="Papaya Tainung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48"/>
    <n v="1"/>
    <n v="200"/>
    <m/>
    <s v="Jun 13 2023 12:23PM"/>
    <x v="71"/>
    <x v="67"/>
    <n v="31"/>
    <s v="CIENTO  100 UNIDADES                                                "/>
    <n v="1"/>
    <s v="PRODUCTOS AGROPECUARIOS"/>
    <n v="3"/>
    <x v="1"/>
    <n v="634.41999999999996"/>
    <n v="288.37"/>
    <s v="Piña Golden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28"/>
    <m/>
    <s v="Jun 13 2023 12:23P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60"/>
    <n v="1"/>
    <n v="10"/>
    <m/>
    <s v="Jun 13 2023 12:23PM"/>
    <x v="53"/>
    <x v="50"/>
    <n v="10"/>
    <s v="BOLSA 25-30 LIBRAS"/>
    <n v="1"/>
    <s v="PRODUCTOS AGROPECUARIOS"/>
    <n v="3"/>
    <x v="1"/>
    <n v="27.5"/>
    <n v="12.5"/>
    <s v="Guayaba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60"/>
    <n v="1"/>
    <n v="7"/>
    <m/>
    <s v="Jun 13 2023 12:23PM"/>
    <x v="55"/>
    <x v="52"/>
    <n v="31"/>
    <s v="CIENTO  100 UNIDADES                                                "/>
    <n v="1"/>
    <s v="PRODUCTOS AGROPECUARIOS"/>
    <n v="3"/>
    <x v="1"/>
    <n v="28.31"/>
    <n v="12.87"/>
    <s v="Guineo de Seda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60"/>
    <n v="1"/>
    <n v="9"/>
    <m/>
    <s v="Jun 13 2023 12:23PM"/>
    <x v="50"/>
    <x v="47"/>
    <n v="31"/>
    <s v="CIENTO  100 UNIDADES                                                "/>
    <n v="1"/>
    <s v="PRODUCTOS AGROPECUARIOS"/>
    <n v="3"/>
    <x v="1"/>
    <n v="25.5"/>
    <n v="11.59"/>
    <s v="Limon Pérsico Grande"/>
    <m/>
    <n v="0"/>
    <n v="13"/>
    <n v="6"/>
    <n v="15"/>
    <x v="5"/>
  </r>
  <r>
    <n v="354200"/>
    <n v="95"/>
    <n v="11"/>
    <s v=" USULUTAN"/>
    <n v="23"/>
    <s v="USULUTAN"/>
    <s v="MARIA ANTONIA"/>
    <s v="AMAYA DE ORTIZ"/>
    <s v="MARIA ANTONIA AMAYA DE ORTIZ"/>
    <s v="MERCADO DE FRUTAS PUESTO NUMERO 115"/>
    <s v="MARIA ANTONIA AMAYA DE ORTIZ"/>
    <n v="26242360"/>
    <n v="2"/>
    <s v="SEGUNDA SEMANA"/>
    <n v="6"/>
    <s v="JUNIO"/>
    <n v="2"/>
    <s v="CARLOS MORALES"/>
    <n v="2023"/>
    <n v="2023"/>
    <n v="89"/>
    <n v="1"/>
    <n v="160"/>
    <m/>
    <s v="Jun 13 2023 12:24PM"/>
    <x v="59"/>
    <x v="55"/>
    <n v="52"/>
    <s v="QUINTAL "/>
    <n v="1"/>
    <s v="PRODUCTOS AGROPECUARIOS"/>
    <n v="3"/>
    <x v="1"/>
    <n v="100"/>
    <n v="45.45"/>
    <s v="Tamarindo sin Cáscara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231"/>
    <n v="1"/>
    <n v="48"/>
    <n v="0.55000000000000004"/>
    <s v="Jun 13 2023 12:24P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n v="29"/>
    <n v="0.35"/>
    <s v="Jun 13 2023 12:25P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m/>
    <n v="1.3"/>
    <s v="Jun 13 2023 12:25P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157"/>
    <n v="1"/>
    <n v="105"/>
    <n v="1.25"/>
    <s v="Jun 13 2023 12:25PM"/>
    <x v="86"/>
    <x v="82"/>
    <n v="51"/>
    <s v="QUINTAL"/>
    <n v="1"/>
    <s v="PRODUCTOS AGROPECUARIOS"/>
    <n v="1"/>
    <x v="3"/>
    <n v="100"/>
    <n v="45.45"/>
    <s v="Frijol Rojo Importad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m/>
    <n v="1.35"/>
    <s v="Jun 13 2023 12:25P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231"/>
    <n v="1"/>
    <n v="27"/>
    <n v="0.35"/>
    <s v="Jun 13 2023 12:25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n v="31"/>
    <n v="0.4"/>
    <s v="Jun 13 2023 12:25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m/>
    <n v="0.55000000000000004"/>
    <s v="Jun 13 2023 12:26P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157"/>
    <n v="1"/>
    <m/>
    <n v="1.2"/>
    <s v="Jun 13 2023 12:26P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157"/>
    <n v="1"/>
    <m/>
    <n v="2"/>
    <s v="Jun 13 2023 12:26PM"/>
    <x v="90"/>
    <x v="86"/>
    <n v="51"/>
    <s v="QUINTAL"/>
    <n v="1"/>
    <s v="PRODUCTOS AGROPECUARIOS"/>
    <n v="4"/>
    <x v="4"/>
    <n v="100"/>
    <n v="45.45"/>
    <s v="Cacao 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m/>
    <n v="1"/>
    <s v="Jun 13 2023 12:26P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157"/>
    <n v="1"/>
    <m/>
    <n v="1.5"/>
    <s v="Jun 13 2023 12:26P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n v="14"/>
    <n v="0.2"/>
    <s v="Jun 13 2023 12:27P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n v="4.5"/>
    <m/>
    <s v="Jun 13 2023 12:27PM"/>
    <x v="102"/>
    <x v="98"/>
    <n v="29"/>
    <s v="CARTON 30 UNIDADES"/>
    <n v="1"/>
    <s v="PRODUCTOS AGROPECUARIOS"/>
    <n v="8"/>
    <x v="5"/>
    <n v="3.75"/>
    <n v="1.7"/>
    <s v="Huevo Grande Cartón"/>
    <m/>
    <n v="0"/>
    <n v="13"/>
    <n v="6"/>
    <n v="15"/>
    <x v="5"/>
  </r>
  <r>
    <n v="354207"/>
    <n v="335"/>
    <n v="11"/>
    <s v=" USULUTAN"/>
    <n v="23"/>
    <s v="USULUTAN"/>
    <s v="DANIEL"/>
    <s v="MORENO COLATO"/>
    <s v="DANIEL MORENO COLATO"/>
    <s v="SEXTA CALLE OTE. Y 12 AV NORTE"/>
    <s v="DANIEL MORENO COLATO"/>
    <n v="26623465"/>
    <n v="2"/>
    <s v="SEGUNDA SEMANA"/>
    <n v="6"/>
    <s v="JUNIO"/>
    <n v="2"/>
    <s v="CARLOS MORALES"/>
    <n v="2023"/>
    <n v="2023"/>
    <n v="60"/>
    <n v="1"/>
    <n v="50"/>
    <m/>
    <s v="Jun 13 2023 12:27PM"/>
    <x v="118"/>
    <x v="114"/>
    <n v="25"/>
    <s v="CAJA 12 CARTONES"/>
    <n v="1"/>
    <s v="PRODUCTOS AGROPECUARIOS"/>
    <n v="8"/>
    <x v="5"/>
    <n v="45"/>
    <n v="20.45"/>
    <s v="Huevo Grande Caja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10"/>
    <n v="1.2"/>
    <s v="Jun 13 2023 12:39PM"/>
    <x v="108"/>
    <x v="104"/>
    <n v="51"/>
    <s v="QUINTAL"/>
    <n v="1"/>
    <s v="PRODUCTOS AGROPECUARIOS"/>
    <n v="1"/>
    <x v="3"/>
    <n v="100"/>
    <n v="45.45"/>
    <s v="Frijol Tinto Nacional"/>
    <m/>
    <n v="1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32"/>
    <n v="0.4"/>
    <s v="Jun 13 2023 12:39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20"/>
    <n v="1.3"/>
    <s v="Jun 13 2023 12:39PM"/>
    <x v="109"/>
    <x v="105"/>
    <n v="51"/>
    <s v="QUINTAL"/>
    <n v="1"/>
    <s v="PRODUCTOS AGROPECUARIOS"/>
    <n v="1"/>
    <x v="3"/>
    <n v="100"/>
    <n v="45.45"/>
    <s v="Frijol Rojo Nacional"/>
    <m/>
    <n v="1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60"/>
    <n v="1.75"/>
    <s v="Jun 13 2023 12:39PM"/>
    <x v="89"/>
    <x v="85"/>
    <n v="51"/>
    <s v="QUINTAL"/>
    <n v="1"/>
    <s v="PRODUCTOS AGROPECUARIOS"/>
    <n v="1"/>
    <x v="3"/>
    <n v="100"/>
    <n v="45.45"/>
    <s v="Frijol Blanc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231"/>
    <n v="1"/>
    <n v="50"/>
    <n v="0.6"/>
    <s v="Jun 13 2023 12:39PM"/>
    <x v="85"/>
    <x v="81"/>
    <n v="51"/>
    <s v="QUINTAL"/>
    <n v="1"/>
    <s v="PRODUCTOS AGROPECUARIOS"/>
    <n v="1"/>
    <x v="3"/>
    <n v="100"/>
    <n v="45.45"/>
    <s v="Arroz Clasificado Importad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29"/>
    <n v="0.35"/>
    <s v="Jun 13 2023 12:40PM"/>
    <x v="91"/>
    <x v="87"/>
    <n v="51"/>
    <s v="QUINTAL"/>
    <n v="1"/>
    <s v="PRODUCTOS AGROPECUARIOS"/>
    <n v="1"/>
    <x v="3"/>
    <n v="100"/>
    <n v="45.45"/>
    <s v="Sorg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157"/>
    <n v="1"/>
    <n v="160"/>
    <n v="1.75"/>
    <s v="Jun 13 2023 12:40PM"/>
    <x v="92"/>
    <x v="88"/>
    <n v="51"/>
    <s v="QUINTAL"/>
    <n v="1"/>
    <s v="PRODUCTOS AGROPECUARIOS"/>
    <n v="4"/>
    <x v="4"/>
    <n v="100"/>
    <n v="45.45"/>
    <s v="Ajonjolí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157"/>
    <n v="1"/>
    <n v="85"/>
    <n v="1"/>
    <s v="Jun 13 2023 12:40PM"/>
    <x v="93"/>
    <x v="89"/>
    <n v="51"/>
    <s v="QUINTAL"/>
    <n v="1"/>
    <s v="PRODUCTOS AGROPECUARIOS"/>
    <n v="4"/>
    <x v="4"/>
    <n v="100"/>
    <n v="45.45"/>
    <s v="Cacahuete Crud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231"/>
    <n v="1"/>
    <n v="26"/>
    <n v="0.35"/>
    <s v="Jun 13 2023 12:40PM"/>
    <x v="88"/>
    <x v="84"/>
    <n v="51"/>
    <s v="QUINTAL"/>
    <n v="1"/>
    <s v="PRODUCTOS AGROPECUARIOS"/>
    <n v="1"/>
    <x v="3"/>
    <n v="100"/>
    <n v="45.45"/>
    <s v="Maíz Blanco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m/>
    <n v="1"/>
    <s v="Jun 13 2023 12:41PM"/>
    <x v="132"/>
    <x v="128"/>
    <n v="1"/>
    <s v="96 UNIDADES 144 LB"/>
    <n v="1"/>
    <s v="PRODUCTOS AGROPECUARIOS"/>
    <n v="4"/>
    <x v="4"/>
    <n v="144"/>
    <n v="65.45"/>
    <s v="Panela de primera clase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157"/>
    <n v="1"/>
    <m/>
    <n v="1.8"/>
    <s v="Jun 13 2023 12:41PM"/>
    <x v="90"/>
    <x v="86"/>
    <n v="51"/>
    <s v="QUINTAL"/>
    <n v="1"/>
    <s v="PRODUCTOS AGROPECUARIOS"/>
    <n v="4"/>
    <x v="4"/>
    <n v="100"/>
    <n v="45.45"/>
    <s v="Cacao 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23"/>
    <n v="0.6"/>
    <s v="Jun 13 2023 12:41PM"/>
    <x v="96"/>
    <x v="92"/>
    <n v="13"/>
    <s v="BOLSA 50 LB"/>
    <n v="1"/>
    <s v="PRODUCTOS AGROPECUARIOS"/>
    <n v="4"/>
    <x v="4"/>
    <n v="50"/>
    <n v="22.73"/>
    <s v="Harina de trigo suave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49"/>
    <n v="0.55000000000000004"/>
    <s v="Jun 13 2023 12:41PM"/>
    <x v="94"/>
    <x v="90"/>
    <n v="86"/>
    <s v="SACO DE 50 KG"/>
    <n v="1"/>
    <s v="PRODUCTOS AGROPECUARIOS"/>
    <n v="4"/>
    <x v="4"/>
    <n v="110.23"/>
    <n v="50"/>
    <s v="Azúcar blanca empacada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2.5"/>
    <n v="0.2"/>
    <s v="Jun 13 2023 12:42PM"/>
    <x v="98"/>
    <x v="94"/>
    <n v="51"/>
    <s v="QUINTAL"/>
    <n v="1"/>
    <s v="PRODUCTOS AGROPECUARIOS"/>
    <n v="4"/>
    <x v="4"/>
    <n v="100"/>
    <n v="45.45"/>
    <s v="Sal corriente yodada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4.5"/>
    <m/>
    <s v="Jun 13 2023 12:42PM"/>
    <x v="99"/>
    <x v="95"/>
    <n v="29"/>
    <s v="CARTON 30 UNIDADES"/>
    <n v="1"/>
    <s v="PRODUCTOS AGROPECUARIOS"/>
    <n v="8"/>
    <x v="5"/>
    <n v="3.25"/>
    <n v="1.48"/>
    <s v="Huevo Mediano Cartón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.2"/>
    <m/>
    <s v="Jun 13 2023 12:42PM"/>
    <x v="100"/>
    <x v="96"/>
    <n v="45"/>
    <s v="LIBRA"/>
    <n v="1"/>
    <s v="PRODUCTOS AGROPECUARIOS"/>
    <n v="7"/>
    <x v="6"/>
    <n v="1"/>
    <n v="0.45"/>
    <s v="Pollo, Muslos"/>
    <m/>
    <n v="0"/>
    <n v="13"/>
    <n v="6"/>
    <n v="15"/>
    <x v="5"/>
  </r>
  <r>
    <n v="354199"/>
    <n v="94"/>
    <n v="11"/>
    <s v=" USULUTAN"/>
    <n v="23"/>
    <s v="USULUTAN"/>
    <s v="JULIO"/>
    <s v="VENTURA"/>
    <s v="JULIO VENTURA"/>
    <s v="1° CALLE ORIENTE #48 BARRIO EL CENTRO EL CALVARIO, FRENTE AL MERCADITO DE FRUTAS"/>
    <s v="JULIO VENTURA"/>
    <n v="26620639"/>
    <n v="2"/>
    <s v="SEGUNDA SEMANA"/>
    <n v="6"/>
    <s v="JUNIO"/>
    <n v="2"/>
    <s v="CARLOS MORALES"/>
    <n v="2023"/>
    <n v="2023"/>
    <n v="60"/>
    <n v="1"/>
    <n v="1.8"/>
    <m/>
    <s v="Jun 13 2023 12:42PM"/>
    <x v="101"/>
    <x v="97"/>
    <n v="45"/>
    <s v="LIBRA"/>
    <n v="1"/>
    <s v="PRODUCTOS AGROPECUARIOS"/>
    <n v="7"/>
    <x v="6"/>
    <n v="1"/>
    <n v="0.45"/>
    <s v="Pollo, Pechuga"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95"/>
    <n v="1"/>
    <n v="14"/>
    <m/>
    <s v="Jun 13 2023 12:43PM"/>
    <x v="65"/>
    <x v="61"/>
    <n v="31"/>
    <s v="CIENTO  100 UNIDADES                                                "/>
    <n v="1"/>
    <s v="PRODUCTOS AGROPECUARIOS"/>
    <n v="3"/>
    <x v="1"/>
    <n v="42.21"/>
    <n v="19.190000000000001"/>
    <s v="Naranja Piña Mediana"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95"/>
    <n v="1"/>
    <n v="16"/>
    <m/>
    <s v="Jun 13 2023 12:43PM"/>
    <x v="66"/>
    <x v="62"/>
    <n v="31"/>
    <s v="CIENTO  100 UNIDADES                                                "/>
    <n v="1"/>
    <s v="PRODUCTOS AGROPECUARIOS"/>
    <n v="3"/>
    <x v="1"/>
    <n v="66.48"/>
    <n v="30.22"/>
    <s v="Naranja Valencia Grande"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5"/>
    <m/>
    <s v="Jun 13 2023 12:43PM"/>
    <x v="147"/>
    <x v="143"/>
    <n v="51"/>
    <s v="QUINTAL"/>
    <n v="2"/>
    <s v="INSUMOS AGRICOLAS"/>
    <n v="11"/>
    <x v="14"/>
    <n v="0"/>
    <n v="0"/>
    <m/>
    <s v="FINAL ENGORDE 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28"/>
    <m/>
    <s v="Jun 13 2023 12:43PM"/>
    <x v="52"/>
    <x v="49"/>
    <n v="31"/>
    <s v="CIENTO  100 UNIDADES                                                "/>
    <n v="1"/>
    <s v="PRODUCTOS AGROPECUARIOS"/>
    <n v="3"/>
    <x v="1"/>
    <n v="87.09"/>
    <n v="39.590000000000003"/>
    <s v="Plátano Maduro Grande"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5"/>
    <m/>
    <s v="Jun 13 2023 12:44PM"/>
    <x v="148"/>
    <x v="144"/>
    <n v="51"/>
    <s v="QUINTAL"/>
    <n v="2"/>
    <s v="INSUMOS AGRICOLAS"/>
    <n v="11"/>
    <x v="14"/>
    <n v="0"/>
    <n v="0"/>
    <m/>
    <s v="INICIO ENGORDE 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19"/>
    <m/>
    <s v="Jun 13 2023 12:44PM"/>
    <x v="155"/>
    <x v="151"/>
    <n v="51"/>
    <s v="QUINTAL"/>
    <n v="2"/>
    <s v="INSUMOS AGRICOLAS"/>
    <n v="13"/>
    <x v="11"/>
    <n v="0"/>
    <n v="0"/>
    <m/>
    <s v="ALILECHERO 14%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6"/>
    <m/>
    <s v="Jun 13 2023 12:44PM"/>
    <x v="156"/>
    <x v="152"/>
    <n v="51"/>
    <s v="QUINTAL"/>
    <n v="2"/>
    <s v="INSUMOS AGRICOLAS"/>
    <n v="14"/>
    <x v="16"/>
    <n v="0"/>
    <n v="0"/>
    <m/>
    <s v="VITA CERDO 1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26"/>
    <m/>
    <s v="Jun 13 2023 12:44PM"/>
    <x v="152"/>
    <x v="148"/>
    <n v="51"/>
    <s v="QUINTAL"/>
    <n v="2"/>
    <s v="INSUMOS AGRICOLAS"/>
    <n v="13"/>
    <x v="11"/>
    <n v="0"/>
    <n v="0"/>
    <m/>
    <s v="HIPERLECHERO 22%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23"/>
    <m/>
    <s v="Jun 13 2023 12:44PM"/>
    <x v="157"/>
    <x v="153"/>
    <n v="51"/>
    <s v="QUINTAL"/>
    <n v="2"/>
    <s v="INSUMOS AGRICOLAS"/>
    <n v="13"/>
    <x v="11"/>
    <n v="0"/>
    <n v="0"/>
    <m/>
    <s v="ALILECHERO 15%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5"/>
    <m/>
    <s v="Jun 13 2023 12:44PM"/>
    <x v="158"/>
    <x v="154"/>
    <n v="51"/>
    <s v="QUINTAL"/>
    <n v="2"/>
    <s v="INSUMOS AGRICOLAS"/>
    <n v="14"/>
    <x v="16"/>
    <n v="0"/>
    <n v="0"/>
    <m/>
    <s v="VITA CERDO 3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38"/>
    <m/>
    <s v="Jun 13 2023 12:44P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2.5"/>
    <m/>
    <s v="Jun 13 2023 12:44PM"/>
    <x v="154"/>
    <x v="150"/>
    <n v="51"/>
    <s v="QUINTAL"/>
    <n v="2"/>
    <s v="INSUMOS AGRICOLAS"/>
    <n v="12"/>
    <x v="15"/>
    <n v="0"/>
    <n v="0"/>
    <m/>
    <s v="ALIPONEDORAS 1 (PONEDORAS)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35"/>
    <m/>
    <s v="Jun 13 2023 12:44PM"/>
    <x v="159"/>
    <x v="155"/>
    <n v="51"/>
    <s v="QUINTAL"/>
    <n v="2"/>
    <s v="INSUMOS AGRICOLAS"/>
    <n v="14"/>
    <x v="16"/>
    <n v="0"/>
    <n v="0"/>
    <m/>
    <s v="VITA CERDO 2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5.5"/>
    <m/>
    <s v="Jun 13 2023 12:45PM"/>
    <x v="146"/>
    <x v="142"/>
    <n v="47"/>
    <s v="LITRO"/>
    <n v="2"/>
    <s v="INSUMOS AGRICOLAS"/>
    <n v="17"/>
    <x v="13"/>
    <n v="0"/>
    <n v="0"/>
    <m/>
    <s v="GRAMOXONE 20 SL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9"/>
    <m/>
    <s v="Jun 13 2023 12:45P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1"/>
    <m/>
    <s v="Jun 13 2023 12:45PM"/>
    <x v="160"/>
    <x v="156"/>
    <n v="45"/>
    <s v="LIBRA"/>
    <n v="2"/>
    <s v="INSUMOS AGRICOLAS"/>
    <n v="18"/>
    <x v="17"/>
    <n v="0"/>
    <n v="0"/>
    <m/>
    <s v="FOLEY 2 DP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4"/>
    <m/>
    <s v="Jun 13 2023 12:45PM"/>
    <x v="161"/>
    <x v="157"/>
    <n v="45"/>
    <s v="LIBRA"/>
    <n v="2"/>
    <s v="INSUMOS AGRICOLAS"/>
    <n v="18"/>
    <x v="17"/>
    <n v="0"/>
    <n v="0"/>
    <m/>
    <s v="CARACOLEX 5.95 RB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33"/>
    <m/>
    <s v="Jun 13 2023 12:45P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8"/>
    <m/>
    <s v="Jun 13 2023 12:45PM"/>
    <x v="162"/>
    <x v="158"/>
    <n v="15"/>
    <s v="BOLSA DE 400 GR"/>
    <n v="2"/>
    <s v="INSUMOS AGRICOLAS"/>
    <n v="16"/>
    <x v="18"/>
    <n v="0"/>
    <n v="0"/>
    <m/>
    <s v="MANCOZEB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12"/>
    <m/>
    <s v="Jun 13 2023 12:45PM"/>
    <x v="163"/>
    <x v="159"/>
    <n v="47"/>
    <s v="LITRO"/>
    <n v="2"/>
    <s v="INSUMOS AGRICOLAS"/>
    <n v="18"/>
    <x v="17"/>
    <n v="0"/>
    <n v="0"/>
    <m/>
    <s v="CIPERMETRINA 25 EC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6"/>
    <m/>
    <s v="Jun 13 2023 12:45PM"/>
    <x v="143"/>
    <x v="139"/>
    <n v="47"/>
    <s v="LITRO"/>
    <n v="2"/>
    <s v="INSUMOS AGRICOLAS"/>
    <n v="17"/>
    <x v="13"/>
    <n v="0"/>
    <n v="0"/>
    <m/>
    <s v="HEDONAL 60 SL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79"/>
    <n v="1"/>
    <n v="19"/>
    <m/>
    <s v="Jun 13 2023 12:45P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5"/>
    <m/>
    <s v="Jun 13 2023 12:46PM"/>
    <x v="164"/>
    <x v="160"/>
    <n v="85"/>
    <s v="UNIDAD"/>
    <n v="3"/>
    <s v="MAQUINARIA Y EQUIPO"/>
    <n v="21"/>
    <x v="10"/>
    <n v="0"/>
    <n v="0"/>
    <m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7"/>
    <m/>
    <s v="Jun 13 2023 12:46PM"/>
    <x v="165"/>
    <x v="161"/>
    <n v="85"/>
    <s v="UNIDAD"/>
    <n v="3"/>
    <s v="MAQUINARIA Y EQUIPO"/>
    <n v="21"/>
    <x v="10"/>
    <n v="0"/>
    <n v="0"/>
    <m/>
    <m/>
    <n v="0"/>
    <n v="13"/>
    <n v="6"/>
    <n v="15"/>
    <x v="5"/>
  </r>
  <r>
    <n v="354244"/>
    <n v="941"/>
    <n v="11"/>
    <s v=" USULUTAN"/>
    <n v="23"/>
    <s v="USULUTAN"/>
    <s v="USUARIO USULUTAN 01"/>
    <s v="(en blanco)"/>
    <s v="USUARIO USULUTAN 01"/>
    <m/>
    <s v="USUARIO USULUTAN 01"/>
    <m/>
    <n v="2"/>
    <s v="SEGUNDA SEMANA"/>
    <n v="6"/>
    <s v="JUNIO"/>
    <n v="2"/>
    <s v="CARLOS MORALES"/>
    <n v="2023"/>
    <n v="2023"/>
    <n v="60"/>
    <n v="1"/>
    <n v="5"/>
    <m/>
    <s v="Jun 13 2023 12:46PM"/>
    <x v="166"/>
    <x v="162"/>
    <n v="85"/>
    <s v="UNIDAD"/>
    <n v="3"/>
    <s v="MAQUINARIA Y EQUIPO"/>
    <n v="21"/>
    <x v="10"/>
    <n v="0"/>
    <n v="0"/>
    <m/>
    <m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4.7699999999999996"/>
    <m/>
    <s v="Jun 13 2023 12:46PM"/>
    <x v="166"/>
    <x v="162"/>
    <n v="85"/>
    <s v="UNIDAD"/>
    <n v="3"/>
    <s v="MAQUINARIA Y EQUIPO"/>
    <n v="21"/>
    <x v="10"/>
    <n v="0"/>
    <n v="0"/>
    <m/>
    <m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7.44"/>
    <m/>
    <s v="Jun 13 2023 12:46PM"/>
    <x v="164"/>
    <x v="160"/>
    <n v="85"/>
    <s v="UNIDAD"/>
    <n v="3"/>
    <s v="MAQUINARIA Y EQUIPO"/>
    <n v="21"/>
    <x v="10"/>
    <n v="0"/>
    <n v="0"/>
    <m/>
    <m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7.69"/>
    <m/>
    <s v="Jun 13 2023 12:47PM"/>
    <x v="147"/>
    <x v="143"/>
    <n v="51"/>
    <s v="QUINTAL"/>
    <n v="2"/>
    <s v="INSUMOS AGRICOLAS"/>
    <n v="11"/>
    <x v="14"/>
    <n v="0"/>
    <n v="0"/>
    <m/>
    <s v="FINAL ENGORDE 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8.270000000000003"/>
    <m/>
    <s v="Jun 13 2023 12:47PM"/>
    <x v="148"/>
    <x v="144"/>
    <n v="51"/>
    <s v="QUINTAL"/>
    <n v="2"/>
    <s v="INSUMOS AGRICOLAS"/>
    <n v="11"/>
    <x v="14"/>
    <n v="0"/>
    <n v="0"/>
    <m/>
    <s v="INICIO ENGORDE 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22.05"/>
    <m/>
    <s v="Jun 13 2023 12:47PM"/>
    <x v="157"/>
    <x v="153"/>
    <n v="51"/>
    <s v="QUINTAL"/>
    <n v="2"/>
    <s v="INSUMOS AGRICOLAS"/>
    <n v="13"/>
    <x v="11"/>
    <n v="0"/>
    <n v="0"/>
    <m/>
    <s v="ALILECHERO 15%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4.049999999999997"/>
    <m/>
    <s v="Jun 13 2023 12:47PM"/>
    <x v="158"/>
    <x v="154"/>
    <n v="51"/>
    <s v="QUINTAL"/>
    <n v="2"/>
    <s v="INSUMOS AGRICOLAS"/>
    <n v="14"/>
    <x v="16"/>
    <n v="0"/>
    <n v="0"/>
    <m/>
    <s v="VITA CERDO 3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5.61"/>
    <m/>
    <s v="Jun 13 2023 12:47PM"/>
    <x v="156"/>
    <x v="152"/>
    <n v="51"/>
    <s v="QUINTAL"/>
    <n v="2"/>
    <s v="INSUMOS AGRICOLAS"/>
    <n v="14"/>
    <x v="16"/>
    <n v="0"/>
    <n v="0"/>
    <m/>
    <s v="VITA CERDO 1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1.2"/>
    <m/>
    <s v="Jun 13 2023 12:47PM"/>
    <x v="154"/>
    <x v="150"/>
    <n v="51"/>
    <s v="QUINTAL"/>
    <n v="2"/>
    <s v="INSUMOS AGRICOLAS"/>
    <n v="12"/>
    <x v="15"/>
    <n v="0"/>
    <n v="0"/>
    <m/>
    <s v="ALIPONEDORAS 1 (PONEDORAS)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3.43"/>
    <m/>
    <s v="Jun 13 2023 12:47PM"/>
    <x v="159"/>
    <x v="155"/>
    <n v="51"/>
    <s v="QUINTAL"/>
    <n v="2"/>
    <s v="INSUMOS AGRICOLAS"/>
    <n v="14"/>
    <x v="16"/>
    <n v="0"/>
    <n v="0"/>
    <m/>
    <s v="VITA CERDO 2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25.15"/>
    <m/>
    <s v="Jun 13 2023 12:47PM"/>
    <x v="152"/>
    <x v="148"/>
    <n v="51"/>
    <s v="QUINTAL"/>
    <n v="2"/>
    <s v="INSUMOS AGRICOLAS"/>
    <n v="13"/>
    <x v="11"/>
    <n v="0"/>
    <n v="0"/>
    <m/>
    <s v="HIPERLECHERO 22%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37.950000000000003"/>
    <m/>
    <s v="Jun 13 2023 12:48PM"/>
    <x v="144"/>
    <x v="140"/>
    <n v="77"/>
    <s v="SACO DE 100 LB"/>
    <n v="2"/>
    <s v="INSUMOS AGRICOLAS"/>
    <n v="15"/>
    <x v="12"/>
    <n v="0"/>
    <n v="0"/>
    <m/>
    <s v="FÓRMULA 16-20-0 100 LBS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43.78"/>
    <m/>
    <s v="Jun 13 2023 12:48P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21.01"/>
    <m/>
    <s v="Jun 13 2023 12:48P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6.27"/>
    <m/>
    <s v="Jun 13 2023 12:48PM"/>
    <x v="143"/>
    <x v="139"/>
    <n v="47"/>
    <s v="LITRO"/>
    <n v="2"/>
    <s v="INSUMOS AGRICOLAS"/>
    <n v="17"/>
    <x v="13"/>
    <n v="0"/>
    <n v="0"/>
    <m/>
    <s v="HEDONAL 60 SL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70.849999999999994"/>
    <m/>
    <s v="Jun 13 2023 12:48PM"/>
    <x v="167"/>
    <x v="163"/>
    <n v="65"/>
    <s v="SACO 100 LBS"/>
    <n v="2"/>
    <s v="INSUMOS AGRICOLAS"/>
    <n v="15"/>
    <x v="12"/>
    <n v="0"/>
    <n v="0"/>
    <m/>
    <s v="FÓRMULA 18-46-0  100 LBS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47.98"/>
    <m/>
    <s v="Jun 13 2023 12:48PM"/>
    <x v="149"/>
    <x v="145"/>
    <n v="64"/>
    <s v="SACO 100 LB"/>
    <n v="2"/>
    <s v="INSUMOS AGRICOLAS"/>
    <n v="15"/>
    <x v="12"/>
    <n v="0"/>
    <n v="0"/>
    <m/>
    <s v="UREA 46%N 100 LBS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8.27"/>
    <m/>
    <s v="Jun 13 2023 12:49P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12.42"/>
    <m/>
    <s v="Jun 13 2023 12:49PM"/>
    <x v="163"/>
    <x v="159"/>
    <n v="47"/>
    <s v="LITRO"/>
    <n v="2"/>
    <s v="INSUMOS AGRICOLAS"/>
    <n v="18"/>
    <x v="17"/>
    <n v="0"/>
    <n v="0"/>
    <m/>
    <s v="CIPERMETRINA 25 EC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2.74"/>
    <m/>
    <s v="Jun 13 2023 12:49PM"/>
    <x v="161"/>
    <x v="157"/>
    <n v="45"/>
    <s v="LIBRA"/>
    <n v="2"/>
    <s v="INSUMOS AGRICOLAS"/>
    <n v="18"/>
    <x v="17"/>
    <n v="0"/>
    <n v="0"/>
    <m/>
    <s v="CARACOLEX 5.95 RB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5.65"/>
    <m/>
    <s v="Jun 13 2023 12:49PM"/>
    <x v="146"/>
    <x v="142"/>
    <n v="47"/>
    <s v="LITRO"/>
    <n v="2"/>
    <s v="INSUMOS AGRICOLAS"/>
    <n v="17"/>
    <x v="13"/>
    <n v="0"/>
    <n v="0"/>
    <m/>
    <s v="GRAMOXONE 20 SL"/>
    <n v="0"/>
    <n v="13"/>
    <n v="6"/>
    <n v="15"/>
    <x v="5"/>
  </r>
  <r>
    <n v="354212"/>
    <n v="458"/>
    <n v="11"/>
    <s v=" USULUTAN"/>
    <n v="23"/>
    <s v="USULUTAN"/>
    <s v="ANA VILMA CHAVEZ DE BARTON"/>
    <m/>
    <s v="ANA VILMA CHAVEZ DE BARTON"/>
    <s v="18 AV. NTE. Y 2A. C. OTE.  COL. SANTA MARIA"/>
    <s v="ANA VILMA CHAVEZ DE BARTON"/>
    <n v="26624035"/>
    <n v="2"/>
    <s v="SEGUNDA SEMANA"/>
    <n v="6"/>
    <s v="JUNIO"/>
    <n v="2"/>
    <s v="CARLOS MORALES"/>
    <n v="2023"/>
    <n v="2023"/>
    <n v="60"/>
    <n v="1"/>
    <n v="1.05"/>
    <m/>
    <s v="Jun 13 2023 12:49PM"/>
    <x v="160"/>
    <x v="156"/>
    <n v="45"/>
    <s v="LIBRA"/>
    <n v="2"/>
    <s v="INSUMOS AGRICOLAS"/>
    <n v="18"/>
    <x v="17"/>
    <n v="0"/>
    <n v="0"/>
    <m/>
    <s v="FOLEY 2 DP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19.5"/>
    <m/>
    <s v="Jun 13 2023 12:50PM"/>
    <x v="155"/>
    <x v="151"/>
    <n v="51"/>
    <s v="QUINTAL"/>
    <n v="2"/>
    <s v="INSUMOS AGRICOLAS"/>
    <n v="13"/>
    <x v="11"/>
    <n v="0"/>
    <n v="0"/>
    <m/>
    <s v="ALILECHERO 14%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9.75"/>
    <m/>
    <s v="Jun 13 2023 12:50PM"/>
    <x v="148"/>
    <x v="144"/>
    <n v="51"/>
    <s v="QUINTAL"/>
    <n v="2"/>
    <s v="INSUMOS AGRICOLAS"/>
    <n v="11"/>
    <x v="14"/>
    <n v="0"/>
    <n v="0"/>
    <m/>
    <s v="INICIO ENGORDE 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27"/>
    <m/>
    <s v="Jun 13 2023 12:50PM"/>
    <x v="152"/>
    <x v="148"/>
    <n v="51"/>
    <s v="QUINTAL"/>
    <n v="2"/>
    <s v="INSUMOS AGRICOLAS"/>
    <n v="13"/>
    <x v="11"/>
    <n v="0"/>
    <n v="0"/>
    <m/>
    <s v="HIPERLECHERO 22%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9"/>
    <m/>
    <s v="Jun 13 2023 12:50PM"/>
    <x v="147"/>
    <x v="143"/>
    <n v="51"/>
    <s v="QUINTAL"/>
    <n v="2"/>
    <s v="INSUMOS AGRICOLAS"/>
    <n v="11"/>
    <x v="14"/>
    <n v="0"/>
    <n v="0"/>
    <m/>
    <s v="FINAL ENGORDE 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23.5"/>
    <m/>
    <s v="Jun 13 2023 12:50PM"/>
    <x v="157"/>
    <x v="153"/>
    <n v="51"/>
    <s v="QUINTAL"/>
    <n v="2"/>
    <s v="INSUMOS AGRICOLAS"/>
    <n v="13"/>
    <x v="11"/>
    <n v="0"/>
    <n v="0"/>
    <m/>
    <s v="ALILECHERO 15%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2.75"/>
    <m/>
    <s v="Jun 13 2023 12:50PM"/>
    <x v="154"/>
    <x v="150"/>
    <n v="51"/>
    <s v="QUINTAL"/>
    <n v="2"/>
    <s v="INSUMOS AGRICOLAS"/>
    <n v="12"/>
    <x v="15"/>
    <n v="0"/>
    <n v="0"/>
    <m/>
    <s v="ALIPONEDORAS 1 (PONEDORAS)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5.35"/>
    <m/>
    <s v="Jun 13 2023 12:50PM"/>
    <x v="159"/>
    <x v="155"/>
    <n v="51"/>
    <s v="QUINTAL"/>
    <n v="2"/>
    <s v="INSUMOS AGRICOLAS"/>
    <n v="14"/>
    <x v="16"/>
    <n v="0"/>
    <n v="0"/>
    <m/>
    <s v="VITA CERDO 2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.95"/>
    <m/>
    <s v="Jun 13 2023 12:50PM"/>
    <x v="166"/>
    <x v="162"/>
    <n v="85"/>
    <s v="UNIDAD"/>
    <n v="3"/>
    <s v="MAQUINARIA Y EQUIPO"/>
    <n v="21"/>
    <x v="10"/>
    <n v="0"/>
    <n v="0"/>
    <m/>
    <m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6.5"/>
    <m/>
    <s v="Jun 13 2023 12:50PM"/>
    <x v="164"/>
    <x v="160"/>
    <n v="85"/>
    <s v="UNIDAD"/>
    <n v="3"/>
    <s v="MAQUINARIA Y EQUIPO"/>
    <n v="21"/>
    <x v="10"/>
    <n v="0"/>
    <n v="0"/>
    <m/>
    <m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35.5"/>
    <m/>
    <s v="Jun 13 2023 12:51PM"/>
    <x v="168"/>
    <x v="164"/>
    <n v="79"/>
    <s v="SACO DE 200LB"/>
    <n v="2"/>
    <s v="INSUMOS AGRICOLAS"/>
    <n v="15"/>
    <x v="12"/>
    <n v="0"/>
    <n v="0"/>
    <m/>
    <s v="FÓRMULA 16-20-0 200 LBS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5.5"/>
    <m/>
    <s v="Jun 13 2023 12:51PM"/>
    <x v="158"/>
    <x v="154"/>
    <n v="51"/>
    <s v="QUINTAL"/>
    <n v="2"/>
    <s v="INSUMOS AGRICOLAS"/>
    <n v="14"/>
    <x v="16"/>
    <n v="0"/>
    <n v="0"/>
    <m/>
    <s v="VITA CERDO 3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44.5"/>
    <m/>
    <s v="Jun 13 2023 12:51PM"/>
    <x v="150"/>
    <x v="146"/>
    <n v="77"/>
    <s v="SACO DE 100 LB"/>
    <n v="2"/>
    <s v="INSUMOS AGRICOLAS"/>
    <n v="15"/>
    <x v="12"/>
    <n v="0"/>
    <n v="0"/>
    <m/>
    <s v="FÓRMULA 15-15-15 100 LBS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60"/>
    <n v="1"/>
    <n v="36.85"/>
    <m/>
    <s v="Jun 13 2023 12:51PM"/>
    <x v="156"/>
    <x v="152"/>
    <n v="51"/>
    <s v="QUINTAL"/>
    <n v="2"/>
    <s v="INSUMOS AGRICOLAS"/>
    <n v="14"/>
    <x v="16"/>
    <n v="0"/>
    <n v="0"/>
    <m/>
    <s v="VITA CERDO 1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10.75"/>
    <m/>
    <s v="Jun 13 2023 12:51PM"/>
    <x v="141"/>
    <x v="137"/>
    <n v="47"/>
    <s v="LITRO"/>
    <n v="2"/>
    <s v="INSUMOS AGRICOLAS"/>
    <n v="15"/>
    <x v="12"/>
    <n v="0"/>
    <n v="0"/>
    <m/>
    <s v="BAYFOLAN FORTE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72.5"/>
    <m/>
    <s v="Jun 13 2023 12:51PM"/>
    <x v="167"/>
    <x v="163"/>
    <n v="65"/>
    <s v="SACO 100 LBS"/>
    <n v="2"/>
    <s v="INSUMOS AGRICOLAS"/>
    <n v="15"/>
    <x v="12"/>
    <n v="0"/>
    <n v="0"/>
    <m/>
    <s v="FÓRMULA 18-46-0  100 LBS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14"/>
    <m/>
    <s v="Jun 13 2023 12:52PM"/>
    <x v="169"/>
    <x v="165"/>
    <n v="84"/>
    <s v="SOBRE 750 GRAMOS"/>
    <n v="2"/>
    <s v="INSUMOS AGRICOLAS"/>
    <n v="16"/>
    <x v="18"/>
    <n v="0"/>
    <n v="0"/>
    <m/>
    <s v="ANTRACOL 70 WP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19.95"/>
    <m/>
    <s v="Jun 13 2023 12:52PM"/>
    <x v="151"/>
    <x v="147"/>
    <n v="77"/>
    <s v="SACO DE 100 LB"/>
    <n v="2"/>
    <s v="INSUMOS AGRICOLAS"/>
    <n v="15"/>
    <x v="12"/>
    <n v="0"/>
    <n v="0"/>
    <m/>
    <s v="SULFATO DE AMONIO 21%N 100 LBS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28.5"/>
    <m/>
    <s v="Jun 13 2023 12:52PM"/>
    <x v="142"/>
    <x v="138"/>
    <n v="47"/>
    <s v="LITRO"/>
    <n v="2"/>
    <s v="INSUMOS AGRICOLAS"/>
    <n v="15"/>
    <x v="12"/>
    <n v="0"/>
    <n v="0"/>
    <m/>
    <s v="METALOZATO MULTIMINERAL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45.95"/>
    <m/>
    <s v="Jun 13 2023 12:52PM"/>
    <x v="149"/>
    <x v="145"/>
    <n v="64"/>
    <s v="SACO 100 LB"/>
    <n v="2"/>
    <s v="INSUMOS AGRICOLAS"/>
    <n v="15"/>
    <x v="12"/>
    <n v="0"/>
    <n v="0"/>
    <m/>
    <s v="UREA 46%N 100 LBS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7.5"/>
    <m/>
    <s v="Jun 13 2023 12:52PM"/>
    <x v="162"/>
    <x v="158"/>
    <n v="15"/>
    <s v="BOLSA DE 400 GR"/>
    <n v="2"/>
    <s v="INSUMOS AGRICOLAS"/>
    <n v="16"/>
    <x v="18"/>
    <n v="0"/>
    <n v="0"/>
    <m/>
    <s v="MANCOZEB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7.95"/>
    <m/>
    <s v="Jun 13 2023 12:53PM"/>
    <x v="145"/>
    <x v="141"/>
    <n v="14"/>
    <s v="BOLSA 700 GRAMOS"/>
    <n v="2"/>
    <s v="INSUMOS AGRICOLAS"/>
    <n v="17"/>
    <x v="13"/>
    <n v="0"/>
    <n v="0"/>
    <m/>
    <s v="GESAPRIM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5.5"/>
    <m/>
    <s v="Jun 13 2023 12:53PM"/>
    <x v="143"/>
    <x v="139"/>
    <n v="47"/>
    <s v="LITRO"/>
    <n v="2"/>
    <s v="INSUMOS AGRICOLAS"/>
    <n v="17"/>
    <x v="13"/>
    <n v="0"/>
    <n v="0"/>
    <m/>
    <s v="HEDONAL 60 SL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2.95"/>
    <m/>
    <s v="Jun 13 2023 12:54PM"/>
    <x v="161"/>
    <x v="157"/>
    <n v="45"/>
    <s v="LIBRA"/>
    <n v="2"/>
    <s v="INSUMOS AGRICOLAS"/>
    <n v="18"/>
    <x v="17"/>
    <n v="0"/>
    <n v="0"/>
    <m/>
    <s v="CARACOLEX 5.95 RB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5.5"/>
    <m/>
    <s v="Jun 13 2023 12:54PM"/>
    <x v="146"/>
    <x v="142"/>
    <n v="47"/>
    <s v="LITRO"/>
    <n v="2"/>
    <s v="INSUMOS AGRICOLAS"/>
    <n v="17"/>
    <x v="13"/>
    <n v="0"/>
    <n v="0"/>
    <m/>
    <s v="GRAMOXONE 20 SL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26.95"/>
    <m/>
    <s v="Jun 13 2023 12:54PM"/>
    <x v="170"/>
    <x v="166"/>
    <n v="2"/>
    <s v="1/2  LITRO"/>
    <n v="2"/>
    <s v="INSUMOS AGRICOLAS"/>
    <n v="18"/>
    <x v="17"/>
    <n v="0"/>
    <n v="0"/>
    <m/>
    <s v="MONARCA 11.25 SE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1"/>
    <m/>
    <s v="Jun 13 2023 12:54PM"/>
    <x v="160"/>
    <x v="156"/>
    <n v="45"/>
    <s v="LIBRA"/>
    <n v="2"/>
    <s v="INSUMOS AGRICOLAS"/>
    <n v="18"/>
    <x v="17"/>
    <n v="0"/>
    <n v="0"/>
    <m/>
    <s v="FOLEY 2 DP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15.5"/>
    <m/>
    <s v="Jun 13 2023 12:54PM"/>
    <x v="163"/>
    <x v="159"/>
    <n v="47"/>
    <s v="LITRO"/>
    <n v="2"/>
    <s v="INSUMOS AGRICOLAS"/>
    <n v="18"/>
    <x v="17"/>
    <n v="0"/>
    <n v="0"/>
    <m/>
    <s v="CIPERMETRINA 25 EC"/>
    <n v="0"/>
    <n v="13"/>
    <n v="6"/>
    <n v="15"/>
    <x v="5"/>
  </r>
  <r>
    <n v="354205"/>
    <n v="218"/>
    <n v="11"/>
    <s v=" USULUTAN"/>
    <n v="23"/>
    <s v="USULUTAN"/>
    <s v="BLANCA ROSA"/>
    <s v="MELARA DE PADILLA"/>
    <s v="BLANCA ROSA MELARA DE PADILLA"/>
    <s v="FINAL CALLE GRIMALDI, SALIDA A SAN MIGUEL"/>
    <s v="BLANCA ROSA MELARA DE PADILLA"/>
    <n v="26620442"/>
    <n v="2"/>
    <s v="SEGUNDA SEMANA"/>
    <n v="6"/>
    <s v="JUNIO"/>
    <n v="2"/>
    <s v="CARLOS MORALES"/>
    <n v="2023"/>
    <n v="2023"/>
    <n v="79"/>
    <n v="1"/>
    <n v="27.55"/>
    <m/>
    <s v="Jun 13 2023 12:54PM"/>
    <x v="171"/>
    <x v="167"/>
    <n v="47"/>
    <s v="LITRO"/>
    <n v="2"/>
    <s v="INSUMOS AGRICOLAS"/>
    <n v="17"/>
    <x v="13"/>
    <n v="0"/>
    <n v="0"/>
    <m/>
    <s v="FUSILADE 12.5 EC"/>
    <n v="0"/>
    <n v="13"/>
    <n v="6"/>
    <n v="15"/>
    <x v="5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F970BF7-7A21-4426-83BB-F1236EEDF3C3}" name="Tabla dinámica1" cacheId="16" applyNumberFormats="0" applyBorderFormats="0" applyFontFormats="0" applyPatternFormats="0" applyAlignmentFormats="0" applyWidthHeightFormats="1" dataCaption="Valores" updatedVersion="7" minRefreshableVersion="3" rowGrandTotals="0" itemPrintTitles="1" createdVersion="4" indent="0" compact="0" compactData="0" multipleFieldFilters="0">
  <location ref="A5:I445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72">
        <item x="85"/>
        <item x="112"/>
        <item x="86"/>
        <item x="109"/>
        <item x="87"/>
        <item x="108"/>
        <item x="89"/>
        <item x="88"/>
        <item x="91"/>
        <item x="31"/>
        <item x="30"/>
        <item x="20"/>
        <item x="22"/>
        <item x="18"/>
        <item x="21"/>
        <item x="23"/>
        <item x="37"/>
        <item x="35"/>
        <item x="36"/>
        <item x="1"/>
        <item x="4"/>
        <item x="5"/>
        <item x="15"/>
        <item x="17"/>
        <item x="2"/>
        <item x="13"/>
        <item x="12"/>
        <item x="16"/>
        <item x="19"/>
        <item x="11"/>
        <item x="33"/>
        <item x="34"/>
        <item x="6"/>
        <item x="7"/>
        <item x="14"/>
        <item x="9"/>
        <item x="29"/>
        <item x="28"/>
        <item x="25"/>
        <item x="44"/>
        <item x="27"/>
        <item x="39"/>
        <item x="41"/>
        <item x="3"/>
        <item x="0"/>
        <item x="8"/>
        <item x="26"/>
        <item x="24"/>
        <item x="61"/>
        <item x="64"/>
        <item x="46"/>
        <item x="56"/>
        <item x="58"/>
        <item x="53"/>
        <item x="55"/>
        <item x="50"/>
        <item x="49"/>
        <item x="65"/>
        <item x="66"/>
        <item x="68"/>
        <item x="57"/>
        <item x="51"/>
        <item x="71"/>
        <item x="70"/>
        <item x="69"/>
        <item x="52"/>
        <item x="62"/>
        <item x="59"/>
        <item x="111"/>
        <item x="92"/>
        <item x="94"/>
        <item x="93"/>
        <item x="90"/>
        <item x="115"/>
        <item x="95"/>
        <item x="96"/>
        <item x="105"/>
        <item x="132"/>
        <item x="98"/>
        <item x="113"/>
        <item x="114"/>
        <item x="124"/>
        <item x="119"/>
        <item x="126"/>
        <item x="121"/>
        <item x="122"/>
        <item x="123"/>
        <item x="127"/>
        <item x="125"/>
        <item x="120"/>
        <item x="129"/>
        <item x="130"/>
        <item x="128"/>
        <item x="133"/>
        <item x="100"/>
        <item x="101"/>
        <item x="102"/>
        <item x="99"/>
        <item x="118"/>
        <item x="117"/>
        <item x="107"/>
        <item x="106"/>
        <item x="103"/>
        <item x="104"/>
        <item x="131"/>
        <item x="75"/>
        <item x="76"/>
        <item x="139"/>
        <item x="73"/>
        <item x="116"/>
        <item x="72"/>
        <item x="74"/>
        <item x="82"/>
        <item x="83"/>
        <item x="78"/>
        <item x="79"/>
        <item x="80"/>
        <item x="84"/>
        <item x="81"/>
        <item x="77"/>
        <item x="147"/>
        <item x="148"/>
        <item x="157"/>
        <item x="152"/>
        <item x="144"/>
        <item x="150"/>
        <item x="141"/>
        <item x="149"/>
        <item x="145"/>
        <item x="151"/>
        <item x="143"/>
        <item x="146"/>
        <item x="154"/>
        <item x="60"/>
        <item x="97"/>
        <item x="32"/>
        <item x="63"/>
        <item x="142"/>
        <item x="67"/>
        <item x="54"/>
        <item x="43"/>
        <item x="40"/>
        <item x="47"/>
        <item x="42"/>
        <item x="45"/>
        <item x="48"/>
        <item x="158"/>
        <item x="162"/>
        <item x="160"/>
        <item x="161"/>
        <item x="170"/>
        <item x="169"/>
        <item x="159"/>
        <item x="140"/>
        <item x="156"/>
        <item x="155"/>
        <item x="166"/>
        <item x="164"/>
        <item x="167"/>
        <item x="134"/>
        <item x="153"/>
        <item x="136"/>
        <item x="135"/>
        <item x="165"/>
        <item x="10"/>
        <item x="163"/>
        <item x="137"/>
        <item x="38"/>
        <item x="138"/>
        <item x="110"/>
        <item x="168"/>
        <item x="171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168">
        <item x="107"/>
        <item x="57"/>
        <item x="60"/>
        <item x="30"/>
        <item x="29"/>
        <item x="88"/>
        <item x="19"/>
        <item x="21"/>
        <item x="81"/>
        <item x="108"/>
        <item x="90"/>
        <item x="71"/>
        <item x="43"/>
        <item x="72"/>
        <item x="17"/>
        <item x="89"/>
        <item x="86"/>
        <item x="135"/>
        <item x="69"/>
        <item x="112"/>
        <item x="129"/>
        <item x="20"/>
        <item x="22"/>
        <item x="36"/>
        <item x="34"/>
        <item x="35"/>
        <item x="116"/>
        <item x="1"/>
        <item x="4"/>
        <item x="5"/>
        <item x="68"/>
        <item x="14"/>
        <item x="70"/>
        <item x="125"/>
        <item x="103"/>
        <item x="16"/>
        <item x="2"/>
        <item x="54"/>
        <item x="82"/>
        <item x="105"/>
        <item x="83"/>
        <item x="104"/>
        <item x="85"/>
        <item x="50"/>
        <item x="52"/>
        <item x="12"/>
        <item x="15"/>
        <item x="111"/>
        <item x="91"/>
        <item x="92"/>
        <item x="98"/>
        <item x="95"/>
        <item x="114"/>
        <item x="113"/>
        <item x="18"/>
        <item x="47"/>
        <item x="46"/>
        <item x="120"/>
        <item x="126"/>
        <item x="115"/>
        <item x="78"/>
        <item x="79"/>
        <item x="11"/>
        <item x="74"/>
        <item x="75"/>
        <item x="84"/>
        <item x="101"/>
        <item x="96"/>
        <item x="61"/>
        <item x="62"/>
        <item x="64"/>
        <item x="128"/>
        <item x="32"/>
        <item x="33"/>
        <item x="53"/>
        <item x="48"/>
        <item x="97"/>
        <item x="6"/>
        <item x="7"/>
        <item x="67"/>
        <item x="66"/>
        <item x="65"/>
        <item x="13"/>
        <item x="9"/>
        <item x="49"/>
        <item x="58"/>
        <item x="122"/>
        <item x="117"/>
        <item x="124"/>
        <item x="118"/>
        <item x="119"/>
        <item x="102"/>
        <item x="99"/>
        <item x="100"/>
        <item x="127"/>
        <item x="28"/>
        <item x="27"/>
        <item x="24"/>
        <item x="26"/>
        <item x="76"/>
        <item x="94"/>
        <item x="123"/>
        <item x="38"/>
        <item x="40"/>
        <item x="121"/>
        <item x="87"/>
        <item x="109"/>
        <item x="55"/>
        <item x="80"/>
        <item x="3"/>
        <item x="0"/>
        <item x="110"/>
        <item x="8"/>
        <item x="25"/>
        <item x="23"/>
        <item x="77"/>
        <item x="73"/>
        <item x="143"/>
        <item x="144"/>
        <item x="153"/>
        <item x="148"/>
        <item x="140"/>
        <item x="146"/>
        <item x="137"/>
        <item x="145"/>
        <item x="141"/>
        <item x="147"/>
        <item x="139"/>
        <item x="142"/>
        <item x="150"/>
        <item x="56"/>
        <item x="93"/>
        <item x="31"/>
        <item x="155"/>
        <item x="59"/>
        <item x="138"/>
        <item x="63"/>
        <item x="51"/>
        <item x="39"/>
        <item x="44"/>
        <item x="41"/>
        <item x="42"/>
        <item x="45"/>
        <item x="154"/>
        <item x="158"/>
        <item x="156"/>
        <item x="157"/>
        <item x="166"/>
        <item x="165"/>
        <item x="136"/>
        <item x="152"/>
        <item x="151"/>
        <item x="162"/>
        <item x="160"/>
        <item x="163"/>
        <item x="130"/>
        <item x="149"/>
        <item x="132"/>
        <item x="131"/>
        <item x="161"/>
        <item x="10"/>
        <item x="159"/>
        <item x="133"/>
        <item x="37"/>
        <item x="134"/>
        <item x="106"/>
        <item x="164"/>
        <item x="16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9">
        <item x="4"/>
        <item x="8"/>
        <item x="6"/>
        <item x="9"/>
        <item x="12"/>
        <item x="1"/>
        <item h="1" x="11"/>
        <item x="3"/>
        <item h="1" x="13"/>
        <item x="0"/>
        <item x="7"/>
        <item h="1" x="14"/>
        <item h="1" x="15"/>
        <item x="5"/>
        <item x="2"/>
        <item h="1" x="10"/>
        <item h="1" x="16"/>
        <item h="1" x="18"/>
        <item h="1" x="17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6">
        <item x="2"/>
        <item x="4"/>
        <item x="0"/>
        <item x="1"/>
        <item x="3"/>
        <item x="5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440">
    <i>
      <x/>
      <x/>
      <x v="8"/>
    </i>
    <i r="1">
      <x v="3"/>
      <x v="8"/>
    </i>
    <i r="1">
      <x v="4"/>
      <x v="8"/>
    </i>
    <i r="1">
      <x v="5"/>
      <x v="8"/>
    </i>
    <i>
      <x v="1"/>
      <x v="4"/>
      <x v="9"/>
    </i>
    <i>
      <x v="2"/>
      <x/>
      <x v="38"/>
    </i>
    <i r="1">
      <x v="3"/>
      <x v="38"/>
    </i>
    <i r="1">
      <x v="4"/>
      <x v="38"/>
    </i>
    <i r="1">
      <x v="5"/>
      <x v="38"/>
    </i>
    <i>
      <x v="3"/>
      <x/>
      <x v="39"/>
    </i>
    <i r="1">
      <x v="3"/>
      <x v="39"/>
    </i>
    <i r="1">
      <x v="5"/>
      <x v="39"/>
    </i>
    <i>
      <x v="4"/>
      <x/>
      <x v="40"/>
    </i>
    <i r="1">
      <x v="3"/>
      <x v="40"/>
    </i>
    <i r="1">
      <x v="4"/>
      <x v="40"/>
    </i>
    <i>
      <x v="5"/>
      <x/>
      <x v="41"/>
    </i>
    <i r="1">
      <x v="3"/>
      <x v="41"/>
    </i>
    <i r="1">
      <x v="4"/>
      <x v="41"/>
    </i>
    <i r="1">
      <x v="5"/>
      <x v="41"/>
    </i>
    <i>
      <x v="6"/>
      <x/>
      <x v="42"/>
    </i>
    <i r="1">
      <x v="3"/>
      <x v="42"/>
    </i>
    <i r="1">
      <x v="4"/>
      <x v="42"/>
    </i>
    <i r="1">
      <x v="5"/>
      <x v="42"/>
    </i>
    <i>
      <x v="7"/>
      <x/>
      <x v="65"/>
    </i>
    <i r="1">
      <x v="3"/>
      <x v="65"/>
    </i>
    <i r="1">
      <x v="4"/>
      <x v="65"/>
    </i>
    <i r="1">
      <x v="5"/>
      <x v="65"/>
    </i>
    <i>
      <x v="8"/>
      <x/>
      <x v="105"/>
    </i>
    <i r="1">
      <x v="3"/>
      <x v="105"/>
    </i>
    <i r="1">
      <x v="4"/>
      <x v="105"/>
    </i>
    <i r="1">
      <x v="5"/>
      <x v="105"/>
    </i>
    <i>
      <x v="9"/>
      <x v="1"/>
      <x v="3"/>
    </i>
    <i r="1">
      <x v="2"/>
      <x v="3"/>
    </i>
    <i r="1">
      <x v="3"/>
      <x v="3"/>
    </i>
    <i r="1">
      <x v="4"/>
      <x v="3"/>
    </i>
    <i r="1">
      <x v="5"/>
      <x v="3"/>
    </i>
    <i>
      <x v="10"/>
      <x v="2"/>
      <x v="4"/>
    </i>
    <i r="1">
      <x v="3"/>
      <x v="4"/>
    </i>
    <i>
      <x v="11"/>
      <x v="2"/>
      <x v="6"/>
    </i>
    <i>
      <x v="12"/>
      <x v="2"/>
      <x v="7"/>
    </i>
    <i r="1">
      <x v="3"/>
      <x v="7"/>
    </i>
    <i r="1">
      <x v="4"/>
      <x v="7"/>
    </i>
    <i r="1">
      <x v="5"/>
      <x v="7"/>
    </i>
    <i>
      <x v="13"/>
      <x v="2"/>
      <x v="14"/>
    </i>
    <i r="1">
      <x v="3"/>
      <x v="14"/>
    </i>
    <i r="1">
      <x v="4"/>
      <x v="14"/>
    </i>
    <i r="1">
      <x v="5"/>
      <x v="14"/>
    </i>
    <i>
      <x v="14"/>
      <x v="2"/>
      <x v="21"/>
    </i>
    <i r="1">
      <x v="4"/>
      <x v="21"/>
    </i>
    <i>
      <x v="15"/>
      <x v="2"/>
      <x v="22"/>
    </i>
    <i>
      <x v="16"/>
      <x v="1"/>
      <x v="23"/>
    </i>
    <i r="1">
      <x v="2"/>
      <x v="23"/>
    </i>
    <i r="1">
      <x v="3"/>
      <x v="23"/>
    </i>
    <i r="1">
      <x v="4"/>
      <x v="23"/>
    </i>
    <i r="1">
      <x v="5"/>
      <x v="23"/>
    </i>
    <i>
      <x v="17"/>
      <x v="2"/>
      <x v="24"/>
    </i>
    <i>
      <x v="18"/>
      <x v="2"/>
      <x v="25"/>
    </i>
    <i r="1">
      <x v="3"/>
      <x v="25"/>
    </i>
    <i r="1">
      <x v="4"/>
      <x v="25"/>
    </i>
    <i r="1">
      <x v="5"/>
      <x v="25"/>
    </i>
    <i>
      <x v="19"/>
      <x v="1"/>
      <x v="27"/>
    </i>
    <i r="1">
      <x v="2"/>
      <x v="27"/>
    </i>
    <i>
      <x v="20"/>
      <x v="1"/>
      <x v="28"/>
    </i>
    <i r="1">
      <x v="2"/>
      <x v="28"/>
    </i>
    <i r="1">
      <x v="3"/>
      <x v="28"/>
    </i>
    <i r="1">
      <x v="4"/>
      <x v="28"/>
    </i>
    <i r="1">
      <x v="5"/>
      <x v="28"/>
    </i>
    <i>
      <x v="21"/>
      <x v="1"/>
      <x v="29"/>
    </i>
    <i r="1">
      <x v="2"/>
      <x v="29"/>
    </i>
    <i r="1">
      <x v="3"/>
      <x v="29"/>
    </i>
    <i r="1">
      <x v="4"/>
      <x v="29"/>
    </i>
    <i r="1">
      <x v="5"/>
      <x v="29"/>
    </i>
    <i>
      <x v="22"/>
      <x v="2"/>
      <x v="31"/>
    </i>
    <i r="1">
      <x v="3"/>
      <x v="31"/>
    </i>
    <i r="1">
      <x v="4"/>
      <x v="31"/>
    </i>
    <i r="1">
      <x v="5"/>
      <x v="31"/>
    </i>
    <i>
      <x v="23"/>
      <x v="2"/>
      <x v="35"/>
    </i>
    <i r="1">
      <x v="3"/>
      <x v="35"/>
    </i>
    <i r="1">
      <x v="4"/>
      <x v="35"/>
    </i>
    <i r="1">
      <x v="5"/>
      <x v="35"/>
    </i>
    <i>
      <x v="24"/>
      <x v="2"/>
      <x v="36"/>
    </i>
    <i r="1">
      <x v="4"/>
      <x v="36"/>
    </i>
    <i r="1">
      <x v="5"/>
      <x v="36"/>
    </i>
    <i>
      <x v="25"/>
      <x v="2"/>
      <x v="36"/>
    </i>
    <i r="1">
      <x v="5"/>
      <x v="36"/>
    </i>
    <i>
      <x v="26"/>
      <x v="2"/>
      <x v="45"/>
    </i>
    <i r="1">
      <x v="3"/>
      <x v="45"/>
    </i>
    <i r="1">
      <x v="4"/>
      <x v="45"/>
    </i>
    <i r="1">
      <x v="5"/>
      <x v="45"/>
    </i>
    <i>
      <x v="27"/>
      <x v="2"/>
      <x v="46"/>
    </i>
    <i r="1">
      <x v="3"/>
      <x v="46"/>
    </i>
    <i r="1">
      <x v="4"/>
      <x v="46"/>
    </i>
    <i r="1">
      <x v="5"/>
      <x v="46"/>
    </i>
    <i>
      <x v="28"/>
      <x v="2"/>
      <x v="54"/>
    </i>
    <i r="1">
      <x v="3"/>
      <x v="54"/>
    </i>
    <i r="1">
      <x v="4"/>
      <x v="54"/>
    </i>
    <i r="1">
      <x v="5"/>
      <x v="54"/>
    </i>
    <i>
      <x v="29"/>
      <x v="2"/>
      <x v="62"/>
    </i>
    <i>
      <x v="30"/>
      <x v="1"/>
      <x v="72"/>
    </i>
    <i r="1">
      <x v="2"/>
      <x v="72"/>
    </i>
    <i r="1">
      <x v="3"/>
      <x v="72"/>
    </i>
    <i r="1">
      <x v="4"/>
      <x v="72"/>
    </i>
    <i r="1">
      <x v="5"/>
      <x v="72"/>
    </i>
    <i>
      <x v="31"/>
      <x v="2"/>
      <x v="73"/>
    </i>
    <i>
      <x v="32"/>
      <x v="2"/>
      <x v="77"/>
    </i>
    <i r="1">
      <x v="3"/>
      <x v="77"/>
    </i>
    <i r="1">
      <x v="5"/>
      <x v="77"/>
    </i>
    <i>
      <x v="33"/>
      <x v="2"/>
      <x v="78"/>
    </i>
    <i>
      <x v="34"/>
      <x v="2"/>
      <x v="82"/>
    </i>
    <i r="1">
      <x v="4"/>
      <x v="82"/>
    </i>
    <i>
      <x v="35"/>
      <x v="2"/>
      <x v="83"/>
    </i>
    <i r="1">
      <x v="3"/>
      <x v="83"/>
    </i>
    <i r="1">
      <x v="4"/>
      <x v="83"/>
    </i>
    <i r="1">
      <x v="5"/>
      <x v="83"/>
    </i>
    <i>
      <x v="36"/>
      <x v="2"/>
      <x v="95"/>
    </i>
    <i r="1">
      <x v="3"/>
      <x v="95"/>
    </i>
    <i r="1">
      <x v="5"/>
      <x v="95"/>
    </i>
    <i>
      <x v="37"/>
      <x v="2"/>
      <x v="96"/>
    </i>
    <i r="1">
      <x v="4"/>
      <x v="96"/>
    </i>
    <i>
      <x v="38"/>
      <x v="2"/>
      <x v="97"/>
    </i>
    <i r="1">
      <x v="3"/>
      <x v="97"/>
    </i>
    <i r="1">
      <x v="4"/>
      <x v="97"/>
    </i>
    <i r="1">
      <x v="5"/>
      <x v="97"/>
    </i>
    <i>
      <x v="39"/>
      <x v="2"/>
      <x v="98"/>
    </i>
    <i>
      <x v="40"/>
      <x v="2"/>
      <x v="98"/>
    </i>
    <i>
      <x v="41"/>
      <x v="2"/>
      <x v="102"/>
    </i>
    <i>
      <x v="42"/>
      <x v="2"/>
      <x v="103"/>
    </i>
    <i r="1">
      <x v="3"/>
      <x v="103"/>
    </i>
    <i r="1">
      <x v="5"/>
      <x v="103"/>
    </i>
    <i>
      <x v="43"/>
      <x v="2"/>
      <x v="109"/>
    </i>
    <i r="1">
      <x v="5"/>
      <x v="109"/>
    </i>
    <i>
      <x v="44"/>
      <x v="1"/>
      <x v="110"/>
    </i>
    <i r="1">
      <x v="2"/>
      <x v="110"/>
    </i>
    <i r="1">
      <x v="3"/>
      <x v="110"/>
    </i>
    <i r="1">
      <x v="4"/>
      <x v="110"/>
    </i>
    <i r="1">
      <x v="5"/>
      <x v="110"/>
    </i>
    <i>
      <x v="45"/>
      <x v="2"/>
      <x v="112"/>
    </i>
    <i r="1">
      <x v="3"/>
      <x v="112"/>
    </i>
    <i r="1">
      <x v="5"/>
      <x v="112"/>
    </i>
    <i>
      <x v="46"/>
      <x v="1"/>
      <x v="113"/>
    </i>
    <i r="1">
      <x v="2"/>
      <x v="113"/>
    </i>
    <i r="1">
      <x v="3"/>
      <x v="113"/>
    </i>
    <i r="1">
      <x v="4"/>
      <x v="113"/>
    </i>
    <i r="1">
      <x v="5"/>
      <x v="113"/>
    </i>
    <i>
      <x v="47"/>
      <x v="1"/>
      <x v="114"/>
    </i>
    <i r="1">
      <x v="2"/>
      <x v="114"/>
    </i>
    <i r="1">
      <x v="3"/>
      <x v="114"/>
    </i>
    <i r="1">
      <x v="5"/>
      <x v="114"/>
    </i>
    <i>
      <x v="48"/>
      <x v="1"/>
      <x v="1"/>
    </i>
    <i r="1">
      <x v="2"/>
      <x v="1"/>
    </i>
    <i r="1">
      <x v="3"/>
      <x v="1"/>
    </i>
    <i>
      <x v="49"/>
      <x v="2"/>
      <x v="2"/>
    </i>
    <i r="1">
      <x v="3"/>
      <x v="2"/>
    </i>
    <i r="1">
      <x v="4"/>
      <x v="2"/>
    </i>
    <i r="1">
      <x v="5"/>
      <x v="2"/>
    </i>
    <i>
      <x v="50"/>
      <x v="2"/>
      <x v="12"/>
    </i>
    <i r="1">
      <x v="3"/>
      <x v="12"/>
    </i>
    <i r="1">
      <x v="5"/>
      <x v="12"/>
    </i>
    <i>
      <x v="51"/>
      <x v="1"/>
      <x v="12"/>
    </i>
    <i r="1">
      <x v="2"/>
      <x v="12"/>
    </i>
    <i r="1">
      <x v="3"/>
      <x v="12"/>
    </i>
    <i>
      <x v="52"/>
      <x v="2"/>
      <x v="37"/>
    </i>
    <i r="1">
      <x v="3"/>
      <x v="37"/>
    </i>
    <i>
      <x v="53"/>
      <x v="2"/>
      <x v="43"/>
    </i>
    <i r="1">
      <x v="3"/>
      <x v="43"/>
    </i>
    <i r="1">
      <x v="5"/>
      <x v="43"/>
    </i>
    <i>
      <x v="54"/>
      <x v="1"/>
      <x v="44"/>
    </i>
    <i r="1">
      <x v="2"/>
      <x v="44"/>
    </i>
    <i r="1">
      <x v="4"/>
      <x v="44"/>
    </i>
    <i r="1">
      <x v="5"/>
      <x v="44"/>
    </i>
    <i>
      <x v="55"/>
      <x v="1"/>
      <x v="55"/>
    </i>
    <i r="1">
      <x v="2"/>
      <x v="55"/>
    </i>
    <i r="1">
      <x v="3"/>
      <x v="55"/>
    </i>
    <i r="1">
      <x v="4"/>
      <x v="55"/>
    </i>
    <i r="1">
      <x v="5"/>
      <x v="55"/>
    </i>
    <i>
      <x v="56"/>
      <x v="2"/>
      <x v="56"/>
    </i>
    <i>
      <x v="57"/>
      <x v="1"/>
      <x v="68"/>
    </i>
    <i r="1">
      <x v="2"/>
      <x v="68"/>
    </i>
    <i r="1">
      <x v="3"/>
      <x v="68"/>
    </i>
    <i r="1">
      <x v="4"/>
      <x v="68"/>
    </i>
    <i r="1">
      <x v="5"/>
      <x v="68"/>
    </i>
    <i>
      <x v="58"/>
      <x v="1"/>
      <x v="69"/>
    </i>
    <i r="1">
      <x v="2"/>
      <x v="69"/>
    </i>
    <i r="1">
      <x v="3"/>
      <x v="69"/>
    </i>
    <i r="1">
      <x v="4"/>
      <x v="69"/>
    </i>
    <i r="1">
      <x v="5"/>
      <x v="69"/>
    </i>
    <i>
      <x v="59"/>
      <x v="2"/>
      <x v="70"/>
    </i>
    <i r="1">
      <x v="4"/>
      <x v="70"/>
    </i>
    <i>
      <x v="60"/>
      <x v="2"/>
      <x v="74"/>
    </i>
    <i r="1">
      <x v="3"/>
      <x v="74"/>
    </i>
    <i r="1">
      <x v="4"/>
      <x v="74"/>
    </i>
    <i r="1">
      <x v="5"/>
      <x v="74"/>
    </i>
    <i>
      <x v="61"/>
      <x v="2"/>
      <x v="75"/>
    </i>
    <i r="1">
      <x v="4"/>
      <x v="75"/>
    </i>
    <i r="1">
      <x v="5"/>
      <x v="75"/>
    </i>
    <i>
      <x v="62"/>
      <x v="1"/>
      <x v="79"/>
    </i>
    <i r="1">
      <x v="2"/>
      <x v="79"/>
    </i>
    <i r="1">
      <x v="3"/>
      <x v="79"/>
    </i>
    <i r="1">
      <x v="4"/>
      <x v="79"/>
    </i>
    <i r="1">
      <x v="5"/>
      <x v="79"/>
    </i>
    <i>
      <x v="63"/>
      <x v="2"/>
      <x v="80"/>
    </i>
    <i>
      <x v="64"/>
      <x v="2"/>
      <x v="81"/>
    </i>
    <i r="1">
      <x v="3"/>
      <x v="81"/>
    </i>
    <i r="1">
      <x v="4"/>
      <x v="81"/>
    </i>
    <i r="1">
      <x v="5"/>
      <x v="81"/>
    </i>
    <i>
      <x v="65"/>
      <x v="1"/>
      <x v="84"/>
    </i>
    <i r="1">
      <x v="2"/>
      <x v="84"/>
    </i>
    <i r="1">
      <x v="3"/>
      <x v="84"/>
    </i>
    <i r="1">
      <x v="4"/>
      <x v="84"/>
    </i>
    <i r="1">
      <x v="5"/>
      <x v="84"/>
    </i>
    <i>
      <x v="66"/>
      <x v="2"/>
      <x v="85"/>
    </i>
    <i>
      <x v="67"/>
      <x v="2"/>
      <x v="107"/>
    </i>
    <i r="1">
      <x v="3"/>
      <x v="107"/>
    </i>
    <i r="1">
      <x v="5"/>
      <x v="107"/>
    </i>
    <i>
      <x v="68"/>
      <x/>
      <x/>
    </i>
    <i r="1">
      <x v="1"/>
      <x/>
    </i>
    <i r="1">
      <x v="3"/>
      <x/>
    </i>
    <i r="1">
      <x v="5"/>
      <x/>
    </i>
    <i>
      <x v="69"/>
      <x/>
      <x v="5"/>
    </i>
    <i r="1">
      <x v="1"/>
      <x v="5"/>
    </i>
    <i r="1">
      <x v="3"/>
      <x v="5"/>
    </i>
    <i r="1">
      <x v="4"/>
      <x v="5"/>
    </i>
    <i r="1">
      <x v="5"/>
      <x v="5"/>
    </i>
    <i>
      <x v="70"/>
      <x/>
      <x v="10"/>
    </i>
    <i r="1">
      <x v="1"/>
      <x v="10"/>
    </i>
    <i r="1">
      <x v="3"/>
      <x v="10"/>
    </i>
    <i r="1">
      <x v="4"/>
      <x v="10"/>
    </i>
    <i r="1">
      <x v="5"/>
      <x v="10"/>
    </i>
    <i>
      <x v="71"/>
      <x/>
      <x v="15"/>
    </i>
    <i r="1">
      <x v="1"/>
      <x v="15"/>
    </i>
    <i r="1">
      <x v="3"/>
      <x v="15"/>
    </i>
    <i r="1">
      <x v="4"/>
      <x v="15"/>
    </i>
    <i r="1">
      <x v="5"/>
      <x v="15"/>
    </i>
    <i>
      <x v="72"/>
      <x/>
      <x v="16"/>
    </i>
    <i r="1">
      <x v="1"/>
      <x v="16"/>
    </i>
    <i r="1">
      <x v="3"/>
      <x v="16"/>
    </i>
    <i r="1">
      <x v="4"/>
      <x v="16"/>
    </i>
    <i r="1">
      <x v="5"/>
      <x v="16"/>
    </i>
    <i>
      <x v="73"/>
      <x v="1"/>
      <x v="47"/>
    </i>
    <i r="1">
      <x v="4"/>
      <x v="47"/>
    </i>
    <i>
      <x v="74"/>
      <x/>
      <x v="48"/>
    </i>
    <i r="1">
      <x v="1"/>
      <x v="48"/>
    </i>
    <i r="1">
      <x v="3"/>
      <x v="48"/>
    </i>
    <i r="1">
      <x v="4"/>
      <x v="48"/>
    </i>
    <i r="1">
      <x v="5"/>
      <x v="48"/>
    </i>
    <i>
      <x v="75"/>
      <x/>
      <x v="49"/>
    </i>
    <i r="1">
      <x v="1"/>
      <x v="49"/>
    </i>
    <i r="1">
      <x v="3"/>
      <x v="49"/>
    </i>
    <i r="1">
      <x v="4"/>
      <x v="49"/>
    </i>
    <i r="1">
      <x v="5"/>
      <x v="49"/>
    </i>
    <i>
      <x v="76"/>
      <x v="1"/>
      <x v="66"/>
    </i>
    <i r="1">
      <x v="3"/>
      <x v="66"/>
    </i>
    <i r="1">
      <x v="4"/>
      <x v="66"/>
    </i>
    <i r="1">
      <x v="5"/>
      <x v="66"/>
    </i>
    <i>
      <x v="77"/>
      <x v="1"/>
      <x v="71"/>
    </i>
    <i r="1">
      <x v="4"/>
      <x v="71"/>
    </i>
    <i r="1">
      <x v="5"/>
      <x v="71"/>
    </i>
    <i>
      <x v="78"/>
      <x/>
      <x v="100"/>
    </i>
    <i r="1">
      <x v="1"/>
      <x v="100"/>
    </i>
    <i r="1">
      <x v="3"/>
      <x v="100"/>
    </i>
    <i r="1">
      <x v="4"/>
      <x v="100"/>
    </i>
    <i r="1">
      <x v="5"/>
      <x v="100"/>
    </i>
    <i>
      <x v="79"/>
      <x/>
      <x v="106"/>
    </i>
    <i r="1">
      <x v="1"/>
      <x v="106"/>
    </i>
    <i r="1">
      <x v="5"/>
      <x v="106"/>
    </i>
    <i>
      <x v="80"/>
      <x/>
      <x v="111"/>
    </i>
    <i r="1">
      <x v="1"/>
      <x v="111"/>
    </i>
    <i r="1">
      <x v="5"/>
      <x v="111"/>
    </i>
    <i>
      <x v="81"/>
      <x v="1"/>
      <x v="57"/>
    </i>
    <i r="1">
      <x v="3"/>
      <x v="57"/>
    </i>
    <i r="1">
      <x v="4"/>
      <x v="57"/>
    </i>
    <i r="1">
      <x v="5"/>
      <x v="57"/>
    </i>
    <i>
      <x v="82"/>
      <x v="1"/>
      <x v="59"/>
    </i>
    <i r="1">
      <x v="3"/>
      <x v="59"/>
    </i>
    <i r="1">
      <x v="4"/>
      <x v="59"/>
    </i>
    <i r="1">
      <x v="5"/>
      <x v="59"/>
    </i>
    <i>
      <x v="83"/>
      <x v="1"/>
      <x v="86"/>
    </i>
    <i r="1">
      <x v="3"/>
      <x v="86"/>
    </i>
    <i r="1">
      <x v="4"/>
      <x v="86"/>
    </i>
    <i r="1">
      <x v="5"/>
      <x v="86"/>
    </i>
    <i>
      <x v="84"/>
      <x v="1"/>
      <x v="87"/>
    </i>
    <i r="1">
      <x v="3"/>
      <x v="87"/>
    </i>
    <i r="1">
      <x v="4"/>
      <x v="87"/>
    </i>
    <i r="1">
      <x v="5"/>
      <x v="87"/>
    </i>
    <i>
      <x v="85"/>
      <x v="1"/>
      <x v="89"/>
    </i>
    <i r="1">
      <x v="3"/>
      <x v="89"/>
    </i>
    <i r="1">
      <x v="4"/>
      <x v="89"/>
    </i>
    <i r="1">
      <x v="5"/>
      <x v="89"/>
    </i>
    <i>
      <x v="86"/>
      <x v="1"/>
      <x v="90"/>
    </i>
    <i r="1">
      <x v="3"/>
      <x v="90"/>
    </i>
    <i r="1">
      <x v="4"/>
      <x v="90"/>
    </i>
    <i r="1">
      <x v="5"/>
      <x v="90"/>
    </i>
    <i>
      <x v="87"/>
      <x v="1"/>
      <x v="101"/>
    </i>
    <i r="1">
      <x v="3"/>
      <x v="101"/>
    </i>
    <i r="1">
      <x v="4"/>
      <x v="101"/>
    </i>
    <i r="1">
      <x v="5"/>
      <x v="101"/>
    </i>
    <i>
      <x v="88"/>
      <x v="1"/>
      <x v="104"/>
    </i>
    <i r="1">
      <x v="3"/>
      <x v="104"/>
    </i>
    <i r="1">
      <x v="4"/>
      <x v="104"/>
    </i>
    <i r="1">
      <x v="5"/>
      <x v="104"/>
    </i>
    <i>
      <x v="89"/>
      <x v="1"/>
      <x v="26"/>
    </i>
    <i r="1">
      <x v="3"/>
      <x v="26"/>
    </i>
    <i r="1">
      <x v="4"/>
      <x v="26"/>
    </i>
    <i r="1">
      <x v="5"/>
      <x v="26"/>
    </i>
    <i>
      <x v="90"/>
      <x v="1"/>
      <x v="33"/>
    </i>
    <i r="1">
      <x v="3"/>
      <x v="33"/>
    </i>
    <i r="1">
      <x v="4"/>
      <x v="33"/>
    </i>
    <i r="1">
      <x v="5"/>
      <x v="33"/>
    </i>
    <i>
      <x v="91"/>
      <x v="1"/>
      <x v="58"/>
    </i>
    <i r="1">
      <x v="3"/>
      <x v="58"/>
    </i>
    <i r="1">
      <x v="4"/>
      <x v="58"/>
    </i>
    <i r="1">
      <x v="5"/>
      <x v="58"/>
    </i>
    <i>
      <x v="92"/>
      <x v="1"/>
      <x v="88"/>
    </i>
    <i r="1">
      <x v="3"/>
      <x v="88"/>
    </i>
    <i r="1">
      <x v="4"/>
      <x v="88"/>
    </i>
    <i r="1">
      <x v="5"/>
      <x v="88"/>
    </i>
    <i>
      <x v="93"/>
      <x v="1"/>
      <x v="20"/>
    </i>
    <i>
      <x v="94"/>
      <x v="1"/>
      <x v="67"/>
    </i>
    <i r="1">
      <x v="3"/>
      <x v="67"/>
    </i>
    <i r="1">
      <x v="4"/>
      <x v="67"/>
    </i>
    <i r="1">
      <x v="5"/>
      <x v="67"/>
    </i>
    <i>
      <x v="95"/>
      <x v="1"/>
      <x v="76"/>
    </i>
    <i r="1">
      <x v="3"/>
      <x v="76"/>
    </i>
    <i r="1">
      <x v="4"/>
      <x v="76"/>
    </i>
    <i r="1">
      <x v="5"/>
      <x v="76"/>
    </i>
    <i>
      <x v="96"/>
      <x v="1"/>
      <x v="50"/>
    </i>
    <i r="1">
      <x v="3"/>
      <x v="50"/>
    </i>
    <i r="1">
      <x v="4"/>
      <x v="50"/>
    </i>
    <i r="1">
      <x v="5"/>
      <x v="50"/>
    </i>
    <i>
      <x v="97"/>
      <x v="1"/>
      <x v="51"/>
    </i>
    <i r="1">
      <x v="3"/>
      <x v="51"/>
    </i>
    <i r="1">
      <x v="4"/>
      <x v="51"/>
    </i>
    <i r="1">
      <x v="5"/>
      <x v="51"/>
    </i>
    <i>
      <x v="98"/>
      <x v="1"/>
      <x v="52"/>
    </i>
    <i r="1">
      <x v="5"/>
      <x v="52"/>
    </i>
    <i>
      <x v="99"/>
      <x v="1"/>
      <x v="53"/>
    </i>
    <i r="1">
      <x v="5"/>
      <x v="53"/>
    </i>
    <i>
      <x v="100"/>
      <x v="1"/>
      <x v="34"/>
    </i>
    <i r="1">
      <x v="3"/>
      <x v="34"/>
    </i>
    <i r="1">
      <x v="4"/>
      <x v="34"/>
    </i>
    <i r="1">
      <x v="5"/>
      <x v="34"/>
    </i>
    <i>
      <x v="101"/>
      <x v="1"/>
      <x v="91"/>
    </i>
    <i r="1">
      <x v="3"/>
      <x v="91"/>
    </i>
    <i r="1">
      <x v="4"/>
      <x v="91"/>
    </i>
    <i r="1">
      <x v="5"/>
      <x v="91"/>
    </i>
    <i>
      <x v="102"/>
      <x v="1"/>
      <x v="92"/>
    </i>
    <i r="1">
      <x v="3"/>
      <x v="92"/>
    </i>
    <i r="1">
      <x v="4"/>
      <x v="92"/>
    </i>
    <i r="1">
      <x v="5"/>
      <x v="92"/>
    </i>
    <i>
      <x v="103"/>
      <x v="1"/>
      <x v="93"/>
    </i>
    <i r="1">
      <x v="3"/>
      <x v="93"/>
    </i>
    <i r="1">
      <x v="4"/>
      <x v="93"/>
    </i>
    <i r="1">
      <x v="5"/>
      <x v="93"/>
    </i>
    <i>
      <x v="104"/>
      <x v="1"/>
      <x v="94"/>
    </i>
    <i r="1">
      <x v="4"/>
      <x v="94"/>
    </i>
    <i r="1">
      <x v="5"/>
      <x v="94"/>
    </i>
    <i>
      <x v="105"/>
      <x v="1"/>
      <x v="11"/>
    </i>
    <i r="1">
      <x v="2"/>
      <x v="11"/>
    </i>
    <i r="1">
      <x v="4"/>
      <x v="11"/>
    </i>
    <i r="1">
      <x v="5"/>
      <x v="11"/>
    </i>
    <i>
      <x v="106"/>
      <x v="1"/>
      <x v="13"/>
    </i>
    <i r="1">
      <x v="2"/>
      <x v="13"/>
    </i>
    <i r="1">
      <x v="4"/>
      <x v="13"/>
    </i>
    <i r="1">
      <x v="5"/>
      <x v="13"/>
    </i>
    <i>
      <x v="107"/>
      <x v="4"/>
      <x v="17"/>
    </i>
    <i r="1">
      <x v="5"/>
      <x v="17"/>
    </i>
    <i>
      <x v="108"/>
      <x v="1"/>
      <x v="18"/>
    </i>
    <i r="1">
      <x v="2"/>
      <x v="18"/>
    </i>
    <i r="1">
      <x v="5"/>
      <x v="18"/>
    </i>
    <i>
      <x v="109"/>
      <x v="1"/>
      <x v="19"/>
    </i>
    <i>
      <x v="110"/>
      <x v="1"/>
      <x v="30"/>
    </i>
    <i r="1">
      <x v="2"/>
      <x v="30"/>
    </i>
    <i r="1">
      <x v="4"/>
      <x v="30"/>
    </i>
    <i>
      <x v="111"/>
      <x v="1"/>
      <x v="32"/>
    </i>
    <i r="1">
      <x v="2"/>
      <x v="32"/>
    </i>
    <i r="1">
      <x v="4"/>
      <x v="32"/>
    </i>
    <i r="1">
      <x v="5"/>
      <x v="32"/>
    </i>
    <i>
      <x v="112"/>
      <x v="1"/>
      <x v="60"/>
    </i>
    <i r="1">
      <x v="2"/>
      <x v="60"/>
    </i>
    <i r="1">
      <x v="5"/>
      <x v="60"/>
    </i>
    <i>
      <x v="113"/>
      <x v="1"/>
      <x v="61"/>
    </i>
    <i r="1">
      <x v="2"/>
      <x v="61"/>
    </i>
    <i r="1">
      <x v="4"/>
      <x v="61"/>
    </i>
    <i r="1">
      <x v="5"/>
      <x v="61"/>
    </i>
    <i>
      <x v="114"/>
      <x v="1"/>
      <x v="63"/>
    </i>
    <i r="1">
      <x v="2"/>
      <x v="63"/>
    </i>
    <i r="1">
      <x v="4"/>
      <x v="63"/>
    </i>
    <i>
      <x v="115"/>
      <x v="1"/>
      <x v="64"/>
    </i>
    <i r="1">
      <x v="2"/>
      <x v="64"/>
    </i>
    <i r="1">
      <x v="5"/>
      <x v="64"/>
    </i>
    <i>
      <x v="116"/>
      <x v="1"/>
      <x v="99"/>
    </i>
    <i r="1">
      <x v="2"/>
      <x v="99"/>
    </i>
    <i r="1">
      <x v="5"/>
      <x v="99"/>
    </i>
    <i>
      <x v="117"/>
      <x v="1"/>
      <x v="108"/>
    </i>
    <i r="1">
      <x v="2"/>
      <x v="108"/>
    </i>
    <i r="1">
      <x v="5"/>
      <x v="108"/>
    </i>
    <i>
      <x v="118"/>
      <x v="1"/>
      <x v="115"/>
    </i>
    <i r="1">
      <x v="2"/>
      <x v="115"/>
    </i>
    <i>
      <x v="119"/>
      <x v="2"/>
      <x v="116"/>
    </i>
    <i>
      <x v="124"/>
      <x v="4"/>
      <x v="121"/>
    </i>
    <i r="1">
      <x v="5"/>
      <x v="121"/>
    </i>
    <i>
      <x v="125"/>
      <x v="4"/>
      <x v="122"/>
    </i>
    <i r="1">
      <x v="5"/>
      <x v="122"/>
    </i>
    <i>
      <x v="126"/>
      <x v="4"/>
      <x v="123"/>
    </i>
    <i r="1">
      <x v="5"/>
      <x v="123"/>
    </i>
    <i>
      <x v="127"/>
      <x v="4"/>
      <x v="124"/>
    </i>
    <i r="1">
      <x v="5"/>
      <x v="124"/>
    </i>
    <i>
      <x v="129"/>
      <x v="4"/>
      <x v="126"/>
    </i>
    <i r="1">
      <x v="5"/>
      <x v="126"/>
    </i>
    <i>
      <x v="133"/>
      <x v="2"/>
      <x v="130"/>
    </i>
    <i>
      <x v="134"/>
      <x v="1"/>
      <x v="131"/>
    </i>
    <i r="1">
      <x v="3"/>
      <x v="131"/>
    </i>
    <i>
      <x v="135"/>
      <x v="2"/>
      <x v="132"/>
    </i>
    <i>
      <x v="136"/>
      <x v="2"/>
      <x v="134"/>
    </i>
    <i r="1">
      <x v="3"/>
      <x v="134"/>
    </i>
    <i>
      <x v="137"/>
      <x v="4"/>
      <x v="135"/>
    </i>
    <i r="1">
      <x v="5"/>
      <x v="135"/>
    </i>
    <i>
      <x v="138"/>
      <x v="2"/>
      <x v="136"/>
    </i>
    <i>
      <x v="139"/>
      <x v="2"/>
      <x v="137"/>
    </i>
    <i r="1">
      <x v="4"/>
      <x v="137"/>
    </i>
    <i>
      <x v="140"/>
      <x v="2"/>
      <x v="97"/>
    </i>
    <i>
      <x v="141"/>
      <x v="2"/>
      <x v="138"/>
    </i>
    <i r="1">
      <x v="3"/>
      <x v="138"/>
    </i>
    <i r="1">
      <x v="5"/>
      <x v="138"/>
    </i>
    <i>
      <x v="142"/>
      <x v="2"/>
      <x v="139"/>
    </i>
    <i r="1">
      <x v="4"/>
      <x v="139"/>
    </i>
    <i>
      <x v="143"/>
      <x v="2"/>
      <x v="140"/>
    </i>
    <i r="1">
      <x v="3"/>
      <x v="140"/>
    </i>
    <i r="1">
      <x v="5"/>
      <x v="140"/>
    </i>
    <i>
      <x v="144"/>
      <x v="2"/>
      <x v="141"/>
    </i>
    <i>
      <x v="145"/>
      <x v="2"/>
      <x v="142"/>
    </i>
    <i>
      <x v="158"/>
      <x v="5"/>
      <x v="154"/>
    </i>
    <i>
      <x v="159"/>
      <x v="4"/>
      <x v="155"/>
    </i>
    <i r="1">
      <x v="5"/>
      <x v="155"/>
    </i>
    <i>
      <x v="160"/>
      <x v="5"/>
      <x v="156"/>
    </i>
    <i>
      <x v="164"/>
      <x v="2"/>
      <x v="160"/>
    </i>
    <i>
      <x v="167"/>
      <x v="2"/>
      <x v="163"/>
    </i>
    <i>
      <x v="169"/>
      <x/>
      <x v="165"/>
    </i>
    <i r="1">
      <x v="3"/>
      <x v="165"/>
    </i>
    <i>
      <x v="170"/>
      <x v="5"/>
      <x v="166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2" hier="-1"/>
  </pageFields>
  <dataFields count="6">
    <dataField name="Promedio de PRECIO" fld="22" subtotal="average" baseField="26" baseItem="11"/>
    <dataField name="Mín. de PRECIO2" fld="22" subtotal="min" baseField="26" baseItem="11"/>
    <dataField name="Máx. de PRECIO3" fld="22" subtotal="max" baseField="26" baseItem="11"/>
    <dataField name="Promedio de PRECIO CONSUMIDOR" fld="23" subtotal="average" baseField="26" baseItem="11"/>
    <dataField name="Mín. de PRECIO CONSUMIDOR2" fld="23" subtotal="min" baseField="26" baseItem="11"/>
    <dataField name="Máx. de PRECIO CONSUMIDOR3" fld="23" subtotal="max" baseField="26" baseItem="11"/>
  </dataFields>
  <formats count="1">
    <format dxfId="0">
      <pivotArea outline="0" collapsedLevelsAreSubtotals="1" fieldPosition="0"/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00000000-000C-0000-FFFF-FFFF00000000}" name="Tabla6" displayName="Tabla6" ref="B7:J16" headerRowCount="0" totalsRowShown="0" headerRowDxfId="447" dataDxfId="446">
  <tableColumns count="9">
    <tableColumn id="1" xr3:uid="{00000000-0010-0000-0000-000001000000}" name="Producto" headerRowDxfId="445" dataDxfId="444"/>
    <tableColumn id="2" xr3:uid="{00000000-0010-0000-0000-000002000000}" name="Unidad de Venta" headerRowDxfId="443" dataDxfId="442"/>
    <tableColumn id="3" xr3:uid="{00000000-0010-0000-0000-000003000000}" name="Columna1" headerRowDxfId="441" dataDxfId="4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000-000005000000}" name="Mínimo" headerRowDxfId="439" dataDxfId="4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000-000006000000}" name="Máximo" headerRowDxfId="437" dataDxfId="4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000-000007000000}" name="Promedio Anterio" headerRowDxfId="435" dataDxfId="4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000-000008000000}" name="Variación" headerRowDxfId="433" dataDxfId="432" dataCellStyle="Normal 5">
      <calculatedColumnFormula>IF(D7="n.d.","",IF(G7="n.d.","",IF(D7=G7,"=",IF(D7&gt;G7,"↑","↓"))))</calculatedColumnFormula>
    </tableColumn>
    <tableColumn id="9" xr3:uid="{00000000-0010-0000-0000-000009000000}" name="$" headerRowDxfId="431" dataDxfId="430" dataCellStyle="Normal 5">
      <calculatedColumnFormula>IF(ISERR(IF(D7="n.d.","",IF(G7="n.d.","",(D7-G7)))),"",IF(D7="n.d.","",IF(G7="n.d.","",(D7-G7))))</calculatedColumnFormula>
    </tableColumn>
    <tableColumn id="10" xr3:uid="{00000000-0010-0000-0000-00000A000000}" name="%" headerRowDxfId="429" dataDxfId="4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Tabla68" displayName="Tabla68" ref="L7:N16" headerRowCount="0" totalsRowShown="0" headerRowDxfId="427" dataDxfId="426">
  <tableColumns count="3">
    <tableColumn id="3" xr3:uid="{00000000-0010-0000-0100-000003000000}" name="Columna1" headerRowDxfId="425" dataDxfId="4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100-000005000000}" name="Mínimo" headerRowDxfId="423" dataDxfId="4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100-000006000000}" name="Máximo" headerRowDxfId="421" dataDxfId="4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2000000}" name="Tabla682" displayName="Tabla682" ref="P7:R16" headerRowCount="0" totalsRowShown="0" headerRowDxfId="419" dataDxfId="418">
  <tableColumns count="3">
    <tableColumn id="3" xr3:uid="{00000000-0010-0000-0200-000003000000}" name="Columna1" headerRowDxfId="417" dataDxfId="4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200-000005000000}" name="Mínimo" headerRowDxfId="415" dataDxfId="4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200-000006000000}" name="Máximo" headerRowDxfId="413" dataDxfId="4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00000000-000C-0000-FFFF-FFFF03000000}" name="Tabla6829" displayName="Tabla6829" ref="T7:V16" headerRowCount="0" totalsRowShown="0" headerRowDxfId="411" dataDxfId="410">
  <tableColumns count="3">
    <tableColumn id="3" xr3:uid="{00000000-0010-0000-0300-000003000000}" name="Columna1" headerRowDxfId="409" dataDxfId="408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0300-000005000000}" name="Mínimo" headerRowDxfId="407" dataDxfId="406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0300-000006000000}" name="Máximo" headerRowDxfId="405" dataDxfId="404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00000000-000C-0000-FFFF-FFFF04000000}" name="Tabla63" displayName="Tabla63" ref="B28:J37" headerRowCount="0" totalsRowShown="0" dataDxfId="403" dataCellStyle="Normal 5">
  <tableColumns count="9">
    <tableColumn id="1" xr3:uid="{00000000-0010-0000-0400-000001000000}" name="Producto" headerRowDxfId="402" dataDxfId="401" dataCellStyle="Normal 6"/>
    <tableColumn id="2" xr3:uid="{00000000-0010-0000-0400-000002000000}" name="Unidad de Venta" headerRowDxfId="400" dataDxfId="399" dataCellStyle="Normal 6"/>
    <tableColumn id="3" xr3:uid="{00000000-0010-0000-0400-000003000000}" name="Columna1" headerRowDxfId="398" dataDxfId="3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400-000005000000}" name="Mínimo" headerRowDxfId="396" dataDxfId="3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400-000006000000}" name="Máximo" headerRowDxfId="394" dataDxfId="3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400-000007000000}" name="Promedio Anterio" headerRowDxfId="392" dataDxfId="3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400-000008000000}" name="Variación" headerRowDxfId="390" dataDxfId="389" dataCellStyle="Normal 5">
      <calculatedColumnFormula>IF(D28="n.d.","",IF(G28="n.d.","",IF(D28=G28,"=",IF(D28&gt;G28,"↑","↓"))))</calculatedColumnFormula>
    </tableColumn>
    <tableColumn id="9" xr3:uid="{00000000-0010-0000-0400-000009000000}" name="$" headerRowDxfId="388" dataDxfId="387" dataCellStyle="Normal 5">
      <calculatedColumnFormula>IF(ISERR(IF(D28="n.d.","",IF(G28="n.d.","",(D28-G28)))),"",IF(D28="n.d.","",IF(G28="n.d.","",(D28-G28))))</calculatedColumnFormula>
    </tableColumn>
    <tableColumn id="10" xr3:uid="{00000000-0010-0000-0400-00000A000000}" name="%" headerRowDxfId="386" dataDxfId="3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3" xr:uid="{D5156B0E-B9F9-4FB8-B183-3CF94FD90E3F}" name="Tabla6844144" displayName="Tabla6844144" ref="L28:N37" headerRowCount="0" totalsRowShown="0" headerRowDxfId="384" dataDxfId="383" dataCellStyle="Normal 5">
  <tableColumns count="3">
    <tableColumn id="3" xr3:uid="{2852EEFD-ABFF-4622-9D6D-BC8CFA2009F8}" name="Columna1" headerRowDxfId="382" dataDxfId="381" dataCellStyle="Normal 5">
      <calculatedColumnFormula>IF(ISERROR(VLOOKUP(CONCATENATE(A28,$L$5),sansalvador,8,FALSE)),"n.d.",VLOOKUP(CONCATENATE(A28,$L$5),sansalvador,8,FALSE))</calculatedColumnFormula>
    </tableColumn>
    <tableColumn id="5" xr3:uid="{177BCCA6-7963-4CC6-9A90-52E4E527DADD}" name="Mínimo" headerRowDxfId="380" dataDxfId="3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729A4518-4BE1-4322-B0FE-5BB4270B5911}" name="Máximo" headerRowDxfId="378" dataDxfId="3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4" xr:uid="{1888A454-B2CA-4BE8-B2DD-FB46F8FCCCD3}" name="Tabla68254245" displayName="Tabla68254245" ref="P28:R37" headerRowCount="0" totalsRowShown="0" headerRowDxfId="376" dataDxfId="375" dataCellStyle="Normal 5">
  <tableColumns count="3">
    <tableColumn id="3" xr3:uid="{9BD4AD40-06E2-4F77-8A76-C5DAECDD3728}" name="Columna1" headerRowDxfId="374" dataDxfId="3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E8F3E058-9A6C-4455-914D-AB406249FB43}" name="Mínimo" headerRowDxfId="372" dataDxfId="3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25662BC0-E5FE-45C4-A76B-9E8770AD3AF1}" name="Máximo" headerRowDxfId="370" dataDxfId="3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5" xr:uid="{D1CDC8D5-4318-40A2-9B08-3758897E72A4}" name="Tabla6825314546" displayName="Tabla6825314546" ref="T28:V37" headerRowCount="0" totalsRowShown="0" headerRowDxfId="368" dataDxfId="367" dataCellStyle="Normal 5">
  <tableColumns count="3">
    <tableColumn id="3" xr3:uid="{AE4EE2D0-49E1-46DF-AB23-D0333780D9EE}" name="Columna1" headerRowDxfId="366" dataDxfId="365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64CDF1E1-005C-4510-A2E4-A3C971863104}" name="Mínimo" headerRowDxfId="364" dataDxfId="363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27024A1B-C2AD-408F-B13B-6597B7C42532}" name="Máximo" headerRowDxfId="362" dataDxfId="361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00000000-000C-0000-FFFF-FFFF08000000}" name="Tabla632" displayName="Tabla632" ref="B7:J16" headerRowCount="0" totalsRowShown="0" headerRowDxfId="347" dataDxfId="346">
  <tableColumns count="9">
    <tableColumn id="1" xr3:uid="{00000000-0010-0000-0800-000001000000}" name="Producto" headerRowDxfId="345" dataDxfId="344"/>
    <tableColumn id="2" xr3:uid="{00000000-0010-0000-0800-000002000000}" name="Unidad de Venta" headerRowDxfId="343" dataDxfId="342"/>
    <tableColumn id="3" xr3:uid="{00000000-0010-0000-0800-000003000000}" name="Columna1" headerRowDxfId="341" dataDxfId="340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xr3:uid="{00000000-0010-0000-0800-000005000000}" name="Mínimo" headerRowDxfId="339" dataDxfId="338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xr3:uid="{00000000-0010-0000-0800-000006000000}" name="Máximo" headerRowDxfId="337" dataDxfId="336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xr3:uid="{00000000-0010-0000-0800-000007000000}" name="Promedio Anterio" headerRowDxfId="335" dataDxfId="334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xr3:uid="{00000000-0010-0000-0800-000008000000}" name="Variación" headerRowDxfId="333" dataDxfId="332" dataCellStyle="Normal 5">
      <calculatedColumnFormula>IF(D7="n.d.","",IF(G7="n.d.","",IF(D7=G7,"=",IF(D7&gt;G7,"↑","↓"))))</calculatedColumnFormula>
    </tableColumn>
    <tableColumn id="9" xr3:uid="{00000000-0010-0000-0800-000009000000}" name="$" headerRowDxfId="331" dataDxfId="330" dataCellStyle="Normal 5">
      <calculatedColumnFormula>IF(ISERR(IF(D7="n.d.","",IF(G7="n.d.","",(D7-G7)))),"",IF(D7="n.d.","",IF(G7="n.d.","",(D7-G7))))</calculatedColumnFormula>
    </tableColumn>
    <tableColumn id="10" xr3:uid="{00000000-0010-0000-0800-00000A000000}" name="%" headerRowDxfId="329" dataDxfId="328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00000000-000C-0000-FFFF-FFFF09000000}" name="Tabla6833" displayName="Tabla6833" ref="L7:N16" headerRowCount="0" totalsRowShown="0" headerRowDxfId="327" dataDxfId="326">
  <tableColumns count="3">
    <tableColumn id="3" xr3:uid="{00000000-0010-0000-0900-000003000000}" name="Columna1" headerRowDxfId="325" dataDxfId="324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0900-000005000000}" name="Mínimo" headerRowDxfId="323" dataDxfId="322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0900-000006000000}" name="Máximo" headerRowDxfId="321" dataDxfId="320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00000000-000C-0000-FFFF-FFFF0A000000}" name="Tabla68238" displayName="Tabla68238" ref="P7:R16" headerRowCount="0" totalsRowShown="0" headerRowDxfId="319" dataDxfId="318">
  <tableColumns count="3">
    <tableColumn id="3" xr3:uid="{00000000-0010-0000-0A00-000003000000}" name="Columna1" headerRowDxfId="317" dataDxfId="316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0A00-000005000000}" name="Mínimo" headerRowDxfId="315" dataDxfId="314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0A00-000006000000}" name="Máximo" headerRowDxfId="313" dataDxfId="312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2" xr:uid="{00000000-000C-0000-FFFF-FFFF0B000000}" name="Tabla682939" displayName="Tabla682939" ref="X7:Z16" headerRowCount="0" totalsRowShown="0" headerRowDxfId="311" dataDxfId="310">
  <tableColumns count="3">
    <tableColumn id="3" xr3:uid="{00000000-0010-0000-0B00-000003000000}" name="Columna1" headerRowDxfId="309" dataDxfId="308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xr3:uid="{00000000-0010-0000-0B00-000005000000}" name="Mínimo" headerRowDxfId="307" dataDxfId="306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xr3:uid="{00000000-0010-0000-0B00-000006000000}" name="Máximo" headerRowDxfId="305" dataDxfId="304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7" xr:uid="{00000000-000C-0000-FFFF-FFFF0C000000}" name="Tabla6340" displayName="Tabla6340" ref="B28:J37" headerRowCount="0" totalsRowShown="0" dataDxfId="303" dataCellStyle="Normal 5">
  <tableColumns count="9">
    <tableColumn id="1" xr3:uid="{00000000-0010-0000-0C00-000001000000}" name="Producto" headerRowDxfId="302" dataDxfId="301" dataCellStyle="Normal 6"/>
    <tableColumn id="2" xr3:uid="{00000000-0010-0000-0C00-000002000000}" name="Unidad de Venta" headerRowDxfId="300" dataDxfId="299" dataCellStyle="Normal 6"/>
    <tableColumn id="3" xr3:uid="{00000000-0010-0000-0C00-000003000000}" name="Columna1" headerRowDxfId="298" dataDxfId="297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xr3:uid="{00000000-0010-0000-0C00-000005000000}" name="Mínimo" headerRowDxfId="296" dataDxfId="295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xr3:uid="{00000000-0010-0000-0C00-000006000000}" name="Máximo" headerRowDxfId="294" dataDxfId="293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xr3:uid="{00000000-0010-0000-0C00-000007000000}" name="Promedio Anterio" headerRowDxfId="292" dataDxfId="291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xr3:uid="{00000000-0010-0000-0C00-000008000000}" name="Variación" headerRowDxfId="290" dataDxfId="289" dataCellStyle="Normal 5">
      <calculatedColumnFormula>IF(D28="n.d.","",IF(G28="n.d.","",IF(D28=G28,"=",IF(D28&gt;G28,"↑","↓"))))</calculatedColumnFormula>
    </tableColumn>
    <tableColumn id="9" xr3:uid="{00000000-0010-0000-0C00-000009000000}" name="$" headerRowDxfId="288" dataDxfId="287" dataCellStyle="Normal 5">
      <calculatedColumnFormula>IF(ISERR(IF(D28="n.d.","",IF(G28="n.d.","",(D28-G28)))),"",IF(D28="n.d.","",IF(G28="n.d.","",(D28-G28))))</calculatedColumnFormula>
    </tableColumn>
    <tableColumn id="10" xr3:uid="{00000000-0010-0000-0C00-00000A000000}" name="%" headerRowDxfId="286" dataDxfId="285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8" xr:uid="{00000000-000C-0000-FFFF-FFFF0D000000}" name="Tabla68441" displayName="Tabla68441" ref="L28:N37" headerRowCount="0" totalsRowShown="0" headerRowDxfId="284" dataDxfId="283" dataCellStyle="Normal 5">
  <tableColumns count="3">
    <tableColumn id="3" xr3:uid="{00000000-0010-0000-0D00-000003000000}" name="Columna1" headerRowDxfId="282" dataDxfId="281" dataCellStyle="Normal 5">
      <calculatedColumnFormula>IF(ISERROR(VLOOKUP(CONCATENATE(A28,$L$5),sansalvador,8,FALSE)),"n.d.",VLOOKUP(CONCATENATE(A28,$L$5),sansalvador,8,FALSE))</calculatedColumnFormula>
    </tableColumn>
    <tableColumn id="5" xr3:uid="{00000000-0010-0000-0D00-000005000000}" name="Mínimo" headerRowDxfId="280" dataDxfId="279" dataCellStyle="Normal 5">
      <calculatedColumnFormula>IF(IF(ISERROR(VLOOKUP(CONCATENATE($A28,$L$26),sansalvador,9,FALSE)),"n.d.",VLOOKUP(CONCATENATE($A28,$L$26),sansalvador,9,FALSE))=0,"n.d.", IF(ISERROR(VLOOKUP(CONCATENATE($A28,$L$26),sansalvador,9,FALSE)),"n.d.",VLOOKUP(CONCATENATE($A28,$L$26),sansalvador,9,FALSE)))</calculatedColumnFormula>
    </tableColumn>
    <tableColumn id="6" xr3:uid="{00000000-0010-0000-0D00-000006000000}" name="Máximo" headerRowDxfId="278" dataDxfId="277" dataCellStyle="Normal 5">
      <calculatedColumnFormula>IF(IF(ISERROR(VLOOKUP(CONCATENATE($A28,$L$26),sansalvador,10,FALSE)),"n.d.",VLOOKUP(CONCATENATE($A28,$L$26),sansalvador,10,FALSE))=0,"n.d.", IF(ISERROR(VLOOKUP(CONCATENATE($A28,$L$26),sansalvador,10,FALSE)),"n.d.",VLOOKUP(CONCATENATE($A28,$L$26),sansalvador,10,FALSE)))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9" xr:uid="{00000000-000C-0000-FFFF-FFFF0E000000}" name="Tabla682542" displayName="Tabla682542" ref="P28:R37" headerRowCount="0" totalsRowShown="0" headerRowDxfId="276" dataDxfId="275" dataCellStyle="Normal 5">
  <tableColumns count="3">
    <tableColumn id="3" xr3:uid="{00000000-0010-0000-0E00-000003000000}" name="Columna1" headerRowDxfId="274" dataDxfId="273" dataCellStyle="Normal 5">
      <calculatedColumnFormula>IF(IF(ISERROR(VLOOKUP(CONCATENATE($A28,$P$26),sansalvador,8,FALSE)),"n.d.",VLOOKUP(CONCATENATE($A28,$P$26),sansalvador,8,FALSE))=0,"n.d.", IF(ISERROR(VLOOKUP(CONCATENATE($A28,$P$26),sansalvador,8,FALSE)),"n.d.",VLOOKUP(CONCATENATE($A28,$P$26),sansalvador,8,FALSE)))</calculatedColumnFormula>
    </tableColumn>
    <tableColumn id="5" xr3:uid="{00000000-0010-0000-0E00-000005000000}" name="Mínimo" headerRowDxfId="272" dataDxfId="271" dataCellStyle="Normal 5">
      <calculatedColumnFormula>IF(IF(ISERROR(VLOOKUP(CONCATENATE($A28,$P$26),sansalvador,9,FALSE)),"n.d.",VLOOKUP(CONCATENATE($A28,$P$26),sansalvador,9,FALSE))=0,"n.d.", IF(ISERROR(VLOOKUP(CONCATENATE($A28,$P$26),sansalvador,9,FALSE)),"n.d.",VLOOKUP(CONCATENATE($A28,$P$26),sansalvador,9,FALSE)))</calculatedColumnFormula>
    </tableColumn>
    <tableColumn id="6" xr3:uid="{00000000-0010-0000-0E00-000006000000}" name="Máximo" headerRowDxfId="270" dataDxfId="269" dataCellStyle="Normal 5">
      <calculatedColumnFormula>IF(IF(ISERROR(VLOOKUP(CONCATENATE($A28,$P$26),sansalvador,10,FALSE)),"n.d.",VLOOKUP(CONCATENATE($A28,$P$26),sansalvador,10,FALSE))=0,"n.d.", IF(ISERROR(VLOOKUP(CONCATENATE($A28,$P$26),sansalvador,10,FALSE)),"n.d.",VLOOKUP(CONCATENATE($A28,$P$26),sansalvador,10,FALSE)))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0" xr:uid="{00000000-000C-0000-FFFF-FFFF0F000000}" name="Tabla6829643" displayName="Tabla6829643" ref="X28:Z37" headerRowCount="0" totalsRowShown="0" headerRowDxfId="268" dataDxfId="267" dataCellStyle="Normal 5">
  <tableColumns count="3">
    <tableColumn id="3" xr3:uid="{00000000-0010-0000-0F00-000003000000}" name="Columna1" headerRowDxfId="266" dataDxfId="265" dataCellStyle="Normal 5">
      <calculatedColumnFormula>IF(IF(ISERROR(VLOOKUP(CONCATENATE($A28,$X$26),sansalvador,8,FALSE)),"n.d.",VLOOKUP(CONCATENATE($A28,$X$26),sansalvador,8,FALSE))=0,"n.d.", IF(ISERROR(VLOOKUP(CONCATENATE($A28,$X$26),sansalvador,8,FALSE)),"n.d.",VLOOKUP(CONCATENATE($A28,$X$26),sansalvador,8,FALSE)))</calculatedColumnFormula>
    </tableColumn>
    <tableColumn id="5" xr3:uid="{00000000-0010-0000-0F00-000005000000}" name="Mínimo" headerRowDxfId="264" dataDxfId="263" dataCellStyle="Normal 5">
      <calculatedColumnFormula>IF(IF(ISERROR(VLOOKUP(CONCATENATE($A28,$X$26),sansalvador,9,FALSE)),"n.d.",VLOOKUP(CONCATENATE($A28,$X$26),sansalvador,9,FALSE))=0,"n.d.", IF(ISERROR(VLOOKUP(CONCATENATE($A28,$X$26),sansalvador,9,FALSE)),"n.d.",VLOOKUP(CONCATENATE($A28,$X$26),sansalvador,9,FALSE)))</calculatedColumnFormula>
    </tableColumn>
    <tableColumn id="6" xr3:uid="{00000000-0010-0000-0F00-000006000000}" name="Máximo" headerRowDxfId="262" dataDxfId="261" dataCellStyle="Normal 5">
      <calculatedColumnFormula>IF(IF(ISERROR(VLOOKUP(CONCATENATE($A28,$X$26),sansalvador,10,FALSE)),"n.d.",VLOOKUP(CONCATENATE($A28,$X$26),sansalvador,10,FALSE))=0,"n.d.", IF(ISERROR(VLOOKUP(CONCATENATE($A28,$X$26),sansalvador,10,FALSE)),"n.d.",VLOOKUP(CONCATENATE($A28,$X$26),sansalvador,10,FALSE)))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1" xr:uid="{00000000-000C-0000-FFFF-FFFF10000000}" name="Tabla6823044" displayName="Tabla6823044" ref="T7:V16" headerRowCount="0" totalsRowShown="0" headerRowDxfId="260" dataDxfId="259">
  <tableColumns count="3">
    <tableColumn id="3" xr3:uid="{00000000-0010-0000-1000-000003000000}" name="Columna1" headerRowDxfId="258" dataDxfId="257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000-000005000000}" name="Mínimo" headerRowDxfId="256" dataDxfId="255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000-000006000000}" name="Máximo" headerRowDxfId="254" dataDxfId="253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2" xr:uid="{00000000-000C-0000-FFFF-FFFF11000000}" name="Tabla68253145" displayName="Tabla68253145" ref="T28:V37" headerRowCount="0" totalsRowShown="0" headerRowDxfId="252" dataDxfId="251" dataCellStyle="Normal 5">
  <tableColumns count="3">
    <tableColumn id="3" xr3:uid="{00000000-0010-0000-1100-000003000000}" name="Columna1" headerRowDxfId="250" dataDxfId="249" dataCellStyle="Normal 5">
      <calculatedColumnFormula>IF(IF(ISERROR(VLOOKUP(CONCATENATE($A28,$T$26),sansalvador,8,FALSE)),"n.d.",VLOOKUP(CONCATENATE($A28,$T$26),sansalvador,8,FALSE))=0,"n.d.", IF(ISERROR(VLOOKUP(CONCATENATE($A28,$T$26),sansalvador,8,FALSE)),"n.d.",VLOOKUP(CONCATENATE($A28,$T$26),sansalvador,8,FALSE)))</calculatedColumnFormula>
    </tableColumn>
    <tableColumn id="5" xr3:uid="{00000000-0010-0000-1100-000005000000}" name="Mínimo" headerRowDxfId="248" dataDxfId="247" dataCellStyle="Normal 5">
      <calculatedColumnFormula>IF(IF(ISERROR(VLOOKUP(CONCATENATE($A28,$T$26),sansalvador,9,FALSE)),"n.d.",VLOOKUP(CONCATENATE($A28,$T$26),sansalvador,9,FALSE))=0,"n.d.", IF(ISERROR(VLOOKUP(CONCATENATE($A28,$T$26),sansalvador,9,FALSE)),"n.d.",VLOOKUP(CONCATENATE($A28,$T$26),sansalvador,9,FALSE)))</calculatedColumnFormula>
    </tableColumn>
    <tableColumn id="6" xr3:uid="{00000000-0010-0000-1100-000006000000}" name="Máximo" headerRowDxfId="246" dataDxfId="245" dataCellStyle="Normal 5">
      <calculatedColumnFormula>IF(IF(ISERROR(VLOOKUP(CONCATENATE($A28,$T$26),sansalvador,10,FALSE)),"n.d.",VLOOKUP(CONCATENATE($A28,$T$26),sansalvador,10,FALSE))=0,"n.d.", IF(ISERROR(VLOOKUP(CONCATENATE($A28,$T$26),sansalvador,10,FALSE)),"n.d.",VLOOKUP(CONCATENATE($A28,$T$26),sansalvador,10,FALSE)))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00000000-000C-0000-FFFF-FFFF12000000}" name="Tabla610" displayName="Tabla610" ref="B7:J55" headerRowCount="0" totalsRowShown="0" headerRowDxfId="238" dataDxfId="237">
  <tableColumns count="9">
    <tableColumn id="1" xr3:uid="{00000000-0010-0000-1200-000001000000}" name="Producto" headerRowDxfId="236" dataDxfId="235"/>
    <tableColumn id="2" xr3:uid="{00000000-0010-0000-1200-000002000000}" name="Unidad de Venta" headerRowDxfId="234" dataDxfId="233"/>
    <tableColumn id="3" xr3:uid="{00000000-0010-0000-1200-000003000000}" name="Columna1" headerRowDxfId="232" dataDxfId="231">
      <calculatedColumnFormula>IF(ISERROR(VLOOKUP(CONCATENATE(A7,$B$5),sansalvador,5,FALSE)),"n.d.",VLOOKUP(CONCATENATE(A7,$B$5),sansalvador,5,FALSE))</calculatedColumnFormula>
    </tableColumn>
    <tableColumn id="5" xr3:uid="{00000000-0010-0000-1200-000005000000}" name="Mínimo" headerRowDxfId="230" dataDxfId="229">
      <calculatedColumnFormula>IF( ISERROR(VLOOKUP(CONCATENATE(A7,$B$5),sansalvador,6,FALSE)),"n.d.",VLOOKUP(CONCATENATE(A7,$B$5),sansalvador,6,FALSE))</calculatedColumnFormula>
    </tableColumn>
    <tableColumn id="6" xr3:uid="{00000000-0010-0000-1200-000006000000}" name="Máximo" headerRowDxfId="228" dataDxfId="227">
      <calculatedColumnFormula>IF( ISERROR(VLOOKUP(CONCATENATE(A7,$B$5),sansalvador,7,FALSE)),"n.d.",VLOOKUP(CONCATENATE(A7,$B$5),sansalvador,7,FALSE))</calculatedColumnFormula>
    </tableColumn>
    <tableColumn id="7" xr3:uid="{00000000-0010-0000-1200-000007000000}" name="Promedio Anterio" headerRowDxfId="226" dataDxfId="225">
      <calculatedColumnFormula>IF(ISERROR(VLOOKUP(CONCATENATE(A7,$B$5),sansalvadorpasado,5,FALSE)),"n.d.",VLOOKUP(CONCATENATE(A7,$B$5),sansalvadorpasado,5,FALSE))</calculatedColumnFormula>
    </tableColumn>
    <tableColumn id="8" xr3:uid="{00000000-0010-0000-1200-000008000000}" name="Variación" headerRowDxfId="224" dataDxfId="223" dataCellStyle="Normal 5">
      <calculatedColumnFormula>IF(D7="n.d.","",IF(G7="n.d.","",IF(D7=G7,"=",IF(D7&gt;G7,"↑","↓"))))</calculatedColumnFormula>
    </tableColumn>
    <tableColumn id="9" xr3:uid="{00000000-0010-0000-1200-000009000000}" name="$" headerRowDxfId="222" dataDxfId="221" dataCellStyle="Normal 5">
      <calculatedColumnFormula>IF(D7="n.d.","",IF(G7="n.d.","",(D7-G7)))</calculatedColumnFormula>
    </tableColumn>
    <tableColumn id="10" xr3:uid="{00000000-0010-0000-1200-00000A000000}" name="%" headerRowDxfId="220" dataDxfId="21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00000000-000C-0000-FFFF-FFFF13000000}" name="Tabla6811" displayName="Tabla6811" ref="L7:N55" headerRowCount="0" totalsRowShown="0" headerRowDxfId="218" dataDxfId="217">
  <tableColumns count="3">
    <tableColumn id="3" xr3:uid="{00000000-0010-0000-1300-000003000000}" name="Columna1" headerRowDxfId="216" dataDxfId="215">
      <calculatedColumnFormula>IF(ISERROR(VLOOKUP(CONCATENATE(A7,$L$5),departamentos,5,FALSE)),"n.d.",VLOOKUP(CONCATENATE(A7,$L$5),departamentos,5,FALSE))</calculatedColumnFormula>
    </tableColumn>
    <tableColumn id="5" xr3:uid="{00000000-0010-0000-1300-000005000000}" name="Mínimo" headerRowDxfId="214" dataDxfId="213">
      <calculatedColumnFormula>IF(ISERROR(VLOOKUP(CONCATENATE(A7,$L$5),departamentos,6,FALSE)),"n.d.",VLOOKUP(CONCATENATE(A7,$L$5),departamentos,6,FALSE))</calculatedColumnFormula>
    </tableColumn>
    <tableColumn id="6" xr3:uid="{00000000-0010-0000-1300-000006000000}" name="Máximo" headerRowDxfId="212" dataDxfId="21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00000000-000C-0000-FFFF-FFFF14000000}" name="Tabla68212" displayName="Tabla68212" ref="P7:R55" headerRowCount="0" totalsRowShown="0" headerRowDxfId="210" dataDxfId="209">
  <tableColumns count="3">
    <tableColumn id="3" xr3:uid="{00000000-0010-0000-1400-000003000000}" name="Columna1" headerRowDxfId="208" dataDxfId="207">
      <calculatedColumnFormula>IF(ISERROR(VLOOKUP(CONCATENATE(A7,$P$5),departamentos,5,FALSE)),"n.d.",VLOOKUP(CONCATENATE(A7,$P$5),departamentos,5,FALSE))</calculatedColumnFormula>
    </tableColumn>
    <tableColumn id="5" xr3:uid="{00000000-0010-0000-1400-000005000000}" name="Mínimo" headerRowDxfId="206" dataDxfId="205">
      <calculatedColumnFormula>IF(ISERROR(VLOOKUP(CONCATENATE(A7,$P$5),departamentos,6,FALSE)),"n.d.",VLOOKUP(CONCATENATE(A7,$P$5),departamentos,6,FALSE))</calculatedColumnFormula>
    </tableColumn>
    <tableColumn id="6" xr3:uid="{00000000-0010-0000-1400-000006000000}" name="Máximo" headerRowDxfId="204" dataDxfId="20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00000000-000C-0000-FFFF-FFFF15000000}" name="Tabla682913" displayName="Tabla682913" ref="T7:V55" headerRowCount="0" totalsRowShown="0" headerRowDxfId="202" dataDxfId="201">
  <tableColumns count="3">
    <tableColumn id="3" xr3:uid="{00000000-0010-0000-1500-000003000000}" name="Columna1" headerRowDxfId="200" dataDxfId="199">
      <calculatedColumnFormula>IF(ISERROR(VLOOKUP(CONCATENATE(A7,$T$5),departamentos,5,FALSE)),"n.d.",VLOOKUP(CONCATENATE(A7,$T$5),departamentos,5,FALSE))</calculatedColumnFormula>
    </tableColumn>
    <tableColumn id="5" xr3:uid="{00000000-0010-0000-1500-000005000000}" name="Mínimo" headerRowDxfId="198" dataDxfId="197">
      <calculatedColumnFormula>IF(ISERROR(VLOOKUP(CONCATENATE(A7,$T$5),departamentos,6,FALSE)),"n.d.",VLOOKUP(CONCATENATE(A7,$T$5),departamentos,6,FALSE))</calculatedColumnFormula>
    </tableColumn>
    <tableColumn id="6" xr3:uid="{00000000-0010-0000-1500-000006000000}" name="Máximo" headerRowDxfId="196" dataDxfId="19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00000000-000C-0000-FFFF-FFFF16000000}" name="Tabla61014" displayName="Tabla61014" ref="B7:J40" headerRowCount="0" totalsRowShown="0" headerRowDxfId="188" dataDxfId="187">
  <tableColumns count="9">
    <tableColumn id="1" xr3:uid="{00000000-0010-0000-1600-000001000000}" name="Producto" headerRowDxfId="186" dataDxfId="185"/>
    <tableColumn id="2" xr3:uid="{00000000-0010-0000-1600-000002000000}" name="Unidad de Venta" headerRowDxfId="184" dataDxfId="183"/>
    <tableColumn id="3" xr3:uid="{00000000-0010-0000-1600-000003000000}" name="Columna1" headerRowDxfId="182" dataDxfId="181">
      <calculatedColumnFormula>IF(ISERROR(VLOOKUP(CONCATENATE(A7,"TIENDONA"),sansalvador,5,FALSE)),"n.d.",VLOOKUP(CONCATENATE(A7,"TIENDONA"),sansalvador,5,FALSE))</calculatedColumnFormula>
    </tableColumn>
    <tableColumn id="5" xr3:uid="{00000000-0010-0000-1600-000005000000}" name="Mínimo" headerRowDxfId="180" dataDxfId="179">
      <calculatedColumnFormula>IF( ISERROR(VLOOKUP(CONCATENATE(A7,"TIENDONA"),sansalvador,6,FALSE)),"n.d.",VLOOKUP(CONCATENATE(A7,"TIENDONA"),sansalvador,6,FALSE))</calculatedColumnFormula>
    </tableColumn>
    <tableColumn id="6" xr3:uid="{00000000-0010-0000-1600-000006000000}" name="Máximo" headerRowDxfId="178" dataDxfId="177">
      <calculatedColumnFormula>IF( ISERROR(VLOOKUP(CONCATENATE(A7,"TIENDONA"),sansalvador,7,FALSE)),"n.d.",VLOOKUP(CONCATENATE(A7,"TIENDONA"),sansalvador,7,FALSE))</calculatedColumnFormula>
    </tableColumn>
    <tableColumn id="7" xr3:uid="{00000000-0010-0000-1600-000007000000}" name="Promedio Anterio" headerRowDxfId="176" dataDxfId="175">
      <calculatedColumnFormula>IF(ISERROR(VLOOKUP(CONCATENATE(A7,"TIENDONA"),sansalvadorpasado,5,FALSE)),"n.d.",VLOOKUP(CONCATENATE(A7,"TIENDONA"),sansalvadorpasado,5,FALSE))</calculatedColumnFormula>
    </tableColumn>
    <tableColumn id="8" xr3:uid="{00000000-0010-0000-1600-000008000000}" name="Variación" headerRowDxfId="174" dataDxfId="173" dataCellStyle="Normal 5">
      <calculatedColumnFormula>IF(D7="n.d.","",IF(G7="n.d.","",IF(D7=G7,"=",IF(D7&gt;G7,"↑","↓"))))</calculatedColumnFormula>
    </tableColumn>
    <tableColumn id="9" xr3:uid="{00000000-0010-0000-1600-000009000000}" name="$" headerRowDxfId="172" dataDxfId="171" dataCellStyle="Normal 5">
      <calculatedColumnFormula>IF(D7="n.d.","",IF(G7="n.d.","",(D7-G7)))</calculatedColumnFormula>
    </tableColumn>
    <tableColumn id="10" xr3:uid="{00000000-0010-0000-1600-00000A000000}" name="%" headerRowDxfId="170" dataDxfId="169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00000000-000C-0000-FFFF-FFFF17000000}" name="Tabla681115" displayName="Tabla681115" ref="L7:N40" headerRowCount="0" totalsRowShown="0" headerRowDxfId="168" dataDxfId="167">
  <tableColumns count="3">
    <tableColumn id="3" xr3:uid="{00000000-0010-0000-1700-000003000000}" name="Columna1" headerRowDxfId="166" dataDxfId="165">
      <calculatedColumnFormula>IF(ISERROR(VLOOKUP(CONCATENATE(A7,$L$5),departamentos,5,FALSE)),"n.d.",VLOOKUP(CONCATENATE(A7,$L$5),departamentos,5,FALSE))</calculatedColumnFormula>
    </tableColumn>
    <tableColumn id="5" xr3:uid="{00000000-0010-0000-1700-000005000000}" name="Mínimo" headerRowDxfId="164" dataDxfId="163">
      <calculatedColumnFormula>IF(ISERROR(VLOOKUP(CONCATENATE(A7,$L$5),departamentos,6,FALSE)),"n.d.",VLOOKUP(CONCATENATE(A7,$L$5),departamentos,6,FALSE))</calculatedColumnFormula>
    </tableColumn>
    <tableColumn id="6" xr3:uid="{00000000-0010-0000-1700-000006000000}" name="Máximo" headerRowDxfId="162" dataDxfId="161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00000000-000C-0000-FFFF-FFFF18000000}" name="Tabla6821216" displayName="Tabla6821216" ref="P7:R40" headerRowCount="0" totalsRowShown="0" headerRowDxfId="160" dataDxfId="159">
  <tableColumns count="3">
    <tableColumn id="3" xr3:uid="{00000000-0010-0000-1800-000003000000}" name="Columna1" headerRowDxfId="158" dataDxfId="157">
      <calculatedColumnFormula>IF(ISERROR(VLOOKUP(CONCATENATE(A7,$P$5),departamentos,5,FALSE)),"n.d.",VLOOKUP(CONCATENATE(A7,$P$5),departamentos,5,FALSE))</calculatedColumnFormula>
    </tableColumn>
    <tableColumn id="5" xr3:uid="{00000000-0010-0000-1800-000005000000}" name="Mínimo" headerRowDxfId="156" dataDxfId="155">
      <calculatedColumnFormula>IF(ISERROR(VLOOKUP(CONCATENATE(A7,$P$5),departamentos,6,FALSE)),"n.d.",VLOOKUP(CONCATENATE(A7,$P$5),departamentos,6,FALSE))</calculatedColumnFormula>
    </tableColumn>
    <tableColumn id="6" xr3:uid="{00000000-0010-0000-1800-000006000000}" name="Máximo" headerRowDxfId="154" dataDxfId="153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00000000-000C-0000-FFFF-FFFF19000000}" name="Tabla68291317" displayName="Tabla68291317" ref="T7:V40" headerRowCount="0" totalsRowShown="0" headerRowDxfId="152" dataDxfId="151">
  <tableColumns count="3">
    <tableColumn id="3" xr3:uid="{00000000-0010-0000-1900-000003000000}" name="Columna1" headerRowDxfId="150" dataDxfId="149">
      <calculatedColumnFormula>IF(ISERROR(VLOOKUP(CONCATENATE(A7,$T$5),departamentos,5,FALSE)),"n.d.",VLOOKUP(CONCATENATE(A7,$T$5),departamentos,5,FALSE))</calculatedColumnFormula>
    </tableColumn>
    <tableColumn id="5" xr3:uid="{00000000-0010-0000-1900-000005000000}" name="Mínimo" headerRowDxfId="148" dataDxfId="147">
      <calculatedColumnFormula>IF(ISERROR(VLOOKUP(CONCATENATE(A7,$T$5),departamentos,6,FALSE)),"n.d.",VLOOKUP(CONCATENATE(A7,$T$5),departamentos,6,FALSE))</calculatedColumnFormula>
    </tableColumn>
    <tableColumn id="6" xr3:uid="{00000000-0010-0000-1900-000006000000}" name="Máximo" headerRowDxfId="146" dataDxfId="145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00000000-000C-0000-FFFF-FFFF1A000000}" name="Tabla618" displayName="Tabla618" ref="B7:F17" headerRowCount="0" totalsRowShown="0" headerRowDxfId="144" dataDxfId="143">
  <tableColumns count="5">
    <tableColumn id="1" xr3:uid="{00000000-0010-0000-1A00-000001000000}" name="Producto" headerRowDxfId="142" dataDxfId="141"/>
    <tableColumn id="2" xr3:uid="{00000000-0010-0000-1A00-000002000000}" name="Unidad de Venta" headerRowDxfId="140" dataDxfId="139"/>
    <tableColumn id="3" xr3:uid="{00000000-0010-0000-1A00-000003000000}" name="Columna1" headerRowDxfId="138" dataDxfId="137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xr3:uid="{00000000-0010-0000-1A00-000005000000}" name="Mínimo" headerRowDxfId="136" dataDxfId="135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xr3:uid="{00000000-0010-0000-1A00-000006000000}" name="Máximo" headerRowDxfId="134" dataDxfId="133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00000000-000C-0000-FFFF-FFFF1B000000}" name="Tabla6819" displayName="Tabla6819" ref="L7:N17" headerRowCount="0" totalsRowShown="0" headerRowDxfId="132" dataDxfId="131">
  <tableColumns count="3">
    <tableColumn id="3" xr3:uid="{00000000-0010-0000-1B00-000003000000}" name="Columna1" headerRowDxfId="130" dataDxfId="129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xr3:uid="{00000000-0010-0000-1B00-000005000000}" name="Mínimo" headerRowDxfId="128" dataDxfId="127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xr3:uid="{00000000-0010-0000-1B00-000006000000}" name="Máximo" headerRowDxfId="126" dataDxfId="125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00000000-000C-0000-FFFF-FFFF1C000000}" name="Tabla68220" displayName="Tabla68220" ref="P7:R17" headerRowCount="0" totalsRowShown="0" headerRowDxfId="124" dataDxfId="123">
  <tableColumns count="3">
    <tableColumn id="3" xr3:uid="{00000000-0010-0000-1C00-000003000000}" name="Columna1" headerRowDxfId="122" dataDxfId="121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xr3:uid="{00000000-0010-0000-1C00-000005000000}" name="Mínimo" headerRowDxfId="120" dataDxfId="119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xr3:uid="{00000000-0010-0000-1C00-000006000000}" name="Máximo" headerRowDxfId="118" dataDxfId="117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00000000-000C-0000-FFFF-FFFF1D000000}" name="Tabla682921" displayName="Tabla682921" ref="T7:V17" headerRowCount="0" totalsRowShown="0" headerRowDxfId="116" dataDxfId="115">
  <tableColumns count="3">
    <tableColumn id="3" xr3:uid="{00000000-0010-0000-1D00-000003000000}" name="Columna1" headerRowDxfId="114" dataDxfId="113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xr3:uid="{00000000-0010-0000-1D00-000005000000}" name="Mínimo" headerRowDxfId="112" dataDxfId="111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xr3:uid="{00000000-0010-0000-1D00-000006000000}" name="Máximo" headerRowDxfId="110" dataDxfId="109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3" xr:uid="{00000000-000C-0000-FFFF-FFFF1E000000}" name="Tabla61834" displayName="Tabla61834" ref="B29:F39" headerRowCount="0" totalsRowShown="0" headerRowDxfId="108" dataDxfId="107">
  <tableColumns count="5">
    <tableColumn id="1" xr3:uid="{00000000-0010-0000-1E00-000001000000}" name="Producto" headerRowDxfId="106" dataDxfId="105"/>
    <tableColumn id="2" xr3:uid="{00000000-0010-0000-1E00-000002000000}" name="Unidad de Venta" headerRowDxfId="104" dataDxfId="103"/>
    <tableColumn id="3" xr3:uid="{00000000-0010-0000-1E00-000003000000}" name="Columna1" headerRowDxfId="102" dataDxfId="101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xr3:uid="{00000000-0010-0000-1E00-000005000000}" name="Mínimo" headerRowDxfId="100" dataDxfId="99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xr3:uid="{00000000-0010-0000-1E00-000006000000}" name="Máximo" headerRowDxfId="98" dataDxfId="97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4" xr:uid="{00000000-000C-0000-FFFF-FFFF1F000000}" name="Tabla681935" displayName="Tabla681935" ref="L29:N39" headerRowCount="0" totalsRowShown="0" headerRowDxfId="96" dataDxfId="95">
  <tableColumns count="3">
    <tableColumn id="3" xr3:uid="{00000000-0010-0000-1F00-000003000000}" name="Columna1" headerRowDxfId="94" dataDxfId="93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xr3:uid="{00000000-0010-0000-1F00-000005000000}" name="Mínimo" headerRowDxfId="92" dataDxfId="91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xr3:uid="{00000000-0010-0000-1F00-000006000000}" name="Máximo" headerRowDxfId="90" dataDxfId="89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5" xr:uid="{00000000-000C-0000-FFFF-FFFF20000000}" name="Tabla6822036" displayName="Tabla6822036" ref="P29:R39" headerRowCount="0" totalsRowShown="0" headerRowDxfId="88" dataDxfId="87">
  <tableColumns count="3">
    <tableColumn id="3" xr3:uid="{00000000-0010-0000-2000-000003000000}" name="Columna1" headerRowDxfId="86" dataDxfId="85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xr3:uid="{00000000-0010-0000-2000-000005000000}" name="Mínimo" headerRowDxfId="84" dataDxfId="83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xr3:uid="{00000000-0010-0000-2000-000006000000}" name="Máximo" headerRowDxfId="82" dataDxfId="81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6" xr:uid="{00000000-000C-0000-FFFF-FFFF21000000}" name="Tabla68292137" displayName="Tabla68292137" ref="T29:V39" headerRowCount="0" totalsRowShown="0" headerRowDxfId="80" dataDxfId="79">
  <tableColumns count="3">
    <tableColumn id="3" xr3:uid="{00000000-0010-0000-2100-000003000000}" name="Columna1" headerRowDxfId="78" dataDxfId="77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xr3:uid="{00000000-0010-0000-2100-000005000000}" name="Mínimo" headerRowDxfId="76" dataDxfId="75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xr3:uid="{00000000-0010-0000-2100-000006000000}" name="Máximo" headerRowDxfId="74" dataDxfId="73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00000000-000C-0000-FFFF-FFFF22000000}" name="Tabla61822" displayName="Tabla61822" ref="B7:F31" headerRowCount="0" totalsRowShown="0" headerRowDxfId="72" dataDxfId="71">
  <tableColumns count="5">
    <tableColumn id="1" xr3:uid="{00000000-0010-0000-2200-000001000000}" name="Producto" headerRowDxfId="70" dataDxfId="69"/>
    <tableColumn id="2" xr3:uid="{00000000-0010-0000-2200-000002000000}" name="Unidad de Venta" headerRowDxfId="68" dataDxfId="67"/>
    <tableColumn id="3" xr3:uid="{00000000-0010-0000-2200-000003000000}" name="Columna1" headerRowDxfId="66" dataDxfId="65">
      <calculatedColumnFormula>IF(ISERROR(VLOOKUP(CONCATENATE(A7,$D$5),departamentos,5,FALSE)),"n.d.",VLOOKUP(CONCATENATE(A7,$D$5),departamentos,5,FALSE))</calculatedColumnFormula>
    </tableColumn>
    <tableColumn id="5" xr3:uid="{00000000-0010-0000-2200-000005000000}" name="Mínimo" headerRowDxfId="64" dataDxfId="63">
      <calculatedColumnFormula>IF( ISERROR(VLOOKUP(CONCATENATE(A7,$D$5),departamentos,6,FALSE)),"n.d.",VLOOKUP(CONCATENATE(A7,$D$5),departamentos,6,FALSE))</calculatedColumnFormula>
    </tableColumn>
    <tableColumn id="6" xr3:uid="{00000000-0010-0000-2200-000006000000}" name="Máximo" headerRowDxfId="62" dataDxfId="61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00000000-000C-0000-FFFF-FFFF23000000}" name="Tabla681923" displayName="Tabla681923" ref="H7:J31" headerRowCount="0" totalsRowShown="0" headerRowDxfId="60" dataDxfId="59">
  <tableColumns count="3">
    <tableColumn id="3" xr3:uid="{00000000-0010-0000-2300-000003000000}" name="Columna1" headerRowDxfId="58" dataDxfId="57">
      <calculatedColumnFormula>IF(ISERROR(VLOOKUP(CONCATENATE(A7,$H$5),departamentos,5,FALSE)),"n.d.",VLOOKUP(CONCATENATE(A7,$H$5),departamentos,5,FALSE))</calculatedColumnFormula>
    </tableColumn>
    <tableColumn id="5" xr3:uid="{00000000-0010-0000-2300-000005000000}" name="Mínimo" headerRowDxfId="56" dataDxfId="55">
      <calculatedColumnFormula>IF(ISERROR(VLOOKUP(CONCATENATE(A7,$H$5),departamentos,6,FALSE)),"n.d.",VLOOKUP(CONCATENATE(A7,$H$5),departamentos,6,FALSE))</calculatedColumnFormula>
    </tableColumn>
    <tableColumn id="6" xr3:uid="{00000000-0010-0000-2300-000006000000}" name="Máximo" headerRowDxfId="54" dataDxfId="53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00000000-000C-0000-FFFF-FFFF24000000}" name="Tabla6822024" displayName="Tabla6822024" ref="L7:N31" headerRowCount="0" totalsRowShown="0" headerRowDxfId="52" dataDxfId="51">
  <tableColumns count="3">
    <tableColumn id="3" xr3:uid="{00000000-0010-0000-2400-000003000000}" name="Columna1" headerRowDxfId="50" dataDxfId="49">
      <calculatedColumnFormula>IF(ISERROR(VLOOKUP(CONCATENATE(A7,$L$5),departamentos,5,FALSE)),"n.d.",VLOOKUP(CONCATENATE(A7,$L$5),departamentos,5,FALSE))</calculatedColumnFormula>
    </tableColumn>
    <tableColumn id="5" xr3:uid="{00000000-0010-0000-2400-000005000000}" name="Mínimo" headerRowDxfId="48" dataDxfId="47">
      <calculatedColumnFormula>IF(ISERROR(VLOOKUP(CONCATENATE(A7,$L$5),departamentos,6,FALSE)),"n.d.",VLOOKUP(CONCATENATE(A7,$L$5),departamentos,6,FALSE))</calculatedColumnFormula>
    </tableColumn>
    <tableColumn id="6" xr3:uid="{00000000-0010-0000-2400-000006000000}" name="Máximo" headerRowDxfId="46" dataDxfId="45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00000000-000C-0000-FFFF-FFFF25000000}" name="Tabla68292125" displayName="Tabla68292125" ref="P7:R31" headerRowCount="0" totalsRowShown="0" headerRowDxfId="44" dataDxfId="43">
  <tableColumns count="3">
    <tableColumn id="3" xr3:uid="{00000000-0010-0000-2500-000003000000}" name="Columna1" headerRowDxfId="42" dataDxfId="41">
      <calculatedColumnFormula>IF(ISERROR(VLOOKUP(CONCATENATE(A7,$P$5),departamentos,5,FALSE)),"n.d.",VLOOKUP(CONCATENATE(A7,$P$5),departamentos,5,FALSE))</calculatedColumnFormula>
    </tableColumn>
    <tableColumn id="5" xr3:uid="{00000000-0010-0000-2500-000005000000}" name="Mínimo" headerRowDxfId="40" dataDxfId="39">
      <calculatedColumnFormula>IF(ISERROR(VLOOKUP(CONCATENATE(A7,$P$5),departamentos,6,FALSE)),"n.d.",VLOOKUP(CONCATENATE(A7,$P$5),departamentos,6,FALSE))</calculatedColumnFormula>
    </tableColumn>
    <tableColumn id="6" xr3:uid="{00000000-0010-0000-2500-000006000000}" name="Máximo" headerRowDxfId="38" dataDxfId="37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00000000-000C-0000-FFFF-FFFF26000000}" name="Tabla61826" displayName="Tabla61826" ref="B7:F21" headerRowCount="0" totalsRowShown="0" headerRowDxfId="36" dataDxfId="35">
  <tableColumns count="5">
    <tableColumn id="1" xr3:uid="{00000000-0010-0000-2600-000001000000}" name="Producto" headerRowDxfId="34" dataDxfId="33"/>
    <tableColumn id="2" xr3:uid="{00000000-0010-0000-2600-000002000000}" name="Unidad de Venta" headerRowDxfId="32" dataDxfId="31"/>
    <tableColumn id="3" xr3:uid="{00000000-0010-0000-2600-000003000000}" name="Columna1" headerRowDxfId="30" dataDxfId="29">
      <calculatedColumnFormula>IF(ISERROR(VLOOKUP(CONCATENATE(A7,$D$5),departamentos,5,FALSE)),"n.d.",VLOOKUP(CONCATENATE(A7,$D$5),departamentos,5,FALSE))</calculatedColumnFormula>
    </tableColumn>
    <tableColumn id="5" xr3:uid="{00000000-0010-0000-2600-000005000000}" name="Mínimo" headerRowDxfId="28" dataDxfId="27">
      <calculatedColumnFormula>IF( ISERROR(VLOOKUP(CONCATENATE(A7,$D$5),departamentos,6,FALSE)),"n.d.",VLOOKUP(CONCATENATE(A7,$D$5),departamentos,6,FALSE))</calculatedColumnFormula>
    </tableColumn>
    <tableColumn id="6" xr3:uid="{00000000-0010-0000-2600-000006000000}" name="Máximo" headerRowDxfId="26" dataDxfId="25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00000000-000C-0000-FFFF-FFFF27000000}" name="Tabla681927" displayName="Tabla681927" ref="H7:J21" headerRowCount="0" totalsRowShown="0" headerRowDxfId="24" dataDxfId="23">
  <tableColumns count="3">
    <tableColumn id="3" xr3:uid="{00000000-0010-0000-2700-000003000000}" name="Columna1" headerRowDxfId="22" dataDxfId="21">
      <calculatedColumnFormula>IF(ISERROR(VLOOKUP(CONCATENATE(A7,$H$5),departamentos,5,FALSE)),"n.d.",VLOOKUP(CONCATENATE(A7,$H$5),departamentos,5,FALSE))</calculatedColumnFormula>
    </tableColumn>
    <tableColumn id="5" xr3:uid="{00000000-0010-0000-2700-000005000000}" name="Mínimo" headerRowDxfId="20" dataDxfId="19">
      <calculatedColumnFormula>IF(ISERROR(VLOOKUP(CONCATENATE(A7,$H$5),departamentos,6,FALSE)),"n.d.",VLOOKUP(CONCATENATE(A7,$H$5),departamentos,6,FALSE))</calculatedColumnFormula>
    </tableColumn>
    <tableColumn id="6" xr3:uid="{00000000-0010-0000-2700-000006000000}" name="Máximo" headerRowDxfId="18" dataDxfId="17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00000000-000C-0000-FFFF-FFFF28000000}" name="Tabla6822028" displayName="Tabla6822028" ref="L7:N21" headerRowCount="0" totalsRowShown="0" headerRowDxfId="16" dataDxfId="15">
  <tableColumns count="3">
    <tableColumn id="3" xr3:uid="{00000000-0010-0000-2800-000003000000}" name="Columna1" headerRowDxfId="14" dataDxfId="13">
      <calculatedColumnFormula>IF(ISERROR(VLOOKUP(CONCATENATE(A7,$L$5),departamentos,5,FALSE)),"n.d.",VLOOKUP(CONCATENATE(A7,$L$5),departamentos,5,FALSE))</calculatedColumnFormula>
    </tableColumn>
    <tableColumn id="5" xr3:uid="{00000000-0010-0000-2800-000005000000}" name="Mínimo" headerRowDxfId="12" dataDxfId="11">
      <calculatedColumnFormula>IF(ISERROR(VLOOKUP(CONCATENATE(A7,$L$5),departamentos,6,FALSE)),"n.d.",VLOOKUP(CONCATENATE(A7,$L$5),departamentos,6,FALSE))</calculatedColumnFormula>
    </tableColumn>
    <tableColumn id="6" xr3:uid="{00000000-0010-0000-2800-000006000000}" name="Máximo" headerRowDxfId="10" dataDxfId="9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00000000-000C-0000-FFFF-FFFF29000000}" name="Tabla68292129" displayName="Tabla68292129" ref="P7:R21" headerRowCount="0" totalsRowShown="0" headerRowDxfId="8" dataDxfId="7">
  <tableColumns count="3">
    <tableColumn id="3" xr3:uid="{00000000-0010-0000-2900-000003000000}" name="Columna1" headerRowDxfId="6" dataDxfId="5">
      <calculatedColumnFormula>IF(ISERROR(VLOOKUP(CONCATENATE(A7,$P$5),departamentos,5,FALSE)),"n.d.",VLOOKUP(CONCATENATE(A7,$P$5),departamentos,5,FALSE))</calculatedColumnFormula>
    </tableColumn>
    <tableColumn id="5" xr3:uid="{00000000-0010-0000-2900-000005000000}" name="Mínimo" headerRowDxfId="4" dataDxfId="3">
      <calculatedColumnFormula>IF(ISERROR(VLOOKUP(CONCATENATE(A7,$P$5),departamentos,6,FALSE)),"n.d.",VLOOKUP(CONCATENATE(A7,$P$5),departamentos,6,FALSE))</calculatedColumnFormula>
    </tableColumn>
    <tableColumn id="6" xr3:uid="{00000000-0010-0000-2900-000006000000}" name="Máximo" headerRowDxfId="2" dataDxfId="1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4.xml"/><Relationship Id="rId3" Type="http://schemas.openxmlformats.org/officeDocument/2006/relationships/table" Target="../tables/table9.xml"/><Relationship Id="rId7" Type="http://schemas.openxmlformats.org/officeDocument/2006/relationships/table" Target="../tables/table13.xml"/><Relationship Id="rId12" Type="http://schemas.openxmlformats.org/officeDocument/2006/relationships/table" Target="../tables/table18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2.xml"/><Relationship Id="rId11" Type="http://schemas.openxmlformats.org/officeDocument/2006/relationships/table" Target="../tables/table17.xml"/><Relationship Id="rId5" Type="http://schemas.openxmlformats.org/officeDocument/2006/relationships/table" Target="../tables/table11.xml"/><Relationship Id="rId10" Type="http://schemas.openxmlformats.org/officeDocument/2006/relationships/table" Target="../tables/table16.xml"/><Relationship Id="rId4" Type="http://schemas.openxmlformats.org/officeDocument/2006/relationships/table" Target="../tables/table10.xml"/><Relationship Id="rId9" Type="http://schemas.openxmlformats.org/officeDocument/2006/relationships/table" Target="../tables/table15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pageSetUpPr fitToPage="1"/>
  </sheetPr>
  <dimension ref="A1:C36"/>
  <sheetViews>
    <sheetView showGridLines="0" showRowColHeaders="0" tabSelected="1" zoomScaleNormal="100" workbookViewId="0">
      <selection activeCell="F18" sqref="F18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INDECAEA1080623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 t="s">
        <v>249</v>
      </c>
    </row>
    <row r="25" spans="1:3" ht="21">
      <c r="A25" s="178"/>
      <c r="B25" s="178"/>
      <c r="C25" s="71" t="s">
        <v>250</v>
      </c>
    </row>
    <row r="26" spans="1:3" ht="21">
      <c r="A26" s="178"/>
      <c r="B26" s="178"/>
      <c r="C26" s="71" t="s">
        <v>251</v>
      </c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algorithmName="SHA-512" hashValue="qWX7uBvZzATFCcolAxcQY31LMxSkbGLviY4mGJmAyI+epPaLZoNJn/04isf2O0VkC2YGjvWE8PhvN44HukwKRA==" saltValue="G7wbcVxl8qOP6Gx0oHF1Wg==" spinCount="100000" sheet="1" objects="1" scenarios="1"/>
  <phoneticPr fontId="24" type="noConversion"/>
  <hyperlinks>
    <hyperlink ref="C32" r:id="rId1" xr:uid="{00000000-0004-0000-0000-000000000000}"/>
    <hyperlink ref="C21" location="GranosBasicos!A1" display="Granos Básicos" xr:uid="{00000000-0004-0000-0000-000001000000}"/>
    <hyperlink ref="C22" location="Hortalizas!A1" display="Hortalizas" xr:uid="{00000000-0004-0000-0000-000002000000}"/>
    <hyperlink ref="C23" location="Frutas!A1" display="Frutas" xr:uid="{00000000-0004-0000-0000-000003000000}"/>
    <hyperlink ref="C24" location="Agroindustriales!A1" display="Productos Agroindustriales" xr:uid="{00000000-0004-0000-0000-000004000000}"/>
    <hyperlink ref="C25" location="Pecuarios!A1" display="Productos Pecuarios" xr:uid="{00000000-0004-0000-0000-000005000000}"/>
    <hyperlink ref="C26" location="Pesqueros!A1" display="Productos Pesqueros" xr:uid="{00000000-0004-0000-0000-000006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62"/>
      <c r="B1" s="62"/>
      <c r="C1" s="60" t="str">
        <f>+numinforme</f>
        <v>INDECAEA1080623</v>
      </c>
    </row>
    <row r="2" spans="1:3">
      <c r="A2" s="62"/>
      <c r="B2" s="62"/>
      <c r="C2" s="39"/>
    </row>
    <row r="3" spans="1:3">
      <c r="A3" s="62"/>
      <c r="B3" s="62"/>
      <c r="C3" s="39"/>
    </row>
    <row r="4" spans="1:3">
      <c r="A4" s="62"/>
      <c r="B4" s="62"/>
      <c r="C4" s="39"/>
    </row>
    <row r="5" spans="1:3">
      <c r="A5" s="62"/>
      <c r="B5" s="62"/>
      <c r="C5" s="39"/>
    </row>
    <row r="6" spans="1:3">
      <c r="A6" s="62"/>
      <c r="B6" s="62"/>
      <c r="C6" s="39"/>
    </row>
    <row r="7" spans="1:3">
      <c r="A7" s="62"/>
      <c r="B7" s="62"/>
      <c r="C7" s="39"/>
    </row>
    <row r="8" spans="1:3">
      <c r="A8" s="62"/>
      <c r="B8" s="62"/>
      <c r="C8" s="39"/>
    </row>
    <row r="9" spans="1:3">
      <c r="A9" s="62"/>
      <c r="B9" s="62"/>
      <c r="C9" s="38"/>
    </row>
    <row r="10" spans="1:3">
      <c r="A10" s="62"/>
      <c r="B10" s="62"/>
      <c r="C10" s="40"/>
    </row>
    <row r="11" spans="1:3">
      <c r="A11" s="62"/>
      <c r="B11" s="62"/>
      <c r="C11" s="40"/>
    </row>
    <row r="12" spans="1:3" s="35" customFormat="1">
      <c r="A12" s="63"/>
      <c r="B12" s="63"/>
      <c r="C12" s="40"/>
    </row>
    <row r="13" spans="1:3" ht="18.75">
      <c r="A13" s="62"/>
      <c r="B13" s="62"/>
      <c r="C13" s="59">
        <f>fechaactual</f>
        <v>45090</v>
      </c>
    </row>
    <row r="14" spans="1:3">
      <c r="A14" s="62"/>
      <c r="B14" s="62"/>
      <c r="C14" s="41"/>
    </row>
    <row r="15" spans="1:3" ht="18.75">
      <c r="A15" s="62"/>
      <c r="B15" s="62"/>
      <c r="C15" s="44" t="s">
        <v>50</v>
      </c>
    </row>
    <row r="16" spans="1:3" ht="18.75">
      <c r="A16" s="62"/>
      <c r="B16" s="62"/>
      <c r="C16" s="42" t="s">
        <v>201</v>
      </c>
    </row>
    <row r="17" spans="1:3" ht="18.75">
      <c r="A17" s="62"/>
      <c r="B17" s="62"/>
      <c r="C17" s="44" t="s">
        <v>202</v>
      </c>
    </row>
    <row r="18" spans="1:3">
      <c r="A18" s="62"/>
      <c r="B18" s="62"/>
      <c r="C18" s="41"/>
    </row>
    <row r="19" spans="1:3">
      <c r="A19" s="62"/>
      <c r="B19" s="62"/>
      <c r="C19" s="41"/>
    </row>
    <row r="20" spans="1:3">
      <c r="A20" s="62"/>
      <c r="B20" s="62"/>
      <c r="C20" s="41"/>
    </row>
    <row r="21" spans="1:3" ht="18.75">
      <c r="A21" s="62"/>
      <c r="B21" s="62"/>
      <c r="C21" s="42"/>
    </row>
    <row r="22" spans="1:3">
      <c r="A22" s="62"/>
      <c r="B22" s="62"/>
      <c r="C22" s="39"/>
    </row>
    <row r="23" spans="1:3">
      <c r="A23" s="62"/>
      <c r="B23" s="62"/>
      <c r="C23" s="39"/>
    </row>
    <row r="24" spans="1:3">
      <c r="A24" s="62"/>
      <c r="B24" s="62"/>
      <c r="C24" s="39"/>
    </row>
    <row r="25" spans="1:3">
      <c r="A25" s="62"/>
      <c r="B25" s="62"/>
      <c r="C25" s="39"/>
    </row>
    <row r="26" spans="1:3">
      <c r="A26" s="62"/>
      <c r="B26" s="62"/>
      <c r="C26" s="39"/>
    </row>
    <row r="27" spans="1:3">
      <c r="A27" s="62"/>
      <c r="B27" s="62"/>
      <c r="C27" s="39"/>
    </row>
    <row r="28" spans="1:3">
      <c r="A28" s="62"/>
      <c r="B28" s="62"/>
      <c r="C28" s="39"/>
    </row>
    <row r="29" spans="1:3">
      <c r="A29" s="62"/>
      <c r="B29" s="62"/>
      <c r="C29" s="39"/>
    </row>
    <row r="30" spans="1:3">
      <c r="A30" s="62"/>
      <c r="B30" s="62"/>
      <c r="C30" s="43" t="s">
        <v>203</v>
      </c>
    </row>
    <row r="31" spans="1:3">
      <c r="A31" s="36"/>
      <c r="B31" s="36"/>
      <c r="C31" s="36"/>
    </row>
    <row r="32" spans="1:3">
      <c r="A32" s="36"/>
      <c r="B32" s="36"/>
      <c r="C32" s="36"/>
    </row>
    <row r="33" spans="1:3">
      <c r="A33" s="36"/>
      <c r="B33" s="36"/>
      <c r="C33" s="36"/>
    </row>
    <row r="34" spans="1:3">
      <c r="A34" s="36"/>
      <c r="B34" s="36"/>
      <c r="C34" s="36"/>
    </row>
  </sheetData>
  <sheetProtection password="9E07" sheet="1" objects="1" scenarios="1"/>
  <hyperlinks>
    <hyperlink ref="C15" location="GranosBasicos!A1" display="Granos Básicos" xr:uid="{00000000-0004-0000-0100-000000000000}"/>
    <hyperlink ref="C16" location="Hortalizas!A1" display="Hortalizas" xr:uid="{00000000-0004-0000-0100-000001000000}"/>
    <hyperlink ref="C17" location="Frutas!A1" display="Frutas" xr:uid="{00000000-0004-0000-0100-000002000000}"/>
    <hyperlink ref="C30" r:id="rId1" xr:uid="{00000000-0004-0000-0100-000003000000}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Hoja12">
    <pageSetUpPr fitToPage="1"/>
  </sheetPr>
  <dimension ref="A1:C36"/>
  <sheetViews>
    <sheetView showGridLines="0" showRowColHeaders="0" topLeftCell="A7" zoomScaleNormal="100" workbookViewId="0">
      <selection activeCell="C1" sqref="C1"/>
    </sheetView>
  </sheetViews>
  <sheetFormatPr baseColWidth="10" defaultColWidth="11.42578125" defaultRowHeight="15"/>
  <cols>
    <col min="1" max="1" width="16" style="37" customWidth="1"/>
    <col min="2" max="2" width="10.140625" style="37" customWidth="1"/>
    <col min="3" max="3" width="88.28515625" style="37" customWidth="1"/>
    <col min="4" max="16384" width="11.42578125" style="32"/>
  </cols>
  <sheetData>
    <row r="1" spans="1:3">
      <c r="A1" s="178"/>
      <c r="B1" s="178"/>
      <c r="C1" s="64" t="str">
        <f>+numinforme</f>
        <v>INDECAEA1080623</v>
      </c>
    </row>
    <row r="2" spans="1:3">
      <c r="A2" s="178"/>
      <c r="B2" s="178"/>
      <c r="C2" s="65"/>
    </row>
    <row r="3" spans="1:3">
      <c r="A3" s="178"/>
      <c r="B3" s="178"/>
      <c r="C3" s="65"/>
    </row>
    <row r="4" spans="1:3">
      <c r="A4" s="178"/>
      <c r="B4" s="178"/>
      <c r="C4" s="65"/>
    </row>
    <row r="5" spans="1:3">
      <c r="A5" s="178"/>
      <c r="B5" s="178"/>
      <c r="C5" s="65"/>
    </row>
    <row r="6" spans="1:3">
      <c r="A6" s="178"/>
      <c r="B6" s="178"/>
      <c r="C6" s="65"/>
    </row>
    <row r="7" spans="1:3">
      <c r="A7" s="178"/>
      <c r="B7" s="178"/>
      <c r="C7" s="65"/>
    </row>
    <row r="8" spans="1:3">
      <c r="A8" s="178"/>
      <c r="B8" s="178"/>
      <c r="C8" s="65"/>
    </row>
    <row r="9" spans="1:3">
      <c r="A9" s="178"/>
      <c r="B9" s="178"/>
      <c r="C9" s="66"/>
    </row>
    <row r="10" spans="1:3">
      <c r="A10" s="178"/>
      <c r="B10" s="178"/>
      <c r="C10" s="66"/>
    </row>
    <row r="11" spans="1:3">
      <c r="A11" s="178"/>
      <c r="B11" s="178"/>
      <c r="C11" s="66"/>
    </row>
    <row r="12" spans="1:3" s="35" customFormat="1">
      <c r="A12" s="179"/>
      <c r="B12" s="179"/>
      <c r="C12" s="66"/>
    </row>
    <row r="13" spans="1:3">
      <c r="A13" s="178"/>
      <c r="B13" s="178"/>
      <c r="C13" s="66"/>
    </row>
    <row r="14" spans="1:3">
      <c r="A14" s="178"/>
      <c r="B14" s="178"/>
      <c r="C14" s="66"/>
    </row>
    <row r="15" spans="1:3">
      <c r="A15" s="178"/>
      <c r="B15" s="178"/>
      <c r="C15" s="66"/>
    </row>
    <row r="16" spans="1:3">
      <c r="A16" s="178"/>
      <c r="B16" s="178"/>
      <c r="C16" s="66"/>
    </row>
    <row r="17" spans="1:3">
      <c r="A17" s="178"/>
      <c r="B17" s="178"/>
      <c r="C17" s="66"/>
    </row>
    <row r="18" spans="1:3" ht="18.75">
      <c r="A18" s="178"/>
      <c r="B18" s="178"/>
      <c r="C18" s="67">
        <f>fechaactual</f>
        <v>45090</v>
      </c>
    </row>
    <row r="19" spans="1:3" ht="22.5">
      <c r="A19" s="178"/>
      <c r="B19" s="178"/>
      <c r="C19" s="70"/>
    </row>
    <row r="20" spans="1:3" ht="22.5">
      <c r="A20" s="178"/>
      <c r="B20" s="178"/>
      <c r="C20" s="70"/>
    </row>
    <row r="21" spans="1:3" ht="21">
      <c r="A21" s="178"/>
      <c r="B21" s="178"/>
      <c r="C21" s="71" t="s">
        <v>50</v>
      </c>
    </row>
    <row r="22" spans="1:3" ht="21">
      <c r="A22" s="178"/>
      <c r="B22" s="178"/>
      <c r="C22" s="71" t="s">
        <v>201</v>
      </c>
    </row>
    <row r="23" spans="1:3" ht="21">
      <c r="A23" s="178"/>
      <c r="B23" s="178"/>
      <c r="C23" s="71" t="s">
        <v>202</v>
      </c>
    </row>
    <row r="24" spans="1:3" ht="21">
      <c r="A24" s="178"/>
      <c r="B24" s="178"/>
      <c r="C24" s="71"/>
    </row>
    <row r="25" spans="1:3" ht="21">
      <c r="A25" s="178"/>
      <c r="B25" s="178"/>
      <c r="C25" s="71"/>
    </row>
    <row r="26" spans="1:3" ht="21">
      <c r="A26" s="178"/>
      <c r="B26" s="178"/>
      <c r="C26" s="71"/>
    </row>
    <row r="27" spans="1:3" ht="18.75">
      <c r="A27" s="178"/>
      <c r="B27" s="178"/>
      <c r="C27" s="68"/>
    </row>
    <row r="28" spans="1:3">
      <c r="A28" s="178"/>
      <c r="B28" s="178"/>
      <c r="C28" s="65"/>
    </row>
    <row r="29" spans="1:3">
      <c r="A29" s="178"/>
      <c r="B29" s="178"/>
      <c r="C29" s="65"/>
    </row>
    <row r="30" spans="1:3">
      <c r="A30" s="178"/>
      <c r="B30" s="178"/>
      <c r="C30" s="65"/>
    </row>
    <row r="31" spans="1:3">
      <c r="A31" s="178"/>
      <c r="B31" s="178"/>
      <c r="C31" s="65"/>
    </row>
    <row r="32" spans="1:3">
      <c r="A32" s="178"/>
      <c r="B32" s="178"/>
      <c r="C32" s="69" t="s">
        <v>203</v>
      </c>
    </row>
    <row r="33" spans="3:3">
      <c r="C33" s="36"/>
    </row>
    <row r="34" spans="3:3">
      <c r="C34" s="36"/>
    </row>
    <row r="35" spans="3:3">
      <c r="C35" s="36"/>
    </row>
    <row r="36" spans="3:3">
      <c r="C36" s="36"/>
    </row>
  </sheetData>
  <sheetProtection password="9E07" sheet="1" objects="1" scenarios="1"/>
  <hyperlinks>
    <hyperlink ref="C32" r:id="rId1" xr:uid="{00000000-0004-0000-0200-000000000000}"/>
    <hyperlink ref="C21" location="GranosBasicos!A1" display="Granos Básicos" xr:uid="{00000000-0004-0000-0200-000001000000}"/>
    <hyperlink ref="C22" location="Hortalizas!A1" display="Hortalizas" xr:uid="{00000000-0004-0000-0200-000002000000}"/>
    <hyperlink ref="C23" location="Frutas!A1" display="Frutas" xr:uid="{00000000-0004-0000-0200-000003000000}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Hoja2">
    <pageSetUpPr fitToPage="1"/>
  </sheetPr>
  <dimension ref="A1:Z52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INDECAEA1080623</v>
      </c>
      <c r="W1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/>
      <c r="X2" s="4"/>
      <c r="Y2" s="4"/>
      <c r="Z2" s="3"/>
    </row>
    <row r="3" spans="1:26" s="5" customFormat="1" ht="15" customHeight="1">
      <c r="A3" s="103"/>
      <c r="B3" s="237">
        <f>Y7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/>
    </row>
    <row r="5" spans="1:26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175</v>
      </c>
      <c r="M5" s="241"/>
      <c r="N5" s="242"/>
      <c r="O5" s="107"/>
      <c r="P5" s="241" t="s">
        <v>259</v>
      </c>
      <c r="Q5" s="241"/>
      <c r="R5" s="243"/>
      <c r="S5" s="107"/>
      <c r="T5" s="241" t="s">
        <v>182</v>
      </c>
      <c r="U5" s="241"/>
      <c r="V5" s="241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4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195">
        <f t="shared" ref="J7:J16" si="6">IF(ISERR(IF(D7="n.d.","",IF(G7="n.d.","",(D7-G7)/G7))),"",IF(D7="n.d.","",IF(G7="n.d.","",(D7-G7)/G7)))</f>
        <v>3.6363636363635843E-3</v>
      </c>
      <c r="K7" s="238"/>
      <c r="L7" s="78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78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78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79"/>
      <c r="P7" s="78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47.142857142857146</v>
      </c>
      <c r="Q7" s="78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44</v>
      </c>
      <c r="R7" s="78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50</v>
      </c>
      <c r="S7" s="79"/>
      <c r="T7" s="78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47.875</v>
      </c>
      <c r="U7" s="78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44</v>
      </c>
      <c r="V7" s="78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50</v>
      </c>
      <c r="X7" s="6" t="s">
        <v>177</v>
      </c>
      <c r="Y7" s="22">
        <f>+VLOOKUP(1111,sansalvador,3,FALSE)</f>
        <v>45090</v>
      </c>
      <c r="Z7" s="22">
        <f>+Y7</f>
        <v>45090</v>
      </c>
    </row>
    <row r="8" spans="1:26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195" t="str">
        <f t="shared" si="6"/>
        <v/>
      </c>
      <c r="K8" s="238"/>
      <c r="L8" s="78">
        <f t="shared" si="7"/>
        <v>46</v>
      </c>
      <c r="M8" s="78">
        <f t="shared" si="8"/>
        <v>46</v>
      </c>
      <c r="N8" s="78">
        <f t="shared" si="9"/>
        <v>46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X8" s="6" t="s">
        <v>178</v>
      </c>
      <c r="Y8" s="22">
        <f>+VLOOKUP(9999,sansalvador,3,FALSE)</f>
        <v>45089</v>
      </c>
      <c r="Z8" s="22">
        <f>+Y8</f>
        <v>45089</v>
      </c>
    </row>
    <row r="9" spans="1:26" ht="17.25" customHeight="1">
      <c r="A9" s="3">
        <v>3</v>
      </c>
      <c r="B9" s="76" t="s">
        <v>126</v>
      </c>
      <c r="C9" s="98" t="s">
        <v>25</v>
      </c>
      <c r="D9" s="78">
        <f t="shared" si="0"/>
        <v>111.4</v>
      </c>
      <c r="E9" s="78">
        <f t="shared" si="1"/>
        <v>106</v>
      </c>
      <c r="F9" s="78">
        <f t="shared" si="2"/>
        <v>115</v>
      </c>
      <c r="G9" s="78">
        <f t="shared" si="3"/>
        <v>108.82352941176471</v>
      </c>
      <c r="H9" s="193" t="str">
        <f t="shared" si="4"/>
        <v>↑</v>
      </c>
      <c r="I9" s="194">
        <f t="shared" si="5"/>
        <v>2.5764705882352956</v>
      </c>
      <c r="J9" s="195">
        <f t="shared" si="6"/>
        <v>2.3675675675675689E-2</v>
      </c>
      <c r="K9" s="238"/>
      <c r="L9" s="78">
        <f t="shared" si="7"/>
        <v>114.66666666666667</v>
      </c>
      <c r="M9" s="78">
        <f t="shared" si="8"/>
        <v>114</v>
      </c>
      <c r="N9" s="78">
        <f t="shared" si="9"/>
        <v>115</v>
      </c>
      <c r="O9" s="79"/>
      <c r="P9" s="78">
        <f t="shared" si="10"/>
        <v>108</v>
      </c>
      <c r="Q9" s="78">
        <f t="shared" si="11"/>
        <v>105</v>
      </c>
      <c r="R9" s="78">
        <f t="shared" si="12"/>
        <v>112</v>
      </c>
      <c r="S9" s="79"/>
      <c r="T9" s="78">
        <f t="shared" si="13"/>
        <v>111</v>
      </c>
      <c r="U9" s="78">
        <f t="shared" si="14"/>
        <v>108</v>
      </c>
      <c r="V9" s="78">
        <f t="shared" si="15"/>
        <v>112</v>
      </c>
    </row>
    <row r="10" spans="1:26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109.66666666666667</v>
      </c>
      <c r="H10" s="193" t="str">
        <f t="shared" si="4"/>
        <v>↑</v>
      </c>
      <c r="I10" s="194">
        <f t="shared" si="5"/>
        <v>1.8333333333333286</v>
      </c>
      <c r="J10" s="195">
        <f t="shared" si="6"/>
        <v>1.6717325227963483E-2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>
        <f t="shared" si="10"/>
        <v>118.75</v>
      </c>
      <c r="Q10" s="78">
        <f t="shared" si="11"/>
        <v>115</v>
      </c>
      <c r="R10" s="78">
        <f t="shared" si="12"/>
        <v>120</v>
      </c>
      <c r="S10" s="79"/>
      <c r="T10" s="78">
        <f t="shared" si="13"/>
        <v>108.66666666666667</v>
      </c>
      <c r="U10" s="78">
        <f t="shared" si="14"/>
        <v>108</v>
      </c>
      <c r="V10" s="78">
        <f t="shared" si="15"/>
        <v>110</v>
      </c>
    </row>
    <row r="11" spans="1:26" ht="17.25" customHeight="1">
      <c r="A11" s="3">
        <v>5</v>
      </c>
      <c r="B11" s="76" t="s">
        <v>131</v>
      </c>
      <c r="C11" s="98" t="s">
        <v>25</v>
      </c>
      <c r="D11" s="78">
        <f t="shared" si="0"/>
        <v>106.9</v>
      </c>
      <c r="E11" s="78">
        <f t="shared" si="1"/>
        <v>104</v>
      </c>
      <c r="F11" s="78">
        <f t="shared" si="2"/>
        <v>110</v>
      </c>
      <c r="G11" s="78">
        <f t="shared" si="3"/>
        <v>104.28571428571429</v>
      </c>
      <c r="H11" s="193" t="str">
        <f t="shared" si="4"/>
        <v>↑</v>
      </c>
      <c r="I11" s="194">
        <f t="shared" si="5"/>
        <v>2.6142857142857139</v>
      </c>
      <c r="J11" s="195">
        <f t="shared" si="6"/>
        <v>2.5068493150684927E-2</v>
      </c>
      <c r="K11" s="238"/>
      <c r="L11" s="78">
        <f t="shared" si="7"/>
        <v>114.66666666666667</v>
      </c>
      <c r="M11" s="78">
        <f t="shared" si="8"/>
        <v>114</v>
      </c>
      <c r="N11" s="78">
        <f t="shared" si="9"/>
        <v>115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>
        <f t="shared" si="13"/>
        <v>110.4</v>
      </c>
      <c r="U11" s="78">
        <f t="shared" si="14"/>
        <v>108</v>
      </c>
      <c r="V11" s="78">
        <f t="shared" si="15"/>
        <v>112</v>
      </c>
    </row>
    <row r="12" spans="1:26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104</v>
      </c>
      <c r="F12" s="78">
        <f t="shared" si="2"/>
        <v>110</v>
      </c>
      <c r="G12" s="78">
        <f t="shared" si="3"/>
        <v>104.33333333333333</v>
      </c>
      <c r="H12" s="193" t="str">
        <f t="shared" si="4"/>
        <v>↑</v>
      </c>
      <c r="I12" s="194">
        <f t="shared" si="5"/>
        <v>2.6666666666666714</v>
      </c>
      <c r="J12" s="195">
        <f t="shared" si="6"/>
        <v>2.5559105431309952E-2</v>
      </c>
      <c r="K12" s="238"/>
      <c r="L12" s="78">
        <f t="shared" si="7"/>
        <v>108.66666666666667</v>
      </c>
      <c r="M12" s="78">
        <f t="shared" si="8"/>
        <v>108</v>
      </c>
      <c r="N12" s="78">
        <f t="shared" si="9"/>
        <v>110</v>
      </c>
      <c r="O12" s="79"/>
      <c r="P12" s="78">
        <f t="shared" si="10"/>
        <v>111.66666666666667</v>
      </c>
      <c r="Q12" s="78">
        <f t="shared" si="11"/>
        <v>110</v>
      </c>
      <c r="R12" s="78">
        <f t="shared" si="12"/>
        <v>115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</row>
    <row r="13" spans="1:26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150</v>
      </c>
      <c r="H13" s="193" t="str">
        <f t="shared" si="4"/>
        <v>↑</v>
      </c>
      <c r="I13" s="194">
        <f t="shared" si="5"/>
        <v>10</v>
      </c>
      <c r="J13" s="195">
        <f t="shared" si="6"/>
        <v>6.6666666666666666E-2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>
        <f t="shared" si="10"/>
        <v>150</v>
      </c>
      <c r="Q13" s="78">
        <f t="shared" si="11"/>
        <v>140</v>
      </c>
      <c r="R13" s="78">
        <f t="shared" si="12"/>
        <v>160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</row>
    <row r="14" spans="1:26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19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</row>
    <row r="15" spans="1:26" ht="17.25" customHeight="1">
      <c r="A15" s="3">
        <v>9</v>
      </c>
      <c r="B15" s="76" t="s">
        <v>129</v>
      </c>
      <c r="C15" s="98" t="s">
        <v>25</v>
      </c>
      <c r="D15" s="78">
        <f t="shared" si="0"/>
        <v>27.875</v>
      </c>
      <c r="E15" s="78">
        <f t="shared" si="1"/>
        <v>26</v>
      </c>
      <c r="F15" s="78">
        <f t="shared" si="2"/>
        <v>30</v>
      </c>
      <c r="G15" s="78">
        <f t="shared" si="3"/>
        <v>27.487179487179485</v>
      </c>
      <c r="H15" s="193" t="str">
        <f t="shared" ref="H15:H16" si="16">IF(D15="n.d.","",IF(G15="n.d.","",IF(D15=G15,"=",IF(D15&gt;G15,"↑","↓"))))</f>
        <v>↑</v>
      </c>
      <c r="I15" s="194">
        <f t="shared" si="5"/>
        <v>0.38782051282051455</v>
      </c>
      <c r="J15" s="195">
        <f t="shared" si="6"/>
        <v>1.4109141791044839E-2</v>
      </c>
      <c r="K15" s="80"/>
      <c r="L15" s="78">
        <f t="shared" si="7"/>
        <v>28.5</v>
      </c>
      <c r="M15" s="78">
        <f t="shared" si="8"/>
        <v>27</v>
      </c>
      <c r="N15" s="78">
        <f t="shared" si="9"/>
        <v>29</v>
      </c>
      <c r="O15" s="79"/>
      <c r="P15" s="78">
        <f t="shared" si="10"/>
        <v>28.833333333333332</v>
      </c>
      <c r="Q15" s="78">
        <f t="shared" si="11"/>
        <v>26</v>
      </c>
      <c r="R15" s="78">
        <f t="shared" si="12"/>
        <v>32</v>
      </c>
      <c r="S15" s="79"/>
      <c r="T15" s="78">
        <f t="shared" si="13"/>
        <v>31.888888888888889</v>
      </c>
      <c r="U15" s="78">
        <f t="shared" si="14"/>
        <v>30</v>
      </c>
      <c r="V15" s="78">
        <f t="shared" si="15"/>
        <v>33</v>
      </c>
    </row>
    <row r="16" spans="1:26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25.2</v>
      </c>
      <c r="H16" s="193" t="str">
        <f t="shared" si="16"/>
        <v>↑</v>
      </c>
      <c r="I16" s="194">
        <f t="shared" si="5"/>
        <v>0.80000000000000071</v>
      </c>
      <c r="J16" s="195">
        <f t="shared" si="6"/>
        <v>3.1746031746031772E-2</v>
      </c>
      <c r="K16" s="80"/>
      <c r="L16" s="78">
        <f t="shared" si="7"/>
        <v>22.8</v>
      </c>
      <c r="M16" s="78">
        <f t="shared" si="8"/>
        <v>22</v>
      </c>
      <c r="N16" s="78">
        <f t="shared" si="9"/>
        <v>24</v>
      </c>
      <c r="O16" s="79"/>
      <c r="P16" s="78">
        <f t="shared" si="10"/>
        <v>28.666666666666668</v>
      </c>
      <c r="Q16" s="78">
        <f t="shared" si="11"/>
        <v>26</v>
      </c>
      <c r="R16" s="78">
        <f t="shared" si="12"/>
        <v>30</v>
      </c>
      <c r="S16" s="79"/>
      <c r="T16" s="78">
        <f t="shared" si="13"/>
        <v>27.722222222222221</v>
      </c>
      <c r="U16" s="78">
        <f t="shared" si="14"/>
        <v>27</v>
      </c>
      <c r="V16" s="78">
        <f t="shared" si="15"/>
        <v>28</v>
      </c>
      <c r="W16" s="17"/>
    </row>
    <row r="17" spans="1:26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17"/>
    </row>
    <row r="18" spans="1:26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</row>
    <row r="19" spans="1:26" s="2" customFormat="1" ht="15" customHeight="1">
      <c r="B19" s="87" t="s">
        <v>200</v>
      </c>
      <c r="C19" s="87"/>
      <c r="D19" s="88"/>
      <c r="E19" s="88"/>
      <c r="F19" s="88"/>
      <c r="G19" s="88"/>
      <c r="H19" s="89"/>
      <c r="I19" s="90"/>
      <c r="J19" s="91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/>
    </row>
    <row r="20" spans="1:26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102"/>
      <c r="U22" s="99"/>
      <c r="V22" s="105" t="str">
        <f>+numinforme</f>
        <v>INDECAEA1080623</v>
      </c>
      <c r="W22" s="17"/>
    </row>
    <row r="23" spans="1:26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2"/>
      <c r="U23" s="102"/>
      <c r="V23" s="102"/>
      <c r="W23" s="17"/>
      <c r="X23" s="4"/>
      <c r="Y23" s="4"/>
      <c r="Z23" s="3"/>
    </row>
    <row r="24" spans="1:26" s="5" customFormat="1" ht="15" customHeight="1">
      <c r="A24" s="118">
        <f>Y28</f>
        <v>45090</v>
      </c>
      <c r="B24" s="237">
        <f>Y7</f>
        <v>45090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17"/>
      <c r="X24" s="17"/>
      <c r="Y24" s="17"/>
    </row>
    <row r="25" spans="1:26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7"/>
    </row>
    <row r="26" spans="1:26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tr">
        <f>+L5</f>
        <v>SONSONATE</v>
      </c>
      <c r="M26" s="241"/>
      <c r="N26" s="242"/>
      <c r="O26" s="107"/>
      <c r="P26" s="241" t="str">
        <f>+P5</f>
        <v>USULUTAN</v>
      </c>
      <c r="Q26" s="241"/>
      <c r="R26" s="243"/>
      <c r="S26" s="107"/>
      <c r="T26" s="241" t="str">
        <f>+T5</f>
        <v>SAN FRANCISCO GOTERA</v>
      </c>
      <c r="U26" s="241"/>
      <c r="V26" s="241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08" t="s">
        <v>2</v>
      </c>
      <c r="C27" s="109" t="s">
        <v>196</v>
      </c>
      <c r="D27" s="110" t="str">
        <f>CONCATENATE(Y26," ",TEXT(Z28,"dd/mmm"))</f>
        <v>Promedio 13/jun</v>
      </c>
      <c r="E27" s="111" t="s">
        <v>0</v>
      </c>
      <c r="F27" s="111" t="s">
        <v>1</v>
      </c>
      <c r="G27" s="112" t="str">
        <f>CONCATENATE(Y26," ",TEXT(Z29,"dd/mmm"))</f>
        <v>Promedio 12/jun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1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6" t="s">
        <v>124</v>
      </c>
      <c r="C28" s="97" t="s">
        <v>235</v>
      </c>
      <c r="D28" s="143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1">IF(D28="n.d.","",IF(G28="n.d.","",IF(D28=G28,"=",IF(D28&gt;G28,"↑","↓"))))</f>
        <v>=</v>
      </c>
      <c r="I28" s="143">
        <f t="shared" ref="I28:I37" si="22">IF(ISERR(IF(D28="n.d.","",IF(G28="n.d.","",(D28-G28)))),"",IF(D28="n.d.","",IF(G28="n.d.","",(D28-G28))))</f>
        <v>0</v>
      </c>
      <c r="J28" s="195">
        <f t="shared" ref="J28:J37" si="23">IF(ISERR(IF(D28="n.d.","",IF(G28="n.d.","",(D28-G28)/G28))),"",IF(D28="n.d.","",IF(G28="n.d.","",(D28-G28)/G28)))</f>
        <v>0</v>
      </c>
      <c r="K28" s="238"/>
      <c r="L28" s="143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0.6</v>
      </c>
      <c r="M28" s="143">
        <f t="shared" ref="M28:M37" si="24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0.6</v>
      </c>
      <c r="N28" s="143">
        <f t="shared" ref="N28:N37" si="25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0.6</v>
      </c>
      <c r="O28" s="180"/>
      <c r="P28" s="143">
        <f t="shared" ref="P28:P37" si="26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0.55625000000000002</v>
      </c>
      <c r="Q28" s="143">
        <f t="shared" ref="Q28:Q37" si="27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0.5</v>
      </c>
      <c r="R28" s="143">
        <f t="shared" ref="R28:R37" si="28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0.6</v>
      </c>
      <c r="S28" s="180"/>
      <c r="T28" s="143">
        <f t="shared" ref="T28:T37" si="29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0.57499999999999996</v>
      </c>
      <c r="U28" s="143">
        <f t="shared" ref="U28:U37" si="30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0.55000000000000004</v>
      </c>
      <c r="V28" s="143">
        <f t="shared" ref="V28:V37" si="31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0.6</v>
      </c>
      <c r="W28" s="17"/>
      <c r="X28" s="6" t="s">
        <v>177</v>
      </c>
      <c r="Y28" s="22">
        <f>+VLOOKUP(1111,sansalvador,3,FALSE)</f>
        <v>45090</v>
      </c>
      <c r="Z28" s="22">
        <f>+Y28</f>
        <v>45090</v>
      </c>
    </row>
    <row r="29" spans="1:26" ht="17.25" customHeight="1">
      <c r="A29" s="3">
        <v>2</v>
      </c>
      <c r="B29" s="76" t="s">
        <v>125</v>
      </c>
      <c r="C29" s="98" t="s">
        <v>235</v>
      </c>
      <c r="D29" s="143" t="str">
        <f t="shared" si="17"/>
        <v>n.d.</v>
      </c>
      <c r="E29" s="143" t="str">
        <f t="shared" si="18"/>
        <v>n.d.</v>
      </c>
      <c r="F29" s="143" t="str">
        <f t="shared" si="19"/>
        <v>n.d.</v>
      </c>
      <c r="G29" s="143" t="str">
        <f t="shared" si="20"/>
        <v>n.d.</v>
      </c>
      <c r="H29" s="143" t="str">
        <f t="shared" si="21"/>
        <v/>
      </c>
      <c r="I29" s="143" t="str">
        <f t="shared" si="22"/>
        <v/>
      </c>
      <c r="J29" s="195" t="str">
        <f t="shared" si="23"/>
        <v/>
      </c>
      <c r="K29" s="238"/>
      <c r="L29" s="143">
        <f t="shared" ref="L29:L37" si="32">IF(IF(ISERROR(VLOOKUP(CONCATENATE($A29,$L$5),sansalvador,8,FALSE)),"n.d.",VLOOKUP(CONCATENATE($A29,$L$5),sansalvador,8,FALSE))=0,"n.d.", IF(ISERROR(VLOOKUP(CONCATENATE($A29,$L$5),sansalvador,8,FALSE)),"n.d.",VLOOKUP(CONCATENATE($A29,$L$5),sansalvador,8,FALSE)))</f>
        <v>0.55000000000000004</v>
      </c>
      <c r="M29" s="143">
        <f t="shared" si="24"/>
        <v>0.55000000000000004</v>
      </c>
      <c r="N29" s="143">
        <f t="shared" si="25"/>
        <v>0.55000000000000004</v>
      </c>
      <c r="O29" s="180"/>
      <c r="P29" s="143" t="str">
        <f t="shared" si="26"/>
        <v>n.d.</v>
      </c>
      <c r="Q29" s="143" t="str">
        <f t="shared" si="27"/>
        <v>n.d.</v>
      </c>
      <c r="R29" s="143" t="str">
        <f t="shared" si="28"/>
        <v>n.d.</v>
      </c>
      <c r="S29" s="180"/>
      <c r="T29" s="143" t="str">
        <f t="shared" si="29"/>
        <v>n.d.</v>
      </c>
      <c r="U29" s="143" t="str">
        <f t="shared" si="30"/>
        <v>n.d.</v>
      </c>
      <c r="V29" s="143" t="str">
        <f t="shared" si="31"/>
        <v>n.d.</v>
      </c>
      <c r="W29" s="17"/>
      <c r="X29" s="6" t="s">
        <v>178</v>
      </c>
      <c r="Y29" s="22">
        <f>+VLOOKUP(9999,sansalvador,3,FALSE)</f>
        <v>45089</v>
      </c>
      <c r="Z29" s="22">
        <f>+Y29</f>
        <v>45089</v>
      </c>
    </row>
    <row r="30" spans="1:26" ht="17.25" customHeight="1">
      <c r="A30" s="3">
        <v>3</v>
      </c>
      <c r="B30" s="76" t="s">
        <v>126</v>
      </c>
      <c r="C30" s="98" t="s">
        <v>235</v>
      </c>
      <c r="D30" s="143">
        <f t="shared" si="17"/>
        <v>1.2071428571428573</v>
      </c>
      <c r="E30" s="143">
        <f t="shared" si="18"/>
        <v>1.2</v>
      </c>
      <c r="F30" s="143">
        <f t="shared" si="19"/>
        <v>1.25</v>
      </c>
      <c r="G30" s="143">
        <f t="shared" si="20"/>
        <v>1.1714285714285713</v>
      </c>
      <c r="H30" s="143" t="str">
        <f t="shared" si="21"/>
        <v>↑</v>
      </c>
      <c r="I30" s="143">
        <f t="shared" si="22"/>
        <v>3.5714285714286031E-2</v>
      </c>
      <c r="J30" s="195">
        <f t="shared" si="23"/>
        <v>3.0487804878049054E-2</v>
      </c>
      <c r="K30" s="238"/>
      <c r="L30" s="143">
        <f t="shared" si="32"/>
        <v>1.25</v>
      </c>
      <c r="M30" s="143">
        <f t="shared" si="24"/>
        <v>1.25</v>
      </c>
      <c r="N30" s="143">
        <f t="shared" si="25"/>
        <v>1.25</v>
      </c>
      <c r="O30" s="180"/>
      <c r="P30" s="143">
        <f t="shared" si="26"/>
        <v>1.25</v>
      </c>
      <c r="Q30" s="143">
        <f t="shared" si="27"/>
        <v>1.25</v>
      </c>
      <c r="R30" s="143">
        <f t="shared" si="28"/>
        <v>1.25</v>
      </c>
      <c r="S30" s="180"/>
      <c r="T30" s="143">
        <f t="shared" si="29"/>
        <v>1.2375</v>
      </c>
      <c r="U30" s="143">
        <f t="shared" si="30"/>
        <v>1.1499999999999999</v>
      </c>
      <c r="V30" s="143">
        <f t="shared" si="31"/>
        <v>1.25</v>
      </c>
      <c r="W30" s="17"/>
    </row>
    <row r="31" spans="1:26" ht="17.25" customHeight="1">
      <c r="A31" s="3">
        <v>4</v>
      </c>
      <c r="B31" s="76" t="s">
        <v>127</v>
      </c>
      <c r="C31" s="98" t="s">
        <v>235</v>
      </c>
      <c r="D31" s="143">
        <f t="shared" si="17"/>
        <v>1.25</v>
      </c>
      <c r="E31" s="143">
        <f t="shared" si="18"/>
        <v>1.25</v>
      </c>
      <c r="F31" s="143">
        <f t="shared" si="19"/>
        <v>1.25</v>
      </c>
      <c r="G31" s="143">
        <f t="shared" si="20"/>
        <v>1.2</v>
      </c>
      <c r="H31" s="143" t="str">
        <f t="shared" si="21"/>
        <v>↑</v>
      </c>
      <c r="I31" s="143">
        <f t="shared" si="22"/>
        <v>5.0000000000000044E-2</v>
      </c>
      <c r="J31" s="195">
        <f t="shared" si="23"/>
        <v>4.1666666666666706E-2</v>
      </c>
      <c r="K31" s="238"/>
      <c r="L31" s="143" t="str">
        <f t="shared" si="32"/>
        <v>n.d.</v>
      </c>
      <c r="M31" s="143" t="str">
        <f t="shared" si="24"/>
        <v>n.d.</v>
      </c>
      <c r="N31" s="143" t="str">
        <f t="shared" si="25"/>
        <v>n.d.</v>
      </c>
      <c r="O31" s="180"/>
      <c r="P31" s="143">
        <f t="shared" si="26"/>
        <v>1.2999999999999998</v>
      </c>
      <c r="Q31" s="143">
        <f t="shared" si="27"/>
        <v>1.25</v>
      </c>
      <c r="R31" s="143">
        <f t="shared" si="28"/>
        <v>1.35</v>
      </c>
      <c r="S31" s="180"/>
      <c r="T31" s="143">
        <f t="shared" si="29"/>
        <v>1.25</v>
      </c>
      <c r="U31" s="143">
        <f t="shared" si="30"/>
        <v>1.25</v>
      </c>
      <c r="V31" s="143">
        <f t="shared" si="31"/>
        <v>1.25</v>
      </c>
      <c r="W31" s="17"/>
    </row>
    <row r="32" spans="1:26" ht="17.25" customHeight="1">
      <c r="A32" s="3">
        <v>5</v>
      </c>
      <c r="B32" s="76" t="s">
        <v>131</v>
      </c>
      <c r="C32" s="98" t="s">
        <v>235</v>
      </c>
      <c r="D32" s="143">
        <f t="shared" si="17"/>
        <v>1.157142857142857</v>
      </c>
      <c r="E32" s="143">
        <f t="shared" si="18"/>
        <v>1.1499999999999999</v>
      </c>
      <c r="F32" s="143">
        <f t="shared" si="19"/>
        <v>1.2</v>
      </c>
      <c r="G32" s="143">
        <f t="shared" si="20"/>
        <v>1.1214285714285714</v>
      </c>
      <c r="H32" s="143" t="str">
        <f t="shared" si="21"/>
        <v>↑</v>
      </c>
      <c r="I32" s="143">
        <f t="shared" si="22"/>
        <v>3.5714285714285587E-2</v>
      </c>
      <c r="J32" s="195">
        <f t="shared" si="23"/>
        <v>3.1847133757961672E-2</v>
      </c>
      <c r="K32" s="238"/>
      <c r="L32" s="143">
        <f t="shared" si="32"/>
        <v>1.25</v>
      </c>
      <c r="M32" s="143">
        <f t="shared" si="24"/>
        <v>1.25</v>
      </c>
      <c r="N32" s="143">
        <f t="shared" si="25"/>
        <v>1.25</v>
      </c>
      <c r="O32" s="180"/>
      <c r="P32" s="143" t="str">
        <f t="shared" si="26"/>
        <v>n.d.</v>
      </c>
      <c r="Q32" s="143" t="str">
        <f t="shared" si="27"/>
        <v>n.d.</v>
      </c>
      <c r="R32" s="143" t="str">
        <f t="shared" si="28"/>
        <v>n.d.</v>
      </c>
      <c r="S32" s="180"/>
      <c r="T32" s="143">
        <f t="shared" si="29"/>
        <v>1.2200000000000002</v>
      </c>
      <c r="U32" s="143">
        <f t="shared" si="30"/>
        <v>1.1499999999999999</v>
      </c>
      <c r="V32" s="143">
        <f t="shared" si="31"/>
        <v>1.25</v>
      </c>
      <c r="W32" s="17"/>
    </row>
    <row r="33" spans="1:25" ht="17.25" customHeight="1">
      <c r="A33" s="3">
        <v>6</v>
      </c>
      <c r="B33" s="76" t="s">
        <v>128</v>
      </c>
      <c r="C33" s="98" t="s">
        <v>235</v>
      </c>
      <c r="D33" s="143">
        <f t="shared" si="17"/>
        <v>1.2</v>
      </c>
      <c r="E33" s="143">
        <f t="shared" si="18"/>
        <v>1.2</v>
      </c>
      <c r="F33" s="143">
        <f t="shared" si="19"/>
        <v>1.2</v>
      </c>
      <c r="G33" s="143">
        <f t="shared" si="20"/>
        <v>1.1499999999999999</v>
      </c>
      <c r="H33" s="143" t="str">
        <f t="shared" si="21"/>
        <v>↑</v>
      </c>
      <c r="I33" s="143">
        <f t="shared" si="22"/>
        <v>5.0000000000000044E-2</v>
      </c>
      <c r="J33" s="195">
        <f t="shared" si="23"/>
        <v>4.3478260869565258E-2</v>
      </c>
      <c r="K33" s="238"/>
      <c r="L33" s="143">
        <f t="shared" si="32"/>
        <v>1.1333333333333333</v>
      </c>
      <c r="M33" s="143">
        <f t="shared" si="24"/>
        <v>1</v>
      </c>
      <c r="N33" s="143">
        <f t="shared" si="25"/>
        <v>1.2</v>
      </c>
      <c r="O33" s="180"/>
      <c r="P33" s="143">
        <f t="shared" si="26"/>
        <v>1.25</v>
      </c>
      <c r="Q33" s="143">
        <f t="shared" si="27"/>
        <v>1.2</v>
      </c>
      <c r="R33" s="143">
        <f t="shared" si="28"/>
        <v>1.3</v>
      </c>
      <c r="S33" s="180"/>
      <c r="T33" s="143">
        <f t="shared" si="29"/>
        <v>1.25</v>
      </c>
      <c r="U33" s="143">
        <f t="shared" si="30"/>
        <v>1.25</v>
      </c>
      <c r="V33" s="143">
        <f t="shared" si="31"/>
        <v>1.25</v>
      </c>
      <c r="W33" s="17"/>
    </row>
    <row r="34" spans="1:25" ht="17.25" customHeight="1">
      <c r="A34" s="3">
        <v>7</v>
      </c>
      <c r="B34" s="76" t="s">
        <v>168</v>
      </c>
      <c r="C34" s="98" t="s">
        <v>235</v>
      </c>
      <c r="D34" s="143">
        <f t="shared" si="17"/>
        <v>1.75</v>
      </c>
      <c r="E34" s="143">
        <f t="shared" si="18"/>
        <v>1.75</v>
      </c>
      <c r="F34" s="143">
        <f t="shared" si="19"/>
        <v>1.75</v>
      </c>
      <c r="G34" s="143">
        <f t="shared" si="20"/>
        <v>1.7250000000000001</v>
      </c>
      <c r="H34" s="143" t="str">
        <f t="shared" si="21"/>
        <v>↑</v>
      </c>
      <c r="I34" s="143">
        <f t="shared" si="22"/>
        <v>2.4999999999999911E-2</v>
      </c>
      <c r="J34" s="195">
        <f t="shared" si="23"/>
        <v>1.4492753623188354E-2</v>
      </c>
      <c r="K34" s="238"/>
      <c r="L34" s="143">
        <f t="shared" si="32"/>
        <v>1.75</v>
      </c>
      <c r="M34" s="143">
        <f t="shared" si="24"/>
        <v>1.75</v>
      </c>
      <c r="N34" s="143">
        <f t="shared" si="25"/>
        <v>1.75</v>
      </c>
      <c r="O34" s="180"/>
      <c r="P34" s="143">
        <f t="shared" si="26"/>
        <v>1.7333333333333334</v>
      </c>
      <c r="Q34" s="143">
        <f t="shared" si="27"/>
        <v>1.7</v>
      </c>
      <c r="R34" s="143">
        <f t="shared" si="28"/>
        <v>1.75</v>
      </c>
      <c r="S34" s="180"/>
      <c r="T34" s="143">
        <f t="shared" si="29"/>
        <v>2</v>
      </c>
      <c r="U34" s="143">
        <f t="shared" si="30"/>
        <v>2</v>
      </c>
      <c r="V34" s="143">
        <f t="shared" si="31"/>
        <v>2</v>
      </c>
      <c r="W34" s="17"/>
    </row>
    <row r="35" spans="1:25" ht="17.25" customHeight="1">
      <c r="A35" s="3">
        <v>8</v>
      </c>
      <c r="B35" s="76" t="s">
        <v>169</v>
      </c>
      <c r="C35" s="98" t="s">
        <v>235</v>
      </c>
      <c r="D35" s="143">
        <f t="shared" si="17"/>
        <v>0.7</v>
      </c>
      <c r="E35" s="143">
        <f t="shared" si="18"/>
        <v>0.7</v>
      </c>
      <c r="F35" s="143">
        <f t="shared" si="19"/>
        <v>0.7</v>
      </c>
      <c r="G35" s="143" t="str">
        <f t="shared" si="20"/>
        <v>n.d.</v>
      </c>
      <c r="H35" s="143" t="str">
        <f t="shared" si="21"/>
        <v/>
      </c>
      <c r="I35" s="143" t="str">
        <f t="shared" si="22"/>
        <v/>
      </c>
      <c r="J35" s="195" t="str">
        <f t="shared" si="23"/>
        <v/>
      </c>
      <c r="K35" s="238"/>
      <c r="L35" s="143" t="str">
        <f t="shared" si="32"/>
        <v>n.d.</v>
      </c>
      <c r="M35" s="143" t="str">
        <f t="shared" si="24"/>
        <v>n.d.</v>
      </c>
      <c r="N35" s="143" t="str">
        <f t="shared" si="25"/>
        <v>n.d.</v>
      </c>
      <c r="O35" s="180"/>
      <c r="P35" s="143" t="str">
        <f t="shared" si="26"/>
        <v>n.d.</v>
      </c>
      <c r="Q35" s="143" t="str">
        <f t="shared" si="27"/>
        <v>n.d.</v>
      </c>
      <c r="R35" s="143" t="str">
        <f t="shared" si="28"/>
        <v>n.d.</v>
      </c>
      <c r="S35" s="180"/>
      <c r="T35" s="143">
        <f t="shared" si="29"/>
        <v>1</v>
      </c>
      <c r="U35" s="143">
        <f t="shared" si="30"/>
        <v>1</v>
      </c>
      <c r="V35" s="143">
        <f t="shared" si="31"/>
        <v>1</v>
      </c>
      <c r="W35" s="17"/>
    </row>
    <row r="36" spans="1:25" ht="17.25" customHeight="1">
      <c r="A36" s="3">
        <v>9</v>
      </c>
      <c r="B36" s="76" t="s">
        <v>129</v>
      </c>
      <c r="C36" s="98" t="s">
        <v>235</v>
      </c>
      <c r="D36" s="143">
        <f t="shared" si="17"/>
        <v>0.35062499999999996</v>
      </c>
      <c r="E36" s="143">
        <f t="shared" si="18"/>
        <v>0.35</v>
      </c>
      <c r="F36" s="143">
        <f t="shared" si="19"/>
        <v>0.36</v>
      </c>
      <c r="G36" s="143">
        <f t="shared" si="20"/>
        <v>0.34999999999999992</v>
      </c>
      <c r="H36" s="143" t="str">
        <f t="shared" si="21"/>
        <v>↑</v>
      </c>
      <c r="I36" s="143">
        <f t="shared" si="22"/>
        <v>6.2500000000004219E-4</v>
      </c>
      <c r="J36" s="195">
        <f t="shared" si="23"/>
        <v>1.7857142857144067E-3</v>
      </c>
      <c r="K36" s="80"/>
      <c r="L36" s="143">
        <f t="shared" si="32"/>
        <v>0.35</v>
      </c>
      <c r="M36" s="143">
        <f t="shared" si="24"/>
        <v>0.35</v>
      </c>
      <c r="N36" s="143">
        <f t="shared" si="25"/>
        <v>0.35</v>
      </c>
      <c r="O36" s="180"/>
      <c r="P36" s="143">
        <f t="shared" si="26"/>
        <v>0.3708333333333334</v>
      </c>
      <c r="Q36" s="143">
        <f t="shared" si="27"/>
        <v>0.35</v>
      </c>
      <c r="R36" s="143">
        <f t="shared" si="28"/>
        <v>0.4</v>
      </c>
      <c r="S36" s="180"/>
      <c r="T36" s="143">
        <f t="shared" si="29"/>
        <v>0.35545454545454547</v>
      </c>
      <c r="U36" s="143">
        <f t="shared" si="30"/>
        <v>0.35</v>
      </c>
      <c r="V36" s="143">
        <f t="shared" si="31"/>
        <v>0.38</v>
      </c>
      <c r="W36" s="17"/>
    </row>
    <row r="37" spans="1:25" ht="17.25" customHeight="1">
      <c r="A37" s="3">
        <v>10</v>
      </c>
      <c r="B37" s="76" t="s">
        <v>130</v>
      </c>
      <c r="C37" s="98" t="s">
        <v>235</v>
      </c>
      <c r="D37" s="143">
        <f t="shared" si="17"/>
        <v>0.39999999999999997</v>
      </c>
      <c r="E37" s="143">
        <f t="shared" si="18"/>
        <v>0.4</v>
      </c>
      <c r="F37" s="143">
        <f t="shared" si="19"/>
        <v>0.4</v>
      </c>
      <c r="G37" s="143">
        <f t="shared" si="20"/>
        <v>0.39999999999999997</v>
      </c>
      <c r="H37" s="143" t="str">
        <f t="shared" si="21"/>
        <v>=</v>
      </c>
      <c r="I37" s="143">
        <f t="shared" si="22"/>
        <v>0</v>
      </c>
      <c r="J37" s="195">
        <f t="shared" si="23"/>
        <v>0</v>
      </c>
      <c r="K37" s="80"/>
      <c r="L37" s="143">
        <f t="shared" si="32"/>
        <v>0.3</v>
      </c>
      <c r="M37" s="143">
        <f t="shared" si="24"/>
        <v>0.3</v>
      </c>
      <c r="N37" s="143">
        <f t="shared" si="25"/>
        <v>0.3</v>
      </c>
      <c r="O37" s="180"/>
      <c r="P37" s="143">
        <f t="shared" si="26"/>
        <v>0.3666666666666667</v>
      </c>
      <c r="Q37" s="143">
        <f t="shared" si="27"/>
        <v>0.35</v>
      </c>
      <c r="R37" s="143">
        <f t="shared" si="28"/>
        <v>0.4</v>
      </c>
      <c r="S37" s="180"/>
      <c r="T37" s="143">
        <f t="shared" si="29"/>
        <v>0.32545454545454544</v>
      </c>
      <c r="U37" s="143">
        <f t="shared" si="30"/>
        <v>0.3</v>
      </c>
      <c r="V37" s="143">
        <f t="shared" si="31"/>
        <v>0.38</v>
      </c>
      <c r="W37" s="17"/>
    </row>
    <row r="38" spans="1:25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17"/>
    </row>
    <row r="39" spans="1:25" ht="15" customHeight="1">
      <c r="B39" s="86" t="s">
        <v>283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17"/>
    </row>
    <row r="40" spans="1:25" s="2" customFormat="1" ht="15" customHeight="1">
      <c r="B40" s="87" t="s">
        <v>200</v>
      </c>
      <c r="C40" s="87"/>
      <c r="D40" s="88"/>
      <c r="E40" s="88"/>
      <c r="F40" s="88"/>
      <c r="G40" s="88"/>
      <c r="H40" s="89"/>
      <c r="I40" s="90"/>
      <c r="J40" s="91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17"/>
    </row>
    <row r="41" spans="1:25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17"/>
    </row>
    <row r="42" spans="1:25" ht="15" customHeight="1">
      <c r="B42" s="86" t="str">
        <f>+CONCATENATE("Plazas visitadas este día: "&amp;PROPER(B5)&amp;", "&amp;PROPER(L5)&amp;", "&amp;PROPER(P5)&amp;", "&amp;PROPER(T5)&amp;".")</f>
        <v>Plazas visitadas este día: Calle Gerardo Barrios, San Salvador, Sonsonate, Usulutan, San Francisco Gotera.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algorithmName="SHA-512" hashValue="kEkqjeXyf1g2q2Wj1UhL8Q4qaEB0fQMXz/vYMTvdTIpK9/aI1HXF0HGBaFxTVkKCF2Lfwj8SEXiz/TAHYZPMfQ==" saltValue="IyHliLCc+MgzhQwyB2fVCw==" spinCount="100000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460" priority="32" operator="greaterThanOrEqual">
      <formula>0.15</formula>
    </cfRule>
    <cfRule type="cellIs" dxfId="459" priority="33" operator="lessThan">
      <formula>0</formula>
    </cfRule>
  </conditionalFormatting>
  <conditionalFormatting sqref="I7:I16">
    <cfRule type="cellIs" dxfId="458" priority="31" stopIfTrue="1" operator="lessThan">
      <formula>0</formula>
    </cfRule>
  </conditionalFormatting>
  <conditionalFormatting sqref="I7:J16">
    <cfRule type="cellIs" dxfId="457" priority="30" operator="greaterThan">
      <formula>0</formula>
    </cfRule>
  </conditionalFormatting>
  <conditionalFormatting sqref="H7:H16">
    <cfRule type="cellIs" dxfId="456" priority="28" operator="equal">
      <formula>"↓"</formula>
    </cfRule>
    <cfRule type="cellIs" dxfId="455" priority="29" operator="equal">
      <formula>"↑"</formula>
    </cfRule>
  </conditionalFormatting>
  <conditionalFormatting sqref="I28:I37">
    <cfRule type="cellIs" dxfId="454" priority="7" stopIfTrue="1" operator="lessThan">
      <formula>0</formula>
    </cfRule>
  </conditionalFormatting>
  <conditionalFormatting sqref="I28:I37">
    <cfRule type="cellIs" dxfId="453" priority="6" operator="greaterThan">
      <formula>0</formula>
    </cfRule>
  </conditionalFormatting>
  <conditionalFormatting sqref="H28:H37">
    <cfRule type="cellIs" dxfId="452" priority="4" operator="equal">
      <formula>"↓"</formula>
    </cfRule>
    <cfRule type="cellIs" dxfId="451" priority="5" operator="equal">
      <formula>"↑"</formula>
    </cfRule>
  </conditionalFormatting>
  <conditionalFormatting sqref="J28:J37">
    <cfRule type="cellIs" dxfId="450" priority="2" operator="greaterThanOrEqual">
      <formula>0.15</formula>
    </cfRule>
    <cfRule type="cellIs" dxfId="449" priority="3" operator="lessThan">
      <formula>0</formula>
    </cfRule>
  </conditionalFormatting>
  <conditionalFormatting sqref="J28:J37">
    <cfRule type="cellIs" dxfId="448" priority="1" operator="greaterThan">
      <formula>0</formula>
    </cfRule>
  </conditionalFormatting>
  <dataValidations count="4">
    <dataValidation showInputMessage="1" showErrorMessage="1" sqref="B5:J5 B26:J26" xr:uid="{00000000-0002-0000-0300-000000000000}"/>
    <dataValidation type="list" showInputMessage="1" showErrorMessage="1" sqref="L5:N5 L26:N26" xr:uid="{00000000-0002-0000-0300-000001000000}">
      <formula1>depoccidente</formula1>
    </dataValidation>
    <dataValidation type="list" showInputMessage="1" showErrorMessage="1" sqref="P5:R5 P26:R26" xr:uid="{00000000-0002-0000-0300-000002000000}">
      <formula1>depcentral</formula1>
    </dataValidation>
    <dataValidation type="list" showInputMessage="1" showErrorMessage="1" sqref="T5:V5 T26:V26" xr:uid="{00000000-0002-0000-0300-000003000000}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K32 H15:K16 H14:K14 H37:K37 K35 H7:K7 O7 O8:O13 O15:O16 O14 S7 S8:S12 S15:S16 S14 S13 H36:K36 H34:K34 H33:K33 H28:K28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AD52"/>
  <sheetViews>
    <sheetView showGridLines="0" showRowColHeaders="0" zoomScale="90" zoomScaleNormal="90" workbookViewId="0">
      <selection activeCell="F13" sqref="F1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22" customWidth="1"/>
    <col min="16" max="16" width="9.7109375" style="222" customWidth="1"/>
    <col min="17" max="17" width="8.140625" style="222" customWidth="1"/>
    <col min="18" max="18" width="8.42578125" style="222" customWidth="1"/>
    <col min="19" max="19" width="0.5703125" style="222" customWidth="1"/>
    <col min="20" max="20" width="9.7109375" style="222" customWidth="1"/>
    <col min="21" max="21" width="8.140625" style="222" customWidth="1"/>
    <col min="22" max="22" width="8.42578125" style="222" customWidth="1"/>
    <col min="23" max="23" width="0.5703125" style="222" customWidth="1"/>
    <col min="24" max="24" width="9.7109375" style="222" customWidth="1"/>
    <col min="25" max="25" width="8.140625" style="222" customWidth="1"/>
    <col min="26" max="26" width="8.42578125" style="222" customWidth="1"/>
    <col min="27" max="27" width="10.28515625" style="222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99"/>
      <c r="U1" s="99"/>
      <c r="V1" s="99"/>
      <c r="W1" s="99"/>
      <c r="X1" s="102"/>
      <c r="Y1" s="104"/>
      <c r="Z1" s="105" t="str">
        <f>+numinforme</f>
        <v>INDECAEA1080623</v>
      </c>
      <c r="AA1" s="222"/>
    </row>
    <row r="2" spans="1:30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1"/>
      <c r="U2" s="101"/>
      <c r="V2" s="101"/>
      <c r="W2" s="101"/>
      <c r="X2" s="102"/>
      <c r="Y2" s="102"/>
      <c r="Z2" s="102"/>
      <c r="AA2" s="222"/>
      <c r="AB2" s="4"/>
      <c r="AC2" s="4"/>
      <c r="AD2" s="3"/>
    </row>
    <row r="3" spans="1:30" s="5" customFormat="1" ht="15" customHeight="1">
      <c r="A3" s="103"/>
      <c r="B3" s="237">
        <f>AC7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237"/>
      <c r="X3" s="237"/>
      <c r="Y3" s="237"/>
      <c r="Z3" s="237"/>
      <c r="AA3" s="222"/>
      <c r="AB3" s="222"/>
      <c r="AC3" s="222"/>
    </row>
    <row r="4" spans="1:30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02"/>
      <c r="X4" s="102"/>
      <c r="Y4" s="102"/>
      <c r="Z4" s="102"/>
      <c r="AA4" s="222"/>
    </row>
    <row r="5" spans="1:30" ht="15" customHeight="1">
      <c r="B5" s="239" t="s">
        <v>252</v>
      </c>
      <c r="C5" s="239"/>
      <c r="D5" s="239"/>
      <c r="E5" s="239"/>
      <c r="F5" s="239"/>
      <c r="G5" s="239"/>
      <c r="H5" s="239"/>
      <c r="I5" s="239"/>
      <c r="J5" s="240"/>
      <c r="K5" s="106"/>
      <c r="L5" s="241" t="s">
        <v>172</v>
      </c>
      <c r="M5" s="241"/>
      <c r="N5" s="242"/>
      <c r="O5" s="107"/>
      <c r="P5" s="241" t="s">
        <v>183</v>
      </c>
      <c r="Q5" s="241"/>
      <c r="R5" s="243"/>
      <c r="S5" s="107"/>
      <c r="T5" s="241" t="s">
        <v>173</v>
      </c>
      <c r="U5" s="241"/>
      <c r="V5" s="243"/>
      <c r="W5" s="199"/>
      <c r="X5" s="241" t="s">
        <v>174</v>
      </c>
      <c r="Y5" s="241"/>
      <c r="Z5" s="241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08" t="s">
        <v>2</v>
      </c>
      <c r="C6" s="109" t="s">
        <v>196</v>
      </c>
      <c r="D6" s="110" t="str">
        <f>CONCATENATE(AC5," ",TEXT(AD7,"dd/mmm"))</f>
        <v>Promedio 13/jun</v>
      </c>
      <c r="E6" s="111" t="s">
        <v>0</v>
      </c>
      <c r="F6" s="111" t="s">
        <v>1</v>
      </c>
      <c r="G6" s="112" t="str">
        <f>CONCATENATE(AC5," ",TEXT(AD8,"dd/mmm"))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7" t="s">
        <v>1</v>
      </c>
      <c r="W6" s="200"/>
      <c r="X6" s="110" t="s">
        <v>132</v>
      </c>
      <c r="Y6" s="111" t="s">
        <v>0</v>
      </c>
      <c r="Z6" s="111" t="s">
        <v>1</v>
      </c>
      <c r="AA6" s="222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6" t="s">
        <v>124</v>
      </c>
      <c r="C7" s="97" t="s">
        <v>25</v>
      </c>
      <c r="D7" s="78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46</v>
      </c>
      <c r="E7" s="78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46</v>
      </c>
      <c r="F7" s="78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46</v>
      </c>
      <c r="G7" s="78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45.833333333333336</v>
      </c>
      <c r="H7" s="193" t="str">
        <f t="shared" ref="H7:H16" si="4">IF(D7="n.d.","",IF(G7="n.d.","",IF(D7=G7,"=",IF(D7&gt;G7,"↑","↓"))))</f>
        <v>↑</v>
      </c>
      <c r="I7" s="194">
        <f t="shared" ref="I7:I16" si="5">IF(ISERR(IF(D7="n.d.","",IF(G7="n.d.","",(D7-G7)))),"",IF(D7="n.d.","",IF(G7="n.d.","",(D7-G7))))</f>
        <v>0.1666666666666643</v>
      </c>
      <c r="J7" s="225">
        <f t="shared" ref="J7:J16" si="6">IF(ISERR(IF(D7="n.d.","",IF(G7="n.d.","",(D7-G7)/G7))),"",IF(D7="n.d.","",IF(G7="n.d.","",(D7-G7)/G7)))</f>
        <v>3.6363636363635843E-3</v>
      </c>
      <c r="K7" s="238"/>
      <c r="L7" s="78" t="str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78" t="str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79"/>
      <c r="P7" s="78" t="str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78" t="str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78" t="str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79"/>
      <c r="T7" s="78" t="str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78"/>
      <c r="X7" s="78" t="str">
        <f t="shared" ref="X7:X16" si="16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78" t="str">
        <f t="shared" ref="Y7:Y16" si="17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78" t="str">
        <f t="shared" ref="Z7:Z16" si="18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2">
        <f>+VLOOKUP(1111,sansalvador,3,FALSE)</f>
        <v>45090</v>
      </c>
      <c r="AD7" s="22">
        <f>+AC7</f>
        <v>45090</v>
      </c>
    </row>
    <row r="8" spans="1:30" ht="17.25" customHeight="1">
      <c r="A8" s="3">
        <v>2</v>
      </c>
      <c r="B8" s="76" t="s">
        <v>125</v>
      </c>
      <c r="C8" s="98" t="s">
        <v>25</v>
      </c>
      <c r="D8" s="78" t="str">
        <f t="shared" si="0"/>
        <v>n.d.</v>
      </c>
      <c r="E8" s="78" t="str">
        <f t="shared" si="1"/>
        <v>n.d.</v>
      </c>
      <c r="F8" s="78" t="str">
        <f t="shared" si="2"/>
        <v>n.d.</v>
      </c>
      <c r="G8" s="78" t="str">
        <f t="shared" si="3"/>
        <v>n.d.</v>
      </c>
      <c r="H8" s="193" t="str">
        <f t="shared" si="4"/>
        <v/>
      </c>
      <c r="I8" s="194" t="str">
        <f t="shared" si="5"/>
        <v/>
      </c>
      <c r="J8" s="225" t="str">
        <f t="shared" si="6"/>
        <v/>
      </c>
      <c r="K8" s="238"/>
      <c r="L8" s="78" t="str">
        <f t="shared" si="7"/>
        <v>n.d.</v>
      </c>
      <c r="M8" s="78" t="str">
        <f t="shared" si="8"/>
        <v>n.d.</v>
      </c>
      <c r="N8" s="78" t="str">
        <f t="shared" si="9"/>
        <v>n.d.</v>
      </c>
      <c r="O8" s="79"/>
      <c r="P8" s="78" t="str">
        <f t="shared" si="10"/>
        <v>n.d.</v>
      </c>
      <c r="Q8" s="78" t="str">
        <f t="shared" si="11"/>
        <v>n.d.</v>
      </c>
      <c r="R8" s="78" t="str">
        <f t="shared" si="12"/>
        <v>n.d.</v>
      </c>
      <c r="S8" s="79"/>
      <c r="T8" s="78" t="str">
        <f t="shared" si="13"/>
        <v>n.d.</v>
      </c>
      <c r="U8" s="78" t="str">
        <f t="shared" si="14"/>
        <v>n.d.</v>
      </c>
      <c r="V8" s="78" t="str">
        <f t="shared" si="15"/>
        <v>n.d.</v>
      </c>
      <c r="W8" s="78"/>
      <c r="X8" s="78" t="str">
        <f t="shared" si="16"/>
        <v>n.d.</v>
      </c>
      <c r="Y8" s="78" t="str">
        <f t="shared" si="17"/>
        <v>n.d.</v>
      </c>
      <c r="Z8" s="78" t="str">
        <f t="shared" si="18"/>
        <v>n.d.</v>
      </c>
      <c r="AB8" s="6" t="s">
        <v>178</v>
      </c>
      <c r="AC8" s="22">
        <f>+VLOOKUP(9999,sansalvador,3,FALSE)</f>
        <v>45089</v>
      </c>
      <c r="AD8" s="22">
        <f>+AC8</f>
        <v>45089</v>
      </c>
    </row>
    <row r="9" spans="1:30" ht="17.25" customHeight="1">
      <c r="A9" s="3">
        <v>3</v>
      </c>
      <c r="B9" s="76" t="s">
        <v>126</v>
      </c>
      <c r="C9" s="98" t="s">
        <v>25</v>
      </c>
      <c r="D9" s="78">
        <f t="shared" si="0"/>
        <v>111.4</v>
      </c>
      <c r="E9" s="78">
        <f t="shared" si="1"/>
        <v>106</v>
      </c>
      <c r="F9" s="78">
        <f t="shared" si="2"/>
        <v>115</v>
      </c>
      <c r="G9" s="78">
        <f t="shared" si="3"/>
        <v>108.82352941176471</v>
      </c>
      <c r="H9" s="193" t="str">
        <f t="shared" si="4"/>
        <v>↑</v>
      </c>
      <c r="I9" s="194">
        <f t="shared" si="5"/>
        <v>2.5764705882352956</v>
      </c>
      <c r="J9" s="225">
        <f t="shared" si="6"/>
        <v>2.3675675675675689E-2</v>
      </c>
      <c r="K9" s="238"/>
      <c r="L9" s="78" t="str">
        <f t="shared" si="7"/>
        <v>n.d.</v>
      </c>
      <c r="M9" s="78" t="str">
        <f t="shared" si="8"/>
        <v>n.d.</v>
      </c>
      <c r="N9" s="78" t="str">
        <f t="shared" si="9"/>
        <v>n.d.</v>
      </c>
      <c r="O9" s="79"/>
      <c r="P9" s="78" t="str">
        <f t="shared" si="10"/>
        <v>n.d.</v>
      </c>
      <c r="Q9" s="78" t="str">
        <f t="shared" si="11"/>
        <v>n.d.</v>
      </c>
      <c r="R9" s="78" t="str">
        <f t="shared" si="12"/>
        <v>n.d.</v>
      </c>
      <c r="S9" s="79"/>
      <c r="T9" s="78" t="str">
        <f t="shared" si="13"/>
        <v>n.d.</v>
      </c>
      <c r="U9" s="78" t="str">
        <f t="shared" si="14"/>
        <v>n.d.</v>
      </c>
      <c r="V9" s="78" t="str">
        <f t="shared" si="15"/>
        <v>n.d.</v>
      </c>
      <c r="W9" s="78"/>
      <c r="X9" s="78" t="str">
        <f t="shared" si="16"/>
        <v>n.d.</v>
      </c>
      <c r="Y9" s="78" t="str">
        <f t="shared" si="17"/>
        <v>n.d.</v>
      </c>
      <c r="Z9" s="78" t="str">
        <f t="shared" si="18"/>
        <v>n.d.</v>
      </c>
    </row>
    <row r="10" spans="1:30" ht="17.25" customHeight="1">
      <c r="A10" s="3">
        <v>4</v>
      </c>
      <c r="B10" s="76" t="s">
        <v>127</v>
      </c>
      <c r="C10" s="98" t="s">
        <v>25</v>
      </c>
      <c r="D10" s="78">
        <f t="shared" si="0"/>
        <v>111.5</v>
      </c>
      <c r="E10" s="78">
        <f t="shared" si="1"/>
        <v>108</v>
      </c>
      <c r="F10" s="78">
        <f t="shared" si="2"/>
        <v>115</v>
      </c>
      <c r="G10" s="78">
        <f t="shared" si="3"/>
        <v>109.66666666666667</v>
      </c>
      <c r="H10" s="193" t="str">
        <f t="shared" si="4"/>
        <v>↑</v>
      </c>
      <c r="I10" s="194">
        <f t="shared" si="5"/>
        <v>1.8333333333333286</v>
      </c>
      <c r="J10" s="225">
        <f t="shared" si="6"/>
        <v>1.6717325227963483E-2</v>
      </c>
      <c r="K10" s="238"/>
      <c r="L10" s="78" t="str">
        <f t="shared" si="7"/>
        <v>n.d.</v>
      </c>
      <c r="M10" s="78" t="str">
        <f t="shared" si="8"/>
        <v>n.d.</v>
      </c>
      <c r="N10" s="78" t="str">
        <f t="shared" si="9"/>
        <v>n.d.</v>
      </c>
      <c r="O10" s="79"/>
      <c r="P10" s="78" t="str">
        <f t="shared" si="10"/>
        <v>n.d.</v>
      </c>
      <c r="Q10" s="78" t="str">
        <f t="shared" si="11"/>
        <v>n.d.</v>
      </c>
      <c r="R10" s="78" t="str">
        <f t="shared" si="12"/>
        <v>n.d.</v>
      </c>
      <c r="S10" s="79"/>
      <c r="T10" s="78" t="str">
        <f t="shared" si="13"/>
        <v>n.d.</v>
      </c>
      <c r="U10" s="78" t="str">
        <f t="shared" si="14"/>
        <v>n.d.</v>
      </c>
      <c r="V10" s="78" t="str">
        <f t="shared" si="15"/>
        <v>n.d.</v>
      </c>
      <c r="W10" s="78"/>
      <c r="X10" s="78" t="str">
        <f t="shared" si="16"/>
        <v>n.d.</v>
      </c>
      <c r="Y10" s="78" t="str">
        <f t="shared" si="17"/>
        <v>n.d.</v>
      </c>
      <c r="Z10" s="78" t="str">
        <f t="shared" si="18"/>
        <v>n.d.</v>
      </c>
    </row>
    <row r="11" spans="1:30" ht="17.25" customHeight="1">
      <c r="A11" s="3">
        <v>5</v>
      </c>
      <c r="B11" s="76" t="s">
        <v>131</v>
      </c>
      <c r="C11" s="98" t="s">
        <v>25</v>
      </c>
      <c r="D11" s="78">
        <f t="shared" si="0"/>
        <v>106.9</v>
      </c>
      <c r="E11" s="78">
        <f t="shared" si="1"/>
        <v>104</v>
      </c>
      <c r="F11" s="78">
        <f t="shared" si="2"/>
        <v>110</v>
      </c>
      <c r="G11" s="78">
        <f t="shared" si="3"/>
        <v>104.28571428571429</v>
      </c>
      <c r="H11" s="193" t="str">
        <f t="shared" si="4"/>
        <v>↑</v>
      </c>
      <c r="I11" s="194">
        <f t="shared" si="5"/>
        <v>2.6142857142857139</v>
      </c>
      <c r="J11" s="225">
        <f t="shared" si="6"/>
        <v>2.5068493150684927E-2</v>
      </c>
      <c r="K11" s="238"/>
      <c r="L11" s="78" t="str">
        <f t="shared" si="7"/>
        <v>n.d.</v>
      </c>
      <c r="M11" s="78" t="str">
        <f t="shared" si="8"/>
        <v>n.d.</v>
      </c>
      <c r="N11" s="78" t="str">
        <f t="shared" si="9"/>
        <v>n.d.</v>
      </c>
      <c r="O11" s="79"/>
      <c r="P11" s="78" t="str">
        <f t="shared" si="10"/>
        <v>n.d.</v>
      </c>
      <c r="Q11" s="78" t="str">
        <f t="shared" si="11"/>
        <v>n.d.</v>
      </c>
      <c r="R11" s="78" t="str">
        <f t="shared" si="12"/>
        <v>n.d.</v>
      </c>
      <c r="S11" s="79"/>
      <c r="T11" s="78" t="str">
        <f t="shared" si="13"/>
        <v>n.d.</v>
      </c>
      <c r="U11" s="78" t="str">
        <f t="shared" si="14"/>
        <v>n.d.</v>
      </c>
      <c r="V11" s="78" t="str">
        <f t="shared" si="15"/>
        <v>n.d.</v>
      </c>
      <c r="W11" s="78"/>
      <c r="X11" s="78" t="str">
        <f t="shared" si="16"/>
        <v>n.d.</v>
      </c>
      <c r="Y11" s="78" t="str">
        <f t="shared" si="17"/>
        <v>n.d.</v>
      </c>
      <c r="Z11" s="78" t="str">
        <f t="shared" si="18"/>
        <v>n.d.</v>
      </c>
    </row>
    <row r="12" spans="1:30" ht="17.25" customHeight="1">
      <c r="A12" s="3">
        <v>6</v>
      </c>
      <c r="B12" s="76" t="s">
        <v>128</v>
      </c>
      <c r="C12" s="98" t="s">
        <v>25</v>
      </c>
      <c r="D12" s="78">
        <f t="shared" si="0"/>
        <v>107</v>
      </c>
      <c r="E12" s="78">
        <f t="shared" si="1"/>
        <v>104</v>
      </c>
      <c r="F12" s="78">
        <f t="shared" si="2"/>
        <v>110</v>
      </c>
      <c r="G12" s="78">
        <f t="shared" si="3"/>
        <v>104.33333333333333</v>
      </c>
      <c r="H12" s="193" t="str">
        <f t="shared" si="4"/>
        <v>↑</v>
      </c>
      <c r="I12" s="194">
        <f t="shared" si="5"/>
        <v>2.6666666666666714</v>
      </c>
      <c r="J12" s="225">
        <f t="shared" si="6"/>
        <v>2.5559105431309952E-2</v>
      </c>
      <c r="K12" s="238"/>
      <c r="L12" s="78" t="str">
        <f t="shared" si="7"/>
        <v>n.d.</v>
      </c>
      <c r="M12" s="78" t="str">
        <f t="shared" si="8"/>
        <v>n.d.</v>
      </c>
      <c r="N12" s="78" t="str">
        <f t="shared" si="9"/>
        <v>n.d.</v>
      </c>
      <c r="O12" s="79"/>
      <c r="P12" s="78" t="str">
        <f t="shared" si="10"/>
        <v>n.d.</v>
      </c>
      <c r="Q12" s="78" t="str">
        <f t="shared" si="11"/>
        <v>n.d.</v>
      </c>
      <c r="R12" s="78" t="str">
        <f t="shared" si="12"/>
        <v>n.d.</v>
      </c>
      <c r="S12" s="79"/>
      <c r="T12" s="78" t="str">
        <f t="shared" si="13"/>
        <v>n.d.</v>
      </c>
      <c r="U12" s="78" t="str">
        <f t="shared" si="14"/>
        <v>n.d.</v>
      </c>
      <c r="V12" s="78" t="str">
        <f t="shared" si="15"/>
        <v>n.d.</v>
      </c>
      <c r="W12" s="78"/>
      <c r="X12" s="78" t="str">
        <f t="shared" si="16"/>
        <v>n.d.</v>
      </c>
      <c r="Y12" s="78" t="str">
        <f t="shared" si="17"/>
        <v>n.d.</v>
      </c>
      <c r="Z12" s="78" t="str">
        <f t="shared" si="18"/>
        <v>n.d.</v>
      </c>
    </row>
    <row r="13" spans="1:30" ht="17.25" customHeight="1">
      <c r="A13" s="3">
        <v>7</v>
      </c>
      <c r="B13" s="76" t="s">
        <v>168</v>
      </c>
      <c r="C13" s="98" t="s">
        <v>25</v>
      </c>
      <c r="D13" s="78">
        <f t="shared" si="0"/>
        <v>160</v>
      </c>
      <c r="E13" s="78">
        <f t="shared" si="1"/>
        <v>160</v>
      </c>
      <c r="F13" s="78">
        <f t="shared" si="2"/>
        <v>160</v>
      </c>
      <c r="G13" s="78">
        <f t="shared" si="3"/>
        <v>150</v>
      </c>
      <c r="H13" s="193" t="str">
        <f t="shared" si="4"/>
        <v>↑</v>
      </c>
      <c r="I13" s="194">
        <f t="shared" si="5"/>
        <v>10</v>
      </c>
      <c r="J13" s="225">
        <f t="shared" si="6"/>
        <v>6.6666666666666666E-2</v>
      </c>
      <c r="K13" s="238"/>
      <c r="L13" s="78" t="str">
        <f t="shared" si="7"/>
        <v>n.d.</v>
      </c>
      <c r="M13" s="78" t="str">
        <f t="shared" si="8"/>
        <v>n.d.</v>
      </c>
      <c r="N13" s="78" t="str">
        <f t="shared" si="9"/>
        <v>n.d.</v>
      </c>
      <c r="O13" s="79"/>
      <c r="P13" s="78" t="str">
        <f t="shared" si="10"/>
        <v>n.d.</v>
      </c>
      <c r="Q13" s="78" t="str">
        <f t="shared" si="11"/>
        <v>n.d.</v>
      </c>
      <c r="R13" s="78" t="str">
        <f t="shared" si="12"/>
        <v>n.d.</v>
      </c>
      <c r="S13" s="79"/>
      <c r="T13" s="78" t="str">
        <f t="shared" si="13"/>
        <v>n.d.</v>
      </c>
      <c r="U13" s="78" t="str">
        <f t="shared" si="14"/>
        <v>n.d.</v>
      </c>
      <c r="V13" s="78" t="str">
        <f t="shared" si="15"/>
        <v>n.d.</v>
      </c>
      <c r="W13" s="78"/>
      <c r="X13" s="78" t="str">
        <f t="shared" si="16"/>
        <v>n.d.</v>
      </c>
      <c r="Y13" s="78" t="str">
        <f t="shared" si="17"/>
        <v>n.d.</v>
      </c>
      <c r="Z13" s="78" t="str">
        <f t="shared" si="18"/>
        <v>n.d.</v>
      </c>
    </row>
    <row r="14" spans="1:30" ht="17.25" customHeight="1">
      <c r="A14" s="3">
        <v>8</v>
      </c>
      <c r="B14" s="76" t="s">
        <v>169</v>
      </c>
      <c r="C14" s="98" t="s">
        <v>25</v>
      </c>
      <c r="D14" s="78" t="str">
        <f t="shared" si="0"/>
        <v>n.d.</v>
      </c>
      <c r="E14" s="78" t="str">
        <f t="shared" si="1"/>
        <v>n.d.</v>
      </c>
      <c r="F14" s="78" t="str">
        <f t="shared" si="2"/>
        <v>n.d.</v>
      </c>
      <c r="G14" s="78" t="str">
        <f t="shared" si="3"/>
        <v>n.d.</v>
      </c>
      <c r="H14" s="193" t="str">
        <f t="shared" si="4"/>
        <v/>
      </c>
      <c r="I14" s="194" t="str">
        <f t="shared" si="5"/>
        <v/>
      </c>
      <c r="J14" s="225" t="str">
        <f t="shared" si="6"/>
        <v/>
      </c>
      <c r="K14" s="238"/>
      <c r="L14" s="78" t="str">
        <f t="shared" si="7"/>
        <v>n.d.</v>
      </c>
      <c r="M14" s="78" t="str">
        <f t="shared" si="8"/>
        <v>n.d.</v>
      </c>
      <c r="N14" s="78" t="str">
        <f t="shared" si="9"/>
        <v>n.d.</v>
      </c>
      <c r="O14" s="79"/>
      <c r="P14" s="78" t="str">
        <f t="shared" si="10"/>
        <v>n.d.</v>
      </c>
      <c r="Q14" s="78" t="str">
        <f t="shared" si="11"/>
        <v>n.d.</v>
      </c>
      <c r="R14" s="78" t="str">
        <f t="shared" si="12"/>
        <v>n.d.</v>
      </c>
      <c r="S14" s="79"/>
      <c r="T14" s="78" t="str">
        <f t="shared" si="13"/>
        <v>n.d.</v>
      </c>
      <c r="U14" s="78" t="str">
        <f t="shared" si="14"/>
        <v>n.d.</v>
      </c>
      <c r="V14" s="78" t="str">
        <f t="shared" si="15"/>
        <v>n.d.</v>
      </c>
      <c r="W14" s="78"/>
      <c r="X14" s="78" t="str">
        <f t="shared" si="16"/>
        <v>n.d.</v>
      </c>
      <c r="Y14" s="78" t="str">
        <f t="shared" si="17"/>
        <v>n.d.</v>
      </c>
      <c r="Z14" s="78" t="str">
        <f t="shared" si="18"/>
        <v>n.d.</v>
      </c>
    </row>
    <row r="15" spans="1:30" ht="17.25" customHeight="1">
      <c r="A15" s="3">
        <v>9</v>
      </c>
      <c r="B15" s="76" t="s">
        <v>129</v>
      </c>
      <c r="C15" s="98" t="s">
        <v>25</v>
      </c>
      <c r="D15" s="78">
        <f t="shared" si="0"/>
        <v>27.875</v>
      </c>
      <c r="E15" s="78">
        <f t="shared" si="1"/>
        <v>26</v>
      </c>
      <c r="F15" s="78">
        <f t="shared" si="2"/>
        <v>30</v>
      </c>
      <c r="G15" s="78">
        <f t="shared" si="3"/>
        <v>27.487179487179485</v>
      </c>
      <c r="H15" s="193" t="str">
        <f t="shared" si="4"/>
        <v>↑</v>
      </c>
      <c r="I15" s="194">
        <f t="shared" si="5"/>
        <v>0.38782051282051455</v>
      </c>
      <c r="J15" s="225">
        <f t="shared" si="6"/>
        <v>1.4109141791044839E-2</v>
      </c>
      <c r="K15" s="80"/>
      <c r="L15" s="78" t="str">
        <f t="shared" si="7"/>
        <v>n.d.</v>
      </c>
      <c r="M15" s="78" t="str">
        <f t="shared" si="8"/>
        <v>n.d.</v>
      </c>
      <c r="N15" s="78" t="str">
        <f t="shared" si="9"/>
        <v>n.d.</v>
      </c>
      <c r="O15" s="79"/>
      <c r="P15" s="78" t="str">
        <f t="shared" si="10"/>
        <v>n.d.</v>
      </c>
      <c r="Q15" s="78" t="str">
        <f t="shared" si="11"/>
        <v>n.d.</v>
      </c>
      <c r="R15" s="78" t="str">
        <f t="shared" si="12"/>
        <v>n.d.</v>
      </c>
      <c r="S15" s="79"/>
      <c r="T15" s="78" t="str">
        <f t="shared" si="13"/>
        <v>n.d.</v>
      </c>
      <c r="U15" s="78" t="str">
        <f t="shared" si="14"/>
        <v>n.d.</v>
      </c>
      <c r="V15" s="78" t="str">
        <f t="shared" si="15"/>
        <v>n.d.</v>
      </c>
      <c r="W15" s="78"/>
      <c r="X15" s="78" t="str">
        <f t="shared" si="16"/>
        <v>n.d.</v>
      </c>
      <c r="Y15" s="78" t="str">
        <f t="shared" si="17"/>
        <v>n.d.</v>
      </c>
      <c r="Z15" s="78" t="str">
        <f t="shared" si="18"/>
        <v>n.d.</v>
      </c>
    </row>
    <row r="16" spans="1:30" ht="17.25" customHeight="1">
      <c r="A16" s="3">
        <v>10</v>
      </c>
      <c r="B16" s="76" t="s">
        <v>130</v>
      </c>
      <c r="C16" s="98" t="s">
        <v>25</v>
      </c>
      <c r="D16" s="78">
        <f t="shared" si="0"/>
        <v>26</v>
      </c>
      <c r="E16" s="78">
        <f t="shared" si="1"/>
        <v>24</v>
      </c>
      <c r="F16" s="78">
        <f t="shared" si="2"/>
        <v>28</v>
      </c>
      <c r="G16" s="78">
        <f t="shared" si="3"/>
        <v>25.2</v>
      </c>
      <c r="H16" s="193" t="str">
        <f t="shared" si="4"/>
        <v>↑</v>
      </c>
      <c r="I16" s="194">
        <f t="shared" si="5"/>
        <v>0.80000000000000071</v>
      </c>
      <c r="J16" s="225">
        <f t="shared" si="6"/>
        <v>3.1746031746031772E-2</v>
      </c>
      <c r="K16" s="80"/>
      <c r="L16" s="78" t="str">
        <f t="shared" si="7"/>
        <v>n.d.</v>
      </c>
      <c r="M16" s="78" t="str">
        <f t="shared" si="8"/>
        <v>n.d.</v>
      </c>
      <c r="N16" s="78" t="str">
        <f t="shared" si="9"/>
        <v>n.d.</v>
      </c>
      <c r="O16" s="79"/>
      <c r="P16" s="78" t="str">
        <f t="shared" si="10"/>
        <v>n.d.</v>
      </c>
      <c r="Q16" s="78" t="str">
        <f t="shared" si="11"/>
        <v>n.d.</v>
      </c>
      <c r="R16" s="78" t="str">
        <f t="shared" si="12"/>
        <v>n.d.</v>
      </c>
      <c r="S16" s="79"/>
      <c r="T16" s="78" t="str">
        <f t="shared" si="13"/>
        <v>n.d.</v>
      </c>
      <c r="U16" s="78" t="str">
        <f t="shared" si="14"/>
        <v>n.d.</v>
      </c>
      <c r="V16" s="78" t="str">
        <f t="shared" si="15"/>
        <v>n.d.</v>
      </c>
      <c r="W16" s="78"/>
      <c r="X16" s="78" t="str">
        <f t="shared" si="16"/>
        <v>n.d.</v>
      </c>
      <c r="Y16" s="78" t="str">
        <f t="shared" si="17"/>
        <v>n.d.</v>
      </c>
      <c r="Z16" s="78" t="str">
        <f t="shared" si="18"/>
        <v>n.d.</v>
      </c>
    </row>
    <row r="17" spans="1:30" ht="7.5" customHeight="1">
      <c r="B17" s="81"/>
      <c r="C17" s="82"/>
      <c r="D17" s="83"/>
      <c r="E17" s="83"/>
      <c r="F17" s="83"/>
      <c r="G17" s="84"/>
      <c r="H17" s="85"/>
      <c r="I17" s="85"/>
      <c r="J17" s="85"/>
      <c r="K17" s="81"/>
      <c r="L17" s="81"/>
      <c r="M17" s="81"/>
      <c r="N17" s="81"/>
      <c r="O17" s="75"/>
      <c r="P17" s="75"/>
      <c r="Q17" s="75"/>
      <c r="R17" s="75"/>
      <c r="S17" s="75"/>
      <c r="T17" s="75"/>
      <c r="U17" s="75"/>
      <c r="V17" s="75"/>
      <c r="W17" s="75"/>
      <c r="X17" s="75"/>
      <c r="Y17" s="75"/>
      <c r="Z17" s="75"/>
    </row>
    <row r="18" spans="1:30" ht="15" customHeight="1">
      <c r="B18" s="86" t="s">
        <v>282</v>
      </c>
      <c r="C18" s="82"/>
      <c r="D18" s="83"/>
      <c r="E18" s="83"/>
      <c r="F18" s="83"/>
      <c r="G18" s="84"/>
      <c r="H18" s="85"/>
      <c r="I18" s="85"/>
      <c r="J18" s="85"/>
      <c r="K18" s="81"/>
      <c r="L18" s="81"/>
      <c r="M18" s="81"/>
      <c r="N18" s="81"/>
      <c r="O18" s="75"/>
      <c r="P18" s="75"/>
      <c r="Q18" s="75"/>
      <c r="R18" s="75"/>
      <c r="S18" s="75"/>
      <c r="T18" s="75"/>
      <c r="U18" s="75"/>
      <c r="V18" s="75"/>
      <c r="W18" s="75"/>
      <c r="X18" s="75"/>
      <c r="Y18" s="75"/>
      <c r="Z18" s="75"/>
    </row>
    <row r="19" spans="1:30" s="2" customFormat="1" ht="15" customHeight="1">
      <c r="B19" s="87" t="s">
        <v>200</v>
      </c>
      <c r="C19" s="87"/>
      <c r="D19" s="224"/>
      <c r="E19" s="224"/>
      <c r="F19" s="224"/>
      <c r="G19" s="224"/>
      <c r="H19" s="89"/>
      <c r="I19" s="90"/>
      <c r="J19" s="223"/>
      <c r="K19" s="74"/>
      <c r="L19" s="74"/>
      <c r="M19" s="74"/>
      <c r="N19" s="74"/>
      <c r="O19" s="75"/>
      <c r="P19" s="75"/>
      <c r="Q19" s="75"/>
      <c r="R19" s="75"/>
      <c r="S19" s="75"/>
      <c r="T19" s="75"/>
      <c r="U19" s="75"/>
      <c r="V19" s="75"/>
      <c r="W19" s="75"/>
      <c r="X19" s="75"/>
      <c r="Y19" s="75"/>
      <c r="Z19" s="75"/>
      <c r="AA19" s="222"/>
    </row>
    <row r="20" spans="1:30" ht="15" customHeight="1">
      <c r="B20" s="86" t="s">
        <v>199</v>
      </c>
      <c r="C20" s="92"/>
      <c r="D20" s="81"/>
      <c r="E20" s="81"/>
      <c r="F20" s="81"/>
      <c r="G20" s="81"/>
      <c r="H20" s="93"/>
      <c r="I20" s="93"/>
      <c r="J20" s="81"/>
      <c r="K20" s="81"/>
      <c r="L20" s="81"/>
      <c r="M20" s="81"/>
      <c r="N20" s="81"/>
      <c r="O20" s="75"/>
      <c r="P20" s="75"/>
      <c r="Q20" s="75"/>
      <c r="R20" s="75"/>
      <c r="S20" s="75"/>
      <c r="T20" s="75"/>
      <c r="U20" s="75"/>
      <c r="V20" s="75"/>
      <c r="W20" s="75"/>
      <c r="X20" s="75"/>
      <c r="Y20" s="75"/>
      <c r="Z20" s="75"/>
    </row>
    <row r="21" spans="1:30" ht="15" customHeight="1">
      <c r="B21" s="10"/>
    </row>
    <row r="22" spans="1:30" s="5" customFormat="1" ht="13.5" customHeight="1">
      <c r="A22" s="3"/>
      <c r="B22" s="99"/>
      <c r="C22" s="100"/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101"/>
      <c r="O22" s="99"/>
      <c r="P22" s="99"/>
      <c r="Q22" s="99"/>
      <c r="R22" s="99"/>
      <c r="S22" s="102"/>
      <c r="T22" s="99"/>
      <c r="U22" s="99"/>
      <c r="V22" s="99"/>
      <c r="W22" s="99"/>
      <c r="X22" s="102"/>
      <c r="Y22" s="99"/>
      <c r="Z22" s="105" t="str">
        <f>+numinforme</f>
        <v>INDECAEA1080623</v>
      </c>
      <c r="AA22" s="222"/>
    </row>
    <row r="23" spans="1:30" s="5" customFormat="1" ht="36.7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101"/>
      <c r="P23" s="101"/>
      <c r="Q23" s="101"/>
      <c r="R23" s="101"/>
      <c r="S23" s="102"/>
      <c r="T23" s="101"/>
      <c r="U23" s="101"/>
      <c r="V23" s="101"/>
      <c r="W23" s="101"/>
      <c r="X23" s="102"/>
      <c r="Y23" s="102"/>
      <c r="Z23" s="102"/>
      <c r="AA23" s="222"/>
      <c r="AB23" s="4"/>
      <c r="AC23" s="4"/>
      <c r="AD23" s="3"/>
    </row>
    <row r="24" spans="1:30" s="5" customFormat="1" ht="15" customHeight="1">
      <c r="A24" s="118">
        <f>AC28</f>
        <v>45090</v>
      </c>
      <c r="B24" s="237">
        <f>AC7</f>
        <v>45090</v>
      </c>
      <c r="C24" s="237"/>
      <c r="D24" s="237"/>
      <c r="E24" s="237"/>
      <c r="F24" s="237"/>
      <c r="G24" s="237"/>
      <c r="H24" s="237"/>
      <c r="I24" s="237"/>
      <c r="J24" s="237"/>
      <c r="K24" s="237"/>
      <c r="L24" s="237"/>
      <c r="M24" s="237"/>
      <c r="N24" s="237"/>
      <c r="O24" s="237"/>
      <c r="P24" s="237"/>
      <c r="Q24" s="237"/>
      <c r="R24" s="237"/>
      <c r="S24" s="237"/>
      <c r="T24" s="237"/>
      <c r="U24" s="237"/>
      <c r="V24" s="237"/>
      <c r="W24" s="237"/>
      <c r="X24" s="237"/>
      <c r="Y24" s="237"/>
      <c r="Z24" s="237"/>
      <c r="AA24" s="222"/>
      <c r="AB24" s="222"/>
      <c r="AC24" s="222"/>
    </row>
    <row r="25" spans="1:30" s="5" customFormat="1" ht="12" customHeight="1">
      <c r="A25" s="3"/>
      <c r="B25" s="99"/>
      <c r="C25" s="100"/>
      <c r="D25" s="99"/>
      <c r="E25" s="99"/>
      <c r="F25" s="99"/>
      <c r="G25" s="99"/>
      <c r="H25" s="101"/>
      <c r="I25" s="101"/>
      <c r="J25" s="99"/>
      <c r="K25" s="99"/>
      <c r="L25" s="99"/>
      <c r="M25" s="99"/>
      <c r="N25" s="99"/>
      <c r="O25" s="102"/>
      <c r="P25" s="102"/>
      <c r="Q25" s="102"/>
      <c r="R25" s="102"/>
      <c r="S25" s="102"/>
      <c r="T25" s="102"/>
      <c r="U25" s="102"/>
      <c r="V25" s="102"/>
      <c r="W25" s="102"/>
      <c r="X25" s="102"/>
      <c r="Y25" s="102"/>
      <c r="Z25" s="102"/>
      <c r="AA25" s="222"/>
    </row>
    <row r="26" spans="1:30" ht="15" customHeight="1">
      <c r="B26" s="239" t="s">
        <v>252</v>
      </c>
      <c r="C26" s="239"/>
      <c r="D26" s="239"/>
      <c r="E26" s="239"/>
      <c r="F26" s="239"/>
      <c r="G26" s="239"/>
      <c r="H26" s="239"/>
      <c r="I26" s="239"/>
      <c r="J26" s="240"/>
      <c r="K26" s="106"/>
      <c r="L26" s="241" t="s">
        <v>172</v>
      </c>
      <c r="M26" s="241"/>
      <c r="N26" s="242"/>
      <c r="O26" s="107"/>
      <c r="P26" s="241" t="s">
        <v>183</v>
      </c>
      <c r="Q26" s="241"/>
      <c r="R26" s="243"/>
      <c r="S26" s="107"/>
      <c r="T26" s="241" t="str">
        <f>+T5</f>
        <v>SAN VICENTE</v>
      </c>
      <c r="U26" s="241"/>
      <c r="V26" s="243"/>
      <c r="W26" s="199"/>
      <c r="X26" s="241" t="str">
        <f>+X5</f>
        <v>SAN MIGUEL</v>
      </c>
      <c r="Y26" s="241"/>
      <c r="Z26" s="241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08" t="s">
        <v>2</v>
      </c>
      <c r="C27" s="109" t="s">
        <v>196</v>
      </c>
      <c r="D27" s="110" t="str">
        <f>CONCATENATE(AC26," ",TEXT(AD28,"dd/mmm"))</f>
        <v>Promedio 13/jun</v>
      </c>
      <c r="E27" s="111" t="s">
        <v>0</v>
      </c>
      <c r="F27" s="111" t="s">
        <v>1</v>
      </c>
      <c r="G27" s="112" t="str">
        <f>CONCATENATE(AC26," ",TEXT(AD29,"dd/mmm"))</f>
        <v>Promedio 12/jun</v>
      </c>
      <c r="H27" s="113" t="s">
        <v>197</v>
      </c>
      <c r="I27" s="114" t="s">
        <v>5</v>
      </c>
      <c r="J27" s="115" t="s">
        <v>4</v>
      </c>
      <c r="K27" s="119"/>
      <c r="L27" s="110" t="s">
        <v>132</v>
      </c>
      <c r="M27" s="111" t="s">
        <v>0</v>
      </c>
      <c r="N27" s="116" t="s">
        <v>1</v>
      </c>
      <c r="O27" s="120"/>
      <c r="P27" s="110" t="s">
        <v>132</v>
      </c>
      <c r="Q27" s="111" t="s">
        <v>0</v>
      </c>
      <c r="R27" s="117" t="s">
        <v>1</v>
      </c>
      <c r="S27" s="120"/>
      <c r="T27" s="110" t="s">
        <v>132</v>
      </c>
      <c r="U27" s="111" t="s">
        <v>0</v>
      </c>
      <c r="V27" s="117" t="s">
        <v>1</v>
      </c>
      <c r="W27" s="200"/>
      <c r="X27" s="110" t="s">
        <v>132</v>
      </c>
      <c r="Y27" s="111" t="s">
        <v>0</v>
      </c>
      <c r="Z27" s="111" t="s">
        <v>1</v>
      </c>
      <c r="AA27" s="222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6" t="s">
        <v>124</v>
      </c>
      <c r="C28" s="97" t="s">
        <v>235</v>
      </c>
      <c r="D28" s="143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3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3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3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3" t="str">
        <f t="shared" ref="H28:H37" si="23">IF(D28="n.d.","",IF(G28="n.d.","",IF(D28=G28,"=",IF(D28&gt;G28,"↑","↓"))))</f>
        <v>=</v>
      </c>
      <c r="I28" s="143">
        <f t="shared" ref="I28:I37" si="24">IF(ISERR(IF(D28="n.d.","",IF(G28="n.d.","",(D28-G28)))),"",IF(D28="n.d.","",IF(G28="n.d.","",(D28-G28))))</f>
        <v>0</v>
      </c>
      <c r="J28" s="225">
        <f t="shared" ref="J28:J37" si="25">IF(ISERR(IF(D28="n.d.","",IF(G28="n.d.","",(D28-G28)/G28))),"",IF(D28="n.d.","",IF(G28="n.d.","",(D28-G28)/G28)))</f>
        <v>0</v>
      </c>
      <c r="K28" s="238"/>
      <c r="L28" s="143" t="str">
        <f>IF(IF(ISERROR(VLOOKUP(CONCATENATE($A28,$L$26),sansalvador,8,FALSE)),"n.d.",VLOOKUP(CONCATENATE($A28,$L$26),sansalvador,8,FALSE))=0,"n.d.", IF(ISERROR(VLOOKUP(CONCATENATE($A28,$L$26),sansalvador,8,FALSE)),"n.d.",VLOOKUP(CONCATENATE($A28,$L$26),sansalvador,8,FALSE)))</f>
        <v>n.d.</v>
      </c>
      <c r="M28" s="143" t="str">
        <f t="shared" ref="M28:M37" si="26">IF(IF(ISERROR(VLOOKUP(CONCATENATE($A28,$L$26),sansalvador,9,FALSE)),"n.d.",VLOOKUP(CONCATENATE($A28,$L$26),sansalvador,9,FALSE))=0,"n.d.", IF(ISERROR(VLOOKUP(CONCATENATE($A28,$L$26),sansalvador,9,FALSE)),"n.d.",VLOOKUP(CONCATENATE($A28,$L$26),sansalvador,9,FALSE)))</f>
        <v>n.d.</v>
      </c>
      <c r="N28" s="143" t="str">
        <f t="shared" ref="N28:N37" si="27">IF(IF(ISERROR(VLOOKUP(CONCATENATE($A28,$L$26),sansalvador,10,FALSE)),"n.d.",VLOOKUP(CONCATENATE($A28,$L$26),sansalvador,10,FALSE))=0,"n.d.", IF(ISERROR(VLOOKUP(CONCATENATE($A28,$L$26),sansalvador,10,FALSE)),"n.d.",VLOOKUP(CONCATENATE($A28,$L$26),sansalvador,10,FALSE)))</f>
        <v>n.d.</v>
      </c>
      <c r="O28" s="180"/>
      <c r="P28" s="143" t="str">
        <f t="shared" ref="P28:P37" si="28">IF(IF(ISERROR(VLOOKUP(CONCATENATE($A28,$P$26),sansalvador,8,FALSE)),"n.d.",VLOOKUP(CONCATENATE($A28,$P$26),sansalvador,8,FALSE))=0,"n.d.", IF(ISERROR(VLOOKUP(CONCATENATE($A28,$P$26),sansalvador,8,FALSE)),"n.d.",VLOOKUP(CONCATENATE($A28,$P$26),sansalvador,8,FALSE)))</f>
        <v>n.d.</v>
      </c>
      <c r="Q28" s="143" t="str">
        <f t="shared" ref="Q28:Q37" si="29">IF(IF(ISERROR(VLOOKUP(CONCATENATE($A28,$P$26),sansalvador,9,FALSE)),"n.d.",VLOOKUP(CONCATENATE($A28,$P$26),sansalvador,9,FALSE))=0,"n.d.", IF(ISERROR(VLOOKUP(CONCATENATE($A28,$P$26),sansalvador,9,FALSE)),"n.d.",VLOOKUP(CONCATENATE($A28,$P$26),sansalvador,9,FALSE)))</f>
        <v>n.d.</v>
      </c>
      <c r="R28" s="143" t="str">
        <f t="shared" ref="R28:R37" si="30">IF(IF(ISERROR(VLOOKUP(CONCATENATE($A28,$P$26),sansalvador,10,FALSE)),"n.d.",VLOOKUP(CONCATENATE($A28,$P$26),sansalvador,10,FALSE))=0,"n.d.", IF(ISERROR(VLOOKUP(CONCATENATE($A28,$P$26),sansalvador,10,FALSE)),"n.d.",VLOOKUP(CONCATENATE($A28,$P$26),sansalvador,10,FALSE)))</f>
        <v>n.d.</v>
      </c>
      <c r="S28" s="180"/>
      <c r="T28" s="143" t="str">
        <f t="shared" ref="T28:T37" si="31">IF(IF(ISERROR(VLOOKUP(CONCATENATE($A28,$T$26),sansalvador,8,FALSE)),"n.d.",VLOOKUP(CONCATENATE($A28,$T$26),sansalvador,8,FALSE))=0,"n.d.", IF(ISERROR(VLOOKUP(CONCATENATE($A28,$T$26),sansalvador,8,FALSE)),"n.d.",VLOOKUP(CONCATENATE($A28,$T$26),sansalvador,8,FALSE)))</f>
        <v>n.d.</v>
      </c>
      <c r="U28" s="143" t="str">
        <f t="shared" ref="U28:U37" si="32">IF(IF(ISERROR(VLOOKUP(CONCATENATE($A28,$T$26),sansalvador,9,FALSE)),"n.d.",VLOOKUP(CONCATENATE($A28,$T$26),sansalvador,9,FALSE))=0,"n.d.", IF(ISERROR(VLOOKUP(CONCATENATE($A28,$T$26),sansalvador,9,FALSE)),"n.d.",VLOOKUP(CONCATENATE($A28,$T$26),sansalvador,9,FALSE)))</f>
        <v>n.d.</v>
      </c>
      <c r="V28" s="143" t="str">
        <f t="shared" ref="V28:V37" si="33">IF(IF(ISERROR(VLOOKUP(CONCATENATE($A28,$T$26),sansalvador,10,FALSE)),"n.d.",VLOOKUP(CONCATENATE($A28,$T$26),sansalvador,10,FALSE))=0,"n.d.", IF(ISERROR(VLOOKUP(CONCATENATE($A28,$T$26),sansalvador,10,FALSE)),"n.d.",VLOOKUP(CONCATENATE($A28,$T$26),sansalvador,10,FALSE)))</f>
        <v>n.d.</v>
      </c>
      <c r="W28" s="143"/>
      <c r="X28" s="143" t="str">
        <f t="shared" ref="X28:X37" si="34">IF(IF(ISERROR(VLOOKUP(CONCATENATE($A28,$X$26),sansalvador,8,FALSE)),"n.d.",VLOOKUP(CONCATENATE($A28,$X$26),sansalvador,8,FALSE))=0,"n.d.", IF(ISERROR(VLOOKUP(CONCATENATE($A28,$X$26),sansalvador,8,FALSE)),"n.d.",VLOOKUP(CONCATENATE($A28,$X$26),sansalvador,8,FALSE)))</f>
        <v>n.d.</v>
      </c>
      <c r="Y28" s="143" t="str">
        <f t="shared" ref="Y28:Y37" si="35">IF(IF(ISERROR(VLOOKUP(CONCATENATE($A28,$X$26),sansalvador,9,FALSE)),"n.d.",VLOOKUP(CONCATENATE($A28,$X$26),sansalvador,9,FALSE))=0,"n.d.", IF(ISERROR(VLOOKUP(CONCATENATE($A28,$X$26),sansalvador,9,FALSE)),"n.d.",VLOOKUP(CONCATENATE($A28,$X$26),sansalvador,9,FALSE)))</f>
        <v>n.d.</v>
      </c>
      <c r="Z28" s="143" t="str">
        <f t="shared" ref="Z28:Z37" si="36">IF(IF(ISERROR(VLOOKUP(CONCATENATE($A28,$X$26),sansalvador,10,FALSE)),"n.d.",VLOOKUP(CONCATENATE($A28,$X$26),sansalvador,10,FALSE))=0,"n.d.", IF(ISERROR(VLOOKUP(CONCATENATE($A28,$X$26),sansalvador,10,FALSE)),"n.d.",VLOOKUP(CONCATENATE($A28,$X$26),sansalvador,10,FALSE)))</f>
        <v>n.d.</v>
      </c>
      <c r="AB28" s="6" t="s">
        <v>177</v>
      </c>
      <c r="AC28" s="22">
        <f>+VLOOKUP(1111,sansalvador,3,FALSE)</f>
        <v>45090</v>
      </c>
      <c r="AD28" s="22">
        <f>+AC28</f>
        <v>45090</v>
      </c>
    </row>
    <row r="29" spans="1:30" ht="17.25" customHeight="1">
      <c r="A29" s="3">
        <v>2</v>
      </c>
      <c r="B29" s="76" t="s">
        <v>125</v>
      </c>
      <c r="C29" s="98" t="s">
        <v>235</v>
      </c>
      <c r="D29" s="143" t="str">
        <f t="shared" si="19"/>
        <v>n.d.</v>
      </c>
      <c r="E29" s="143" t="str">
        <f t="shared" si="20"/>
        <v>n.d.</v>
      </c>
      <c r="F29" s="143" t="str">
        <f t="shared" si="21"/>
        <v>n.d.</v>
      </c>
      <c r="G29" s="143" t="str">
        <f t="shared" si="22"/>
        <v>n.d.</v>
      </c>
      <c r="H29" s="143" t="str">
        <f t="shared" si="23"/>
        <v/>
      </c>
      <c r="I29" s="143" t="str">
        <f t="shared" si="24"/>
        <v/>
      </c>
      <c r="J29" s="225" t="str">
        <f t="shared" si="25"/>
        <v/>
      </c>
      <c r="K29" s="238"/>
      <c r="L29" s="143" t="str">
        <f t="shared" ref="L29:L37" si="37">IF(IF(ISERROR(VLOOKUP(CONCATENATE($A29,$L$5),sansalvador,8,FALSE)),"n.d.",VLOOKUP(CONCATENATE($A29,$L$5),sansalvador,8,FALSE))=0,"n.d.", IF(ISERROR(VLOOKUP(CONCATENATE($A29,$L$5),sansalvador,8,FALSE)),"n.d.",VLOOKUP(CONCATENATE($A29,$L$5),sansalvador,8,FALSE)))</f>
        <v>n.d.</v>
      </c>
      <c r="M29" s="143" t="str">
        <f t="shared" si="26"/>
        <v>n.d.</v>
      </c>
      <c r="N29" s="143" t="str">
        <f t="shared" si="27"/>
        <v>n.d.</v>
      </c>
      <c r="O29" s="180"/>
      <c r="P29" s="143" t="str">
        <f t="shared" si="28"/>
        <v>n.d.</v>
      </c>
      <c r="Q29" s="143" t="str">
        <f t="shared" si="29"/>
        <v>n.d.</v>
      </c>
      <c r="R29" s="143" t="str">
        <f t="shared" si="30"/>
        <v>n.d.</v>
      </c>
      <c r="S29" s="180"/>
      <c r="T29" s="143" t="str">
        <f t="shared" si="31"/>
        <v>n.d.</v>
      </c>
      <c r="U29" s="143" t="str">
        <f t="shared" si="32"/>
        <v>n.d.</v>
      </c>
      <c r="V29" s="143" t="str">
        <f t="shared" si="33"/>
        <v>n.d.</v>
      </c>
      <c r="W29" s="143"/>
      <c r="X29" s="143" t="str">
        <f t="shared" si="34"/>
        <v>n.d.</v>
      </c>
      <c r="Y29" s="143" t="str">
        <f t="shared" si="35"/>
        <v>n.d.</v>
      </c>
      <c r="Z29" s="143" t="str">
        <f t="shared" si="36"/>
        <v>n.d.</v>
      </c>
      <c r="AB29" s="6" t="s">
        <v>178</v>
      </c>
      <c r="AC29" s="22">
        <f>+VLOOKUP(9999,sansalvador,3,FALSE)</f>
        <v>45089</v>
      </c>
      <c r="AD29" s="22">
        <f>+AC29</f>
        <v>45089</v>
      </c>
    </row>
    <row r="30" spans="1:30" ht="17.25" customHeight="1">
      <c r="A30" s="3">
        <v>3</v>
      </c>
      <c r="B30" s="76" t="s">
        <v>126</v>
      </c>
      <c r="C30" s="98" t="s">
        <v>235</v>
      </c>
      <c r="D30" s="143">
        <f t="shared" si="19"/>
        <v>1.2071428571428573</v>
      </c>
      <c r="E30" s="143">
        <f t="shared" si="20"/>
        <v>1.2</v>
      </c>
      <c r="F30" s="143">
        <f t="shared" si="21"/>
        <v>1.25</v>
      </c>
      <c r="G30" s="143">
        <f t="shared" si="22"/>
        <v>1.1714285714285713</v>
      </c>
      <c r="H30" s="143" t="str">
        <f t="shared" si="23"/>
        <v>↑</v>
      </c>
      <c r="I30" s="143">
        <f t="shared" si="24"/>
        <v>3.5714285714286031E-2</v>
      </c>
      <c r="J30" s="225">
        <f t="shared" si="25"/>
        <v>3.0487804878049054E-2</v>
      </c>
      <c r="K30" s="238"/>
      <c r="L30" s="143" t="str">
        <f t="shared" si="37"/>
        <v>n.d.</v>
      </c>
      <c r="M30" s="143" t="str">
        <f t="shared" si="26"/>
        <v>n.d.</v>
      </c>
      <c r="N30" s="143" t="str">
        <f t="shared" si="27"/>
        <v>n.d.</v>
      </c>
      <c r="O30" s="180"/>
      <c r="P30" s="143" t="str">
        <f t="shared" si="28"/>
        <v>n.d.</v>
      </c>
      <c r="Q30" s="143" t="str">
        <f t="shared" si="29"/>
        <v>n.d.</v>
      </c>
      <c r="R30" s="143" t="str">
        <f t="shared" si="30"/>
        <v>n.d.</v>
      </c>
      <c r="S30" s="180"/>
      <c r="T30" s="143" t="str">
        <f t="shared" si="31"/>
        <v>n.d.</v>
      </c>
      <c r="U30" s="143" t="str">
        <f t="shared" si="32"/>
        <v>n.d.</v>
      </c>
      <c r="V30" s="143" t="str">
        <f t="shared" si="33"/>
        <v>n.d.</v>
      </c>
      <c r="W30" s="143"/>
      <c r="X30" s="143" t="str">
        <f t="shared" si="34"/>
        <v>n.d.</v>
      </c>
      <c r="Y30" s="143" t="str">
        <f t="shared" si="35"/>
        <v>n.d.</v>
      </c>
      <c r="Z30" s="143" t="str">
        <f t="shared" si="36"/>
        <v>n.d.</v>
      </c>
    </row>
    <row r="31" spans="1:30" ht="17.25" customHeight="1">
      <c r="A31" s="3">
        <v>4</v>
      </c>
      <c r="B31" s="76" t="s">
        <v>127</v>
      </c>
      <c r="C31" s="98" t="s">
        <v>235</v>
      </c>
      <c r="D31" s="143">
        <f t="shared" si="19"/>
        <v>1.25</v>
      </c>
      <c r="E31" s="143">
        <f t="shared" si="20"/>
        <v>1.25</v>
      </c>
      <c r="F31" s="143">
        <f t="shared" si="21"/>
        <v>1.25</v>
      </c>
      <c r="G31" s="143">
        <f t="shared" si="22"/>
        <v>1.2</v>
      </c>
      <c r="H31" s="143" t="str">
        <f t="shared" si="23"/>
        <v>↑</v>
      </c>
      <c r="I31" s="143">
        <f t="shared" si="24"/>
        <v>5.0000000000000044E-2</v>
      </c>
      <c r="J31" s="225">
        <f t="shared" si="25"/>
        <v>4.1666666666666706E-2</v>
      </c>
      <c r="K31" s="238"/>
      <c r="L31" s="143" t="str">
        <f t="shared" si="37"/>
        <v>n.d.</v>
      </c>
      <c r="M31" s="143" t="str">
        <f t="shared" si="26"/>
        <v>n.d.</v>
      </c>
      <c r="N31" s="143" t="str">
        <f t="shared" si="27"/>
        <v>n.d.</v>
      </c>
      <c r="O31" s="180"/>
      <c r="P31" s="143" t="str">
        <f t="shared" si="28"/>
        <v>n.d.</v>
      </c>
      <c r="Q31" s="143" t="str">
        <f t="shared" si="29"/>
        <v>n.d.</v>
      </c>
      <c r="R31" s="143" t="str">
        <f t="shared" si="30"/>
        <v>n.d.</v>
      </c>
      <c r="S31" s="180"/>
      <c r="T31" s="143" t="str">
        <f t="shared" si="31"/>
        <v>n.d.</v>
      </c>
      <c r="U31" s="143" t="str">
        <f t="shared" si="32"/>
        <v>n.d.</v>
      </c>
      <c r="V31" s="143" t="str">
        <f t="shared" si="33"/>
        <v>n.d.</v>
      </c>
      <c r="W31" s="143"/>
      <c r="X31" s="143" t="str">
        <f t="shared" si="34"/>
        <v>n.d.</v>
      </c>
      <c r="Y31" s="143" t="str">
        <f t="shared" si="35"/>
        <v>n.d.</v>
      </c>
      <c r="Z31" s="143" t="str">
        <f t="shared" si="36"/>
        <v>n.d.</v>
      </c>
    </row>
    <row r="32" spans="1:30" ht="17.25" customHeight="1">
      <c r="A32" s="3">
        <v>5</v>
      </c>
      <c r="B32" s="76" t="s">
        <v>131</v>
      </c>
      <c r="C32" s="98" t="s">
        <v>235</v>
      </c>
      <c r="D32" s="143">
        <f t="shared" si="19"/>
        <v>1.157142857142857</v>
      </c>
      <c r="E32" s="143">
        <f t="shared" si="20"/>
        <v>1.1499999999999999</v>
      </c>
      <c r="F32" s="143">
        <f t="shared" si="21"/>
        <v>1.2</v>
      </c>
      <c r="G32" s="143">
        <f t="shared" si="22"/>
        <v>1.1214285714285714</v>
      </c>
      <c r="H32" s="143" t="str">
        <f t="shared" si="23"/>
        <v>↑</v>
      </c>
      <c r="I32" s="143">
        <f t="shared" si="24"/>
        <v>3.5714285714285587E-2</v>
      </c>
      <c r="J32" s="225">
        <f t="shared" si="25"/>
        <v>3.1847133757961672E-2</v>
      </c>
      <c r="K32" s="238"/>
      <c r="L32" s="143" t="str">
        <f t="shared" si="37"/>
        <v>n.d.</v>
      </c>
      <c r="M32" s="143" t="str">
        <f t="shared" si="26"/>
        <v>n.d.</v>
      </c>
      <c r="N32" s="143" t="str">
        <f t="shared" si="27"/>
        <v>n.d.</v>
      </c>
      <c r="O32" s="180"/>
      <c r="P32" s="143" t="str">
        <f t="shared" si="28"/>
        <v>n.d.</v>
      </c>
      <c r="Q32" s="143" t="str">
        <f t="shared" si="29"/>
        <v>n.d.</v>
      </c>
      <c r="R32" s="143" t="str">
        <f t="shared" si="30"/>
        <v>n.d.</v>
      </c>
      <c r="S32" s="180"/>
      <c r="T32" s="143" t="str">
        <f t="shared" si="31"/>
        <v>n.d.</v>
      </c>
      <c r="U32" s="143" t="str">
        <f t="shared" si="32"/>
        <v>n.d.</v>
      </c>
      <c r="V32" s="143" t="str">
        <f t="shared" si="33"/>
        <v>n.d.</v>
      </c>
      <c r="W32" s="143"/>
      <c r="X32" s="143" t="str">
        <f t="shared" si="34"/>
        <v>n.d.</v>
      </c>
      <c r="Y32" s="143" t="str">
        <f t="shared" si="35"/>
        <v>n.d.</v>
      </c>
      <c r="Z32" s="143" t="str">
        <f t="shared" si="36"/>
        <v>n.d.</v>
      </c>
    </row>
    <row r="33" spans="1:29" ht="17.25" customHeight="1">
      <c r="A33" s="3">
        <v>6</v>
      </c>
      <c r="B33" s="76" t="s">
        <v>128</v>
      </c>
      <c r="C33" s="98" t="s">
        <v>235</v>
      </c>
      <c r="D33" s="143">
        <f t="shared" si="19"/>
        <v>1.2</v>
      </c>
      <c r="E33" s="143">
        <f t="shared" si="20"/>
        <v>1.2</v>
      </c>
      <c r="F33" s="143">
        <f t="shared" si="21"/>
        <v>1.2</v>
      </c>
      <c r="G33" s="143">
        <f t="shared" si="22"/>
        <v>1.1499999999999999</v>
      </c>
      <c r="H33" s="143" t="str">
        <f t="shared" si="23"/>
        <v>↑</v>
      </c>
      <c r="I33" s="143">
        <f t="shared" si="24"/>
        <v>5.0000000000000044E-2</v>
      </c>
      <c r="J33" s="225">
        <f t="shared" si="25"/>
        <v>4.3478260869565258E-2</v>
      </c>
      <c r="K33" s="238"/>
      <c r="L33" s="143" t="str">
        <f t="shared" si="37"/>
        <v>n.d.</v>
      </c>
      <c r="M33" s="143" t="str">
        <f t="shared" si="26"/>
        <v>n.d.</v>
      </c>
      <c r="N33" s="143" t="str">
        <f t="shared" si="27"/>
        <v>n.d.</v>
      </c>
      <c r="O33" s="180"/>
      <c r="P33" s="143" t="str">
        <f t="shared" si="28"/>
        <v>n.d.</v>
      </c>
      <c r="Q33" s="143" t="str">
        <f t="shared" si="29"/>
        <v>n.d.</v>
      </c>
      <c r="R33" s="143" t="str">
        <f t="shared" si="30"/>
        <v>n.d.</v>
      </c>
      <c r="S33" s="180"/>
      <c r="T33" s="143" t="str">
        <f t="shared" si="31"/>
        <v>n.d.</v>
      </c>
      <c r="U33" s="143" t="str">
        <f t="shared" si="32"/>
        <v>n.d.</v>
      </c>
      <c r="V33" s="143" t="str">
        <f t="shared" si="33"/>
        <v>n.d.</v>
      </c>
      <c r="W33" s="143"/>
      <c r="X33" s="143" t="str">
        <f t="shared" si="34"/>
        <v>n.d.</v>
      </c>
      <c r="Y33" s="143" t="str">
        <f t="shared" si="35"/>
        <v>n.d.</v>
      </c>
      <c r="Z33" s="143" t="str">
        <f t="shared" si="36"/>
        <v>n.d.</v>
      </c>
    </row>
    <row r="34" spans="1:29" ht="17.25" customHeight="1">
      <c r="A34" s="3">
        <v>7</v>
      </c>
      <c r="B34" s="76" t="s">
        <v>168</v>
      </c>
      <c r="C34" s="98" t="s">
        <v>235</v>
      </c>
      <c r="D34" s="143">
        <f t="shared" si="19"/>
        <v>1.75</v>
      </c>
      <c r="E34" s="143">
        <f t="shared" si="20"/>
        <v>1.75</v>
      </c>
      <c r="F34" s="143">
        <f t="shared" si="21"/>
        <v>1.75</v>
      </c>
      <c r="G34" s="143">
        <f t="shared" si="22"/>
        <v>1.7250000000000001</v>
      </c>
      <c r="H34" s="143" t="str">
        <f t="shared" si="23"/>
        <v>↑</v>
      </c>
      <c r="I34" s="143">
        <f t="shared" si="24"/>
        <v>2.4999999999999911E-2</v>
      </c>
      <c r="J34" s="225">
        <f t="shared" si="25"/>
        <v>1.4492753623188354E-2</v>
      </c>
      <c r="K34" s="238"/>
      <c r="L34" s="143" t="str">
        <f t="shared" si="37"/>
        <v>n.d.</v>
      </c>
      <c r="M34" s="143" t="str">
        <f t="shared" si="26"/>
        <v>n.d.</v>
      </c>
      <c r="N34" s="143" t="str">
        <f t="shared" si="27"/>
        <v>n.d.</v>
      </c>
      <c r="O34" s="180"/>
      <c r="P34" s="143" t="str">
        <f t="shared" si="28"/>
        <v>n.d.</v>
      </c>
      <c r="Q34" s="143" t="str">
        <f t="shared" si="29"/>
        <v>n.d.</v>
      </c>
      <c r="R34" s="143" t="str">
        <f t="shared" si="30"/>
        <v>n.d.</v>
      </c>
      <c r="S34" s="180"/>
      <c r="T34" s="143" t="str">
        <f t="shared" si="31"/>
        <v>n.d.</v>
      </c>
      <c r="U34" s="143" t="str">
        <f t="shared" si="32"/>
        <v>n.d.</v>
      </c>
      <c r="V34" s="143" t="str">
        <f t="shared" si="33"/>
        <v>n.d.</v>
      </c>
      <c r="W34" s="143"/>
      <c r="X34" s="143" t="str">
        <f t="shared" si="34"/>
        <v>n.d.</v>
      </c>
      <c r="Y34" s="143" t="str">
        <f t="shared" si="35"/>
        <v>n.d.</v>
      </c>
      <c r="Z34" s="143" t="str">
        <f t="shared" si="36"/>
        <v>n.d.</v>
      </c>
    </row>
    <row r="35" spans="1:29" ht="17.25" customHeight="1">
      <c r="A35" s="3">
        <v>8</v>
      </c>
      <c r="B35" s="76" t="s">
        <v>169</v>
      </c>
      <c r="C35" s="98" t="s">
        <v>235</v>
      </c>
      <c r="D35" s="143">
        <f t="shared" si="19"/>
        <v>0.7</v>
      </c>
      <c r="E35" s="143">
        <f t="shared" si="20"/>
        <v>0.7</v>
      </c>
      <c r="F35" s="143">
        <f t="shared" si="21"/>
        <v>0.7</v>
      </c>
      <c r="G35" s="143" t="str">
        <f t="shared" si="22"/>
        <v>n.d.</v>
      </c>
      <c r="H35" s="143" t="str">
        <f t="shared" si="23"/>
        <v/>
      </c>
      <c r="I35" s="143" t="str">
        <f t="shared" si="24"/>
        <v/>
      </c>
      <c r="J35" s="225" t="str">
        <f t="shared" si="25"/>
        <v/>
      </c>
      <c r="K35" s="238"/>
      <c r="L35" s="143" t="str">
        <f t="shared" si="37"/>
        <v>n.d.</v>
      </c>
      <c r="M35" s="143" t="str">
        <f t="shared" si="26"/>
        <v>n.d.</v>
      </c>
      <c r="N35" s="143" t="str">
        <f t="shared" si="27"/>
        <v>n.d.</v>
      </c>
      <c r="O35" s="180"/>
      <c r="P35" s="143" t="str">
        <f t="shared" si="28"/>
        <v>n.d.</v>
      </c>
      <c r="Q35" s="143" t="str">
        <f t="shared" si="29"/>
        <v>n.d.</v>
      </c>
      <c r="R35" s="143" t="str">
        <f t="shared" si="30"/>
        <v>n.d.</v>
      </c>
      <c r="S35" s="180"/>
      <c r="T35" s="143" t="str">
        <f t="shared" si="31"/>
        <v>n.d.</v>
      </c>
      <c r="U35" s="143" t="str">
        <f t="shared" si="32"/>
        <v>n.d.</v>
      </c>
      <c r="V35" s="143" t="str">
        <f t="shared" si="33"/>
        <v>n.d.</v>
      </c>
      <c r="W35" s="143"/>
      <c r="X35" s="143" t="str">
        <f t="shared" si="34"/>
        <v>n.d.</v>
      </c>
      <c r="Y35" s="143" t="str">
        <f t="shared" si="35"/>
        <v>n.d.</v>
      </c>
      <c r="Z35" s="143" t="str">
        <f t="shared" si="36"/>
        <v>n.d.</v>
      </c>
    </row>
    <row r="36" spans="1:29" ht="17.25" customHeight="1">
      <c r="A36" s="3">
        <v>9</v>
      </c>
      <c r="B36" s="76" t="s">
        <v>129</v>
      </c>
      <c r="C36" s="98" t="s">
        <v>235</v>
      </c>
      <c r="D36" s="143">
        <f t="shared" si="19"/>
        <v>0.35062499999999996</v>
      </c>
      <c r="E36" s="143">
        <f t="shared" si="20"/>
        <v>0.35</v>
      </c>
      <c r="F36" s="143">
        <f t="shared" si="21"/>
        <v>0.36</v>
      </c>
      <c r="G36" s="143">
        <f t="shared" si="22"/>
        <v>0.34999999999999992</v>
      </c>
      <c r="H36" s="143" t="str">
        <f t="shared" si="23"/>
        <v>↑</v>
      </c>
      <c r="I36" s="143">
        <f t="shared" si="24"/>
        <v>6.2500000000004219E-4</v>
      </c>
      <c r="J36" s="225">
        <f t="shared" si="25"/>
        <v>1.7857142857144067E-3</v>
      </c>
      <c r="K36" s="80"/>
      <c r="L36" s="143" t="str">
        <f t="shared" si="37"/>
        <v>n.d.</v>
      </c>
      <c r="M36" s="143" t="str">
        <f t="shared" si="26"/>
        <v>n.d.</v>
      </c>
      <c r="N36" s="143" t="str">
        <f t="shared" si="27"/>
        <v>n.d.</v>
      </c>
      <c r="O36" s="180"/>
      <c r="P36" s="143" t="str">
        <f t="shared" si="28"/>
        <v>n.d.</v>
      </c>
      <c r="Q36" s="143" t="str">
        <f t="shared" si="29"/>
        <v>n.d.</v>
      </c>
      <c r="R36" s="143" t="str">
        <f t="shared" si="30"/>
        <v>n.d.</v>
      </c>
      <c r="S36" s="180"/>
      <c r="T36" s="143" t="str">
        <f t="shared" si="31"/>
        <v>n.d.</v>
      </c>
      <c r="U36" s="143" t="str">
        <f t="shared" si="32"/>
        <v>n.d.</v>
      </c>
      <c r="V36" s="143" t="str">
        <f t="shared" si="33"/>
        <v>n.d.</v>
      </c>
      <c r="W36" s="143"/>
      <c r="X36" s="143" t="str">
        <f t="shared" si="34"/>
        <v>n.d.</v>
      </c>
      <c r="Y36" s="143" t="str">
        <f t="shared" si="35"/>
        <v>n.d.</v>
      </c>
      <c r="Z36" s="143" t="str">
        <f t="shared" si="36"/>
        <v>n.d.</v>
      </c>
    </row>
    <row r="37" spans="1:29" ht="17.25" customHeight="1">
      <c r="A37" s="3">
        <v>10</v>
      </c>
      <c r="B37" s="76" t="s">
        <v>130</v>
      </c>
      <c r="C37" s="98" t="s">
        <v>235</v>
      </c>
      <c r="D37" s="143">
        <f t="shared" si="19"/>
        <v>0.39999999999999997</v>
      </c>
      <c r="E37" s="143">
        <f t="shared" si="20"/>
        <v>0.4</v>
      </c>
      <c r="F37" s="143">
        <f t="shared" si="21"/>
        <v>0.4</v>
      </c>
      <c r="G37" s="143">
        <f t="shared" si="22"/>
        <v>0.39999999999999997</v>
      </c>
      <c r="H37" s="143" t="str">
        <f t="shared" si="23"/>
        <v>=</v>
      </c>
      <c r="I37" s="143">
        <f t="shared" si="24"/>
        <v>0</v>
      </c>
      <c r="J37" s="225">
        <f t="shared" si="25"/>
        <v>0</v>
      </c>
      <c r="K37" s="80"/>
      <c r="L37" s="143" t="str">
        <f t="shared" si="37"/>
        <v>n.d.</v>
      </c>
      <c r="M37" s="143" t="str">
        <f t="shared" si="26"/>
        <v>n.d.</v>
      </c>
      <c r="N37" s="143" t="str">
        <f t="shared" si="27"/>
        <v>n.d.</v>
      </c>
      <c r="O37" s="180"/>
      <c r="P37" s="143" t="str">
        <f t="shared" si="28"/>
        <v>n.d.</v>
      </c>
      <c r="Q37" s="143" t="str">
        <f t="shared" si="29"/>
        <v>n.d.</v>
      </c>
      <c r="R37" s="143" t="str">
        <f t="shared" si="30"/>
        <v>n.d.</v>
      </c>
      <c r="S37" s="180"/>
      <c r="T37" s="143" t="str">
        <f t="shared" si="31"/>
        <v>n.d.</v>
      </c>
      <c r="U37" s="143" t="str">
        <f t="shared" si="32"/>
        <v>n.d.</v>
      </c>
      <c r="V37" s="143" t="str">
        <f t="shared" si="33"/>
        <v>n.d.</v>
      </c>
      <c r="W37" s="143"/>
      <c r="X37" s="143" t="str">
        <f t="shared" si="34"/>
        <v>n.d.</v>
      </c>
      <c r="Y37" s="143" t="str">
        <f t="shared" si="35"/>
        <v>n.d.</v>
      </c>
      <c r="Z37" s="143" t="str">
        <f t="shared" si="36"/>
        <v>n.d.</v>
      </c>
    </row>
    <row r="38" spans="1:29" ht="6" customHeight="1">
      <c r="B38" s="81"/>
      <c r="C38" s="82"/>
      <c r="D38" s="83"/>
      <c r="E38" s="83"/>
      <c r="F38" s="83"/>
      <c r="G38" s="84"/>
      <c r="H38" s="85"/>
      <c r="I38" s="85"/>
      <c r="J38" s="85"/>
      <c r="K38" s="81"/>
      <c r="L38" s="81"/>
      <c r="M38" s="81"/>
      <c r="N38" s="81"/>
      <c r="O38" s="75"/>
      <c r="P38" s="75"/>
      <c r="Q38" s="75"/>
      <c r="R38" s="75"/>
      <c r="S38" s="75"/>
      <c r="T38" s="75"/>
      <c r="U38" s="75"/>
      <c r="V38" s="75"/>
      <c r="W38" s="75"/>
      <c r="X38" s="75"/>
      <c r="Y38" s="75"/>
      <c r="Z38" s="75"/>
    </row>
    <row r="39" spans="1:29" ht="15" customHeight="1">
      <c r="B39" s="86" t="s">
        <v>285</v>
      </c>
      <c r="C39" s="82"/>
      <c r="D39" s="83"/>
      <c r="E39" s="83"/>
      <c r="F39" s="83"/>
      <c r="G39" s="84"/>
      <c r="H39" s="85"/>
      <c r="I39" s="85"/>
      <c r="J39" s="85"/>
      <c r="K39" s="81"/>
      <c r="L39" s="81"/>
      <c r="M39" s="81"/>
      <c r="N39" s="81"/>
      <c r="O39" s="75"/>
      <c r="P39" s="75"/>
      <c r="Q39" s="75"/>
      <c r="R39" s="75"/>
      <c r="S39" s="75"/>
      <c r="T39" s="75"/>
      <c r="U39" s="75"/>
      <c r="V39" s="75"/>
      <c r="W39" s="75"/>
      <c r="X39" s="75"/>
      <c r="Y39" s="75"/>
      <c r="Z39" s="75"/>
    </row>
    <row r="40" spans="1:29" s="2" customFormat="1" ht="15" customHeight="1">
      <c r="B40" s="87" t="s">
        <v>200</v>
      </c>
      <c r="C40" s="87"/>
      <c r="D40" s="224"/>
      <c r="E40" s="224"/>
      <c r="F40" s="224"/>
      <c r="G40" s="224"/>
      <c r="H40" s="89"/>
      <c r="I40" s="90"/>
      <c r="J40" s="223"/>
      <c r="K40" s="74"/>
      <c r="L40" s="74"/>
      <c r="M40" s="74"/>
      <c r="N40" s="74"/>
      <c r="O40" s="75"/>
      <c r="P40" s="75"/>
      <c r="Q40" s="75"/>
      <c r="R40" s="75"/>
      <c r="S40" s="75"/>
      <c r="T40" s="75"/>
      <c r="U40" s="75"/>
      <c r="V40" s="75"/>
      <c r="W40" s="75"/>
      <c r="X40" s="75"/>
      <c r="Y40" s="75"/>
      <c r="Z40" s="75"/>
      <c r="AA40" s="222"/>
    </row>
    <row r="41" spans="1:29" ht="15" customHeight="1">
      <c r="B41" s="86" t="s">
        <v>199</v>
      </c>
      <c r="C41" s="92"/>
      <c r="D41" s="81"/>
      <c r="E41" s="81"/>
      <c r="F41" s="81"/>
      <c r="G41" s="81"/>
      <c r="H41" s="93"/>
      <c r="I41" s="93"/>
      <c r="J41" s="81"/>
      <c r="K41" s="81"/>
      <c r="L41" s="81"/>
      <c r="M41" s="81"/>
      <c r="N41" s="81"/>
      <c r="O41" s="75"/>
      <c r="P41" s="75"/>
      <c r="Q41" s="75"/>
      <c r="R41" s="75"/>
      <c r="S41" s="75"/>
      <c r="T41" s="75"/>
      <c r="U41" s="75"/>
      <c r="V41" s="75"/>
      <c r="W41" s="75"/>
      <c r="X41" s="75"/>
      <c r="Y41" s="75"/>
      <c r="Z41" s="75"/>
    </row>
    <row r="42" spans="1:29" ht="15" customHeight="1">
      <c r="B42" s="86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22"/>
      <c r="P44" s="222"/>
      <c r="Q44" s="222"/>
      <c r="R44" s="222"/>
      <c r="S44" s="222"/>
      <c r="T44" s="222"/>
      <c r="U44" s="222"/>
      <c r="V44" s="222"/>
      <c r="W44" s="222"/>
      <c r="X44" s="222"/>
      <c r="Y44" s="222"/>
      <c r="Z44" s="222"/>
      <c r="AA44" s="222"/>
      <c r="AB44" s="2" t="e">
        <f>+LOWER(CONCATENATE(SUBSTITUTE(#REF!," ",""),"pasado"))</f>
        <v>#REF!</v>
      </c>
    </row>
    <row r="45" spans="1:29" s="222" customFormat="1" ht="15" customHeight="1"/>
    <row r="46" spans="1:29" s="222" customFormat="1" ht="15" customHeight="1"/>
    <row r="47" spans="1:29" s="222" customFormat="1" ht="15" customHeight="1"/>
    <row r="48" spans="1:29" s="222" customFormat="1" ht="15" customHeight="1"/>
    <row r="49" s="222" customFormat="1" ht="15" customHeight="1"/>
    <row r="50" s="222" customFormat="1" ht="15" customHeight="1"/>
    <row r="51" s="222" customFormat="1" ht="15" customHeight="1"/>
    <row r="52" s="222" customFormat="1" ht="15" customHeight="1"/>
  </sheetData>
  <sheetProtection algorithmName="SHA-512" hashValue="wZLjdgl0CNKjfBOhuyOZ82rOhnzVI5B9dxcVpDc/xoXiOOam4cCAWUosUMcKL2gFPW8ceOUbWtKnNdS7fqrCJQ==" saltValue="eZuuzUA4ChodO5HXArQsKA==" spinCount="100000" sheet="1" objects="1" scenarios="1"/>
  <mergeCells count="14">
    <mergeCell ref="K28:K35"/>
    <mergeCell ref="K7:K14"/>
    <mergeCell ref="B24:Z24"/>
    <mergeCell ref="B26:J26"/>
    <mergeCell ref="L26:N26"/>
    <mergeCell ref="P26:R26"/>
    <mergeCell ref="T26:V26"/>
    <mergeCell ref="X26:Z26"/>
    <mergeCell ref="B3:Z3"/>
    <mergeCell ref="B5:J5"/>
    <mergeCell ref="L5:N5"/>
    <mergeCell ref="P5:R5"/>
    <mergeCell ref="T5:V5"/>
    <mergeCell ref="X5:Z5"/>
  </mergeCells>
  <conditionalFormatting sqref="J7:J16">
    <cfRule type="cellIs" dxfId="360" priority="12" operator="greaterThanOrEqual">
      <formula>0.15</formula>
    </cfRule>
    <cfRule type="cellIs" dxfId="359" priority="13" operator="lessThan">
      <formula>0</formula>
    </cfRule>
  </conditionalFormatting>
  <conditionalFormatting sqref="I7:I16">
    <cfRule type="cellIs" dxfId="358" priority="11" stopIfTrue="1" operator="lessThan">
      <formula>0</formula>
    </cfRule>
  </conditionalFormatting>
  <conditionalFormatting sqref="I7:J16">
    <cfRule type="cellIs" dxfId="357" priority="10" operator="greaterThan">
      <formula>0</formula>
    </cfRule>
  </conditionalFormatting>
  <conditionalFormatting sqref="H7:H16">
    <cfRule type="cellIs" dxfId="356" priority="8" operator="equal">
      <formula>"↓"</formula>
    </cfRule>
    <cfRule type="cellIs" dxfId="355" priority="9" operator="equal">
      <formula>"↑"</formula>
    </cfRule>
  </conditionalFormatting>
  <conditionalFormatting sqref="I28:I37">
    <cfRule type="cellIs" dxfId="354" priority="7" stopIfTrue="1" operator="lessThan">
      <formula>0</formula>
    </cfRule>
  </conditionalFormatting>
  <conditionalFormatting sqref="I28:I37">
    <cfRule type="cellIs" dxfId="353" priority="6" operator="greaterThan">
      <formula>0</formula>
    </cfRule>
  </conditionalFormatting>
  <conditionalFormatting sqref="H28:H37">
    <cfRule type="cellIs" dxfId="352" priority="4" operator="equal">
      <formula>"↓"</formula>
    </cfRule>
    <cfRule type="cellIs" dxfId="351" priority="5" operator="equal">
      <formula>"↑"</formula>
    </cfRule>
  </conditionalFormatting>
  <conditionalFormatting sqref="J28:J37">
    <cfRule type="cellIs" dxfId="350" priority="2" operator="greaterThanOrEqual">
      <formula>0.15</formula>
    </cfRule>
    <cfRule type="cellIs" dxfId="349" priority="3" operator="lessThan">
      <formula>0</formula>
    </cfRule>
  </conditionalFormatting>
  <conditionalFormatting sqref="J28:J37">
    <cfRule type="cellIs" dxfId="348" priority="1" operator="greaterThan">
      <formula>0</formula>
    </cfRule>
  </conditionalFormatting>
  <dataValidations count="4">
    <dataValidation type="list" showInputMessage="1" showErrorMessage="1" sqref="X5:Z5 X26:Z26" xr:uid="{00000000-0002-0000-0400-000000000000}">
      <formula1>deporiente</formula1>
    </dataValidation>
    <dataValidation type="list" showInputMessage="1" showErrorMessage="1" sqref="P5:R5 P26:R26 T5:W5 T26:W26" xr:uid="{00000000-0002-0000-0400-000001000000}">
      <formula1>depcentral</formula1>
    </dataValidation>
    <dataValidation type="list" showInputMessage="1" showErrorMessage="1" sqref="L5:N5 L26:N26" xr:uid="{00000000-0002-0000-0400-000002000000}">
      <formula1>depoccidente</formula1>
    </dataValidation>
    <dataValidation showInputMessage="1" showErrorMessage="1" sqref="B5:J5 B26:J26" xr:uid="{00000000-0002-0000-0400-000003000000}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Hoja3">
    <pageSetUpPr fitToPage="1"/>
  </sheetPr>
  <dimension ref="A1:AI62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INDECAEA1080623</v>
      </c>
      <c r="W1" s="17"/>
    </row>
    <row r="2" spans="1:35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35" s="5" customFormat="1" ht="15" customHeight="1">
      <c r="B3" s="237">
        <f>Y7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35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35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+GranosBasicos!L26</f>
        <v>SONSONATE</v>
      </c>
      <c r="M5" s="241"/>
      <c r="N5" s="242"/>
      <c r="O5" s="107"/>
      <c r="P5" s="241" t="str">
        <f>+GranosBasicos!P26</f>
        <v>USULUTAN</v>
      </c>
      <c r="Q5" s="241"/>
      <c r="R5" s="243"/>
      <c r="S5" s="107"/>
      <c r="T5" s="241" t="str">
        <f>+GranosBasicos!T26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2" t="s">
        <v>53</v>
      </c>
      <c r="C7" s="133" t="s">
        <v>6</v>
      </c>
      <c r="D7" s="123">
        <f t="shared" ref="D7:D38" si="0">IF(ISERROR(VLOOKUP(CONCATENATE(A7,"TIENDONA"),sansalvador,5,FALSE)),"n.d.",VLOOKUP(CONCATENATE(A7,"TIENDONA"),sansalvador,5,FALSE))</f>
        <v>13</v>
      </c>
      <c r="E7" s="123">
        <f t="shared" ref="E7:E38" si="1">IF( ISERROR(VLOOKUP(CONCATENATE(A7,"TIENDONA"),sansalvador,6,FALSE)),"n.d.",VLOOKUP(CONCATENATE(A7,"TIENDONA"),sansalvador,6,FALSE))</f>
        <v>13</v>
      </c>
      <c r="F7" s="123">
        <f t="shared" ref="F7:F38" si="2">IF( ISERROR(VLOOKUP(CONCATENATE(A7,"TIENDONA"),sansalvador,7,FALSE)),"n.d.",VLOOKUP(CONCATENATE(A7,"TIENDONA"),sansalvador,7,FALSE))</f>
        <v>13</v>
      </c>
      <c r="G7" s="123">
        <f t="shared" ref="G7:G38" si="3">IF(ISERROR(VLOOKUP(CONCATENATE(A7,"TIENDONA"),sansalvadorpasado,5,FALSE)),"n.d.",VLOOKUP(CONCATENATE(A7,"TIENDONA"),sansalvadorpasado,5,FALSE))</f>
        <v>14</v>
      </c>
      <c r="H7" s="196" t="str">
        <f t="shared" ref="H7:H13" si="4">IF(D7="n.d.","",IF(G7="n.d.","",IF(D7=G7,"=",IF(D7&gt;G7,"↑","↓"))))</f>
        <v>↓</v>
      </c>
      <c r="I7" s="197">
        <f t="shared" ref="I7:I13" si="5">IF(D7="n.d.","",IF(G7="n.d.","",(D7-G7)))</f>
        <v>-1</v>
      </c>
      <c r="J7" s="198">
        <f t="shared" ref="J7:J13" si="6">IF(D7="n.d.","",IF(G7="n.d.","",(D7-G7)/G7))</f>
        <v>-7.1428571428571425E-2</v>
      </c>
      <c r="K7" s="244"/>
      <c r="L7" s="123">
        <f t="shared" ref="L7:L38" si="7">IF(ISERROR(VLOOKUP(CONCATENATE(A7,$L$5),sansalvador,5,FALSE)),"n.d.",VLOOKUP(CONCATENATE(A7,$L$5),sansalvador,5,FALSE))</f>
        <v>14</v>
      </c>
      <c r="M7" s="123">
        <f t="shared" ref="M7:M38" si="8">IF(ISERROR(VLOOKUP(CONCATENATE(A7,$L$5),sansalvador,6,FALSE)),"n.d.",VLOOKUP(CONCATENATE(A7,$L$5),sansalvador,6,FALSE))</f>
        <v>14</v>
      </c>
      <c r="N7" s="123">
        <f t="shared" ref="N7:N38" si="9">IF(ISERROR(VLOOKUP(CONCATENATE(A7,$L$5),sansalvador,7,FALSE)),"n.d.",VLOOKUP(CONCATENATE(A7,$L$5),sansalvador,7,FALSE))</f>
        <v>14</v>
      </c>
      <c r="O7" s="124"/>
      <c r="P7" s="123">
        <f t="shared" ref="P7:P38" si="10">IF(ISERROR(VLOOKUP(CONCATENATE(A7,$P$5),sansalvador,5,FALSE)),"n.d.",VLOOKUP(CONCATENATE(A7,$P$5),sansalvador,5,FALSE))</f>
        <v>13.8</v>
      </c>
      <c r="Q7" s="123">
        <f t="shared" ref="Q7:Q38" si="11">IF(ISERROR(VLOOKUP(CONCATENATE(A7,$P$5),sansalvador,6,FALSE)),"n.d.",VLOOKUP(CONCATENATE(A7,$P$5),sansalvador,6,FALSE))</f>
        <v>13</v>
      </c>
      <c r="R7" s="123">
        <f t="shared" ref="R7:R38" si="12">IF(ISERROR(VLOOKUP(CONCATENATE(A7,$P$5),sansalvador,7,FALSE)),"n.d.",VLOOKUP(CONCATENATE(A7,$P$5),sansalvador,7,FALSE))</f>
        <v>14</v>
      </c>
      <c r="S7" s="124"/>
      <c r="T7" s="123">
        <f t="shared" ref="T7:T38" si="13">IF(ISERROR(VLOOKUP(CONCATENATE(A7,$T$5),sansalvador,5,FALSE)),"n.d.",VLOOKUP(CONCATENATE(A7,$T$5),sansalvador,5,FALSE))</f>
        <v>14</v>
      </c>
      <c r="U7" s="123">
        <f t="shared" ref="U7:U38" si="14">IF(ISERROR(VLOOKUP(CONCATENATE(A7,$T$5),sansalvador,6,FALSE)),"n.d.",VLOOKUP(CONCATENATE(A7,$T$5),sansalvador,6,FALSE))</f>
        <v>14</v>
      </c>
      <c r="V7" s="123">
        <f t="shared" ref="V7:V38" si="15">IF(ISERROR(VLOOKUP(CONCATENATE(A7,$T$5),sansalvador,7,FALSE)),"n.d.",VLOOKUP(CONCATENATE(A7,$T$5),sansalvador,7,FALSE))</f>
        <v>14</v>
      </c>
      <c r="X7" s="6" t="s">
        <v>177</v>
      </c>
      <c r="Y7" s="22">
        <f>+VLOOKUP(1111,sansalvador,3,FALSE)</f>
        <v>45090</v>
      </c>
      <c r="Z7" s="22">
        <f>+Y7</f>
        <v>45090</v>
      </c>
    </row>
    <row r="8" spans="1:35" ht="15" customHeight="1">
      <c r="A8" s="3">
        <v>12</v>
      </c>
      <c r="B8" s="122" t="s">
        <v>54</v>
      </c>
      <c r="C8" s="133" t="s">
        <v>51</v>
      </c>
      <c r="D8" s="123">
        <f t="shared" si="0"/>
        <v>17</v>
      </c>
      <c r="E8" s="123">
        <f t="shared" si="1"/>
        <v>16</v>
      </c>
      <c r="F8" s="123">
        <f t="shared" si="2"/>
        <v>18</v>
      </c>
      <c r="G8" s="123">
        <f t="shared" si="3"/>
        <v>16</v>
      </c>
      <c r="H8" s="196" t="str">
        <f t="shared" si="4"/>
        <v>↑</v>
      </c>
      <c r="I8" s="197">
        <f t="shared" si="5"/>
        <v>1</v>
      </c>
      <c r="J8" s="198">
        <f t="shared" si="6"/>
        <v>6.25E-2</v>
      </c>
      <c r="K8" s="244"/>
      <c r="L8" s="123" t="str">
        <f t="shared" si="7"/>
        <v>n.d.</v>
      </c>
      <c r="M8" s="123" t="str">
        <f t="shared" si="8"/>
        <v>n.d.</v>
      </c>
      <c r="N8" s="123" t="str">
        <f t="shared" si="9"/>
        <v>n.d.</v>
      </c>
      <c r="O8" s="124"/>
      <c r="P8" s="123" t="str">
        <f t="shared" si="10"/>
        <v>n.d.</v>
      </c>
      <c r="Q8" s="123" t="str">
        <f t="shared" si="11"/>
        <v>n.d.</v>
      </c>
      <c r="R8" s="123" t="str">
        <f t="shared" si="12"/>
        <v>n.d.</v>
      </c>
      <c r="S8" s="124"/>
      <c r="T8" s="123">
        <f t="shared" si="13"/>
        <v>16</v>
      </c>
      <c r="U8" s="123">
        <f t="shared" si="14"/>
        <v>16</v>
      </c>
      <c r="V8" s="123">
        <f t="shared" si="15"/>
        <v>16</v>
      </c>
      <c r="X8" s="6" t="s">
        <v>178</v>
      </c>
      <c r="Y8" s="22">
        <f>+VLOOKUP(9999,sansalvador,3,FALSE)</f>
        <v>45089</v>
      </c>
      <c r="Z8" s="22">
        <f>+Y8</f>
        <v>45089</v>
      </c>
    </row>
    <row r="9" spans="1:35" ht="15" customHeight="1">
      <c r="A9" s="3">
        <v>13</v>
      </c>
      <c r="B9" s="122" t="s">
        <v>55</v>
      </c>
      <c r="C9" s="133" t="s">
        <v>7</v>
      </c>
      <c r="D9" s="123">
        <f t="shared" si="0"/>
        <v>50</v>
      </c>
      <c r="E9" s="123">
        <f t="shared" si="1"/>
        <v>50</v>
      </c>
      <c r="F9" s="123">
        <f t="shared" si="2"/>
        <v>50</v>
      </c>
      <c r="G9" s="123">
        <f t="shared" si="3"/>
        <v>50</v>
      </c>
      <c r="H9" s="196" t="str">
        <f t="shared" si="4"/>
        <v>=</v>
      </c>
      <c r="I9" s="197">
        <f t="shared" si="5"/>
        <v>0</v>
      </c>
      <c r="J9" s="198">
        <f>IF(D9="n.d.","",IF(G9="n.d.","",(D9-G9)/G9))</f>
        <v>0</v>
      </c>
      <c r="K9" s="244"/>
      <c r="L9" s="123" t="str">
        <f t="shared" si="7"/>
        <v>n.d.</v>
      </c>
      <c r="M9" s="123" t="str">
        <f t="shared" si="8"/>
        <v>n.d.</v>
      </c>
      <c r="N9" s="123" t="str">
        <f t="shared" si="9"/>
        <v>n.d.</v>
      </c>
      <c r="O9" s="124"/>
      <c r="P9" s="123" t="str">
        <f t="shared" si="10"/>
        <v>n.d.</v>
      </c>
      <c r="Q9" s="123" t="str">
        <f t="shared" si="11"/>
        <v>n.d.</v>
      </c>
      <c r="R9" s="123" t="str">
        <f t="shared" si="12"/>
        <v>n.d.</v>
      </c>
      <c r="S9" s="124"/>
      <c r="T9" s="123" t="str">
        <f t="shared" si="13"/>
        <v>n.d.</v>
      </c>
      <c r="U9" s="123" t="str">
        <f t="shared" si="14"/>
        <v>n.d.</v>
      </c>
      <c r="V9" s="123" t="str">
        <f t="shared" si="15"/>
        <v>n.d.</v>
      </c>
    </row>
    <row r="10" spans="1:35" ht="15" customHeight="1">
      <c r="A10" s="3">
        <v>14</v>
      </c>
      <c r="B10" s="122" t="s">
        <v>56</v>
      </c>
      <c r="C10" s="133" t="s">
        <v>8</v>
      </c>
      <c r="D10" s="123">
        <f t="shared" si="0"/>
        <v>12.625</v>
      </c>
      <c r="E10" s="123">
        <f t="shared" si="1"/>
        <v>12</v>
      </c>
      <c r="F10" s="123">
        <f t="shared" si="2"/>
        <v>13</v>
      </c>
      <c r="G10" s="123">
        <f t="shared" si="3"/>
        <v>12.428571428571429</v>
      </c>
      <c r="H10" s="196" t="str">
        <f t="shared" si="4"/>
        <v>↑</v>
      </c>
      <c r="I10" s="197">
        <f t="shared" si="5"/>
        <v>0.19642857142857117</v>
      </c>
      <c r="J10" s="198">
        <f t="shared" si="6"/>
        <v>1.5804597701149406E-2</v>
      </c>
      <c r="K10" s="244"/>
      <c r="L10" s="123">
        <f t="shared" si="7"/>
        <v>13</v>
      </c>
      <c r="M10" s="123">
        <f t="shared" si="8"/>
        <v>13</v>
      </c>
      <c r="N10" s="123">
        <f t="shared" si="9"/>
        <v>13</v>
      </c>
      <c r="O10" s="124"/>
      <c r="P10" s="123">
        <f t="shared" si="10"/>
        <v>13</v>
      </c>
      <c r="Q10" s="123">
        <f t="shared" si="11"/>
        <v>12</v>
      </c>
      <c r="R10" s="123">
        <f t="shared" si="12"/>
        <v>14</v>
      </c>
      <c r="S10" s="124"/>
      <c r="T10" s="123">
        <f t="shared" si="13"/>
        <v>11.5</v>
      </c>
      <c r="U10" s="123">
        <f t="shared" si="14"/>
        <v>10</v>
      </c>
      <c r="V10" s="123">
        <f t="shared" si="15"/>
        <v>13</v>
      </c>
    </row>
    <row r="11" spans="1:35" ht="15" customHeight="1">
      <c r="A11" s="3">
        <v>15</v>
      </c>
      <c r="B11" s="122" t="s">
        <v>57</v>
      </c>
      <c r="C11" s="133" t="s">
        <v>48</v>
      </c>
      <c r="D11" s="123" t="str">
        <f t="shared" si="0"/>
        <v>n.d.</v>
      </c>
      <c r="E11" s="123" t="str">
        <f t="shared" si="1"/>
        <v>n.d.</v>
      </c>
      <c r="F11" s="123" t="str">
        <f t="shared" si="2"/>
        <v>n.d.</v>
      </c>
      <c r="G11" s="123" t="str">
        <f t="shared" si="3"/>
        <v>n.d.</v>
      </c>
      <c r="H11" s="196" t="str">
        <f t="shared" si="4"/>
        <v/>
      </c>
      <c r="I11" s="197" t="str">
        <f t="shared" si="5"/>
        <v/>
      </c>
      <c r="J11" s="198" t="str">
        <f t="shared" si="6"/>
        <v/>
      </c>
      <c r="K11" s="244"/>
      <c r="L11" s="123" t="str">
        <f t="shared" si="7"/>
        <v>n.d.</v>
      </c>
      <c r="M11" s="123" t="str">
        <f t="shared" si="8"/>
        <v>n.d.</v>
      </c>
      <c r="N11" s="123" t="str">
        <f t="shared" si="9"/>
        <v>n.d.</v>
      </c>
      <c r="O11" s="124"/>
      <c r="P11" s="123">
        <f t="shared" si="10"/>
        <v>40</v>
      </c>
      <c r="Q11" s="123">
        <f t="shared" si="11"/>
        <v>40</v>
      </c>
      <c r="R11" s="123">
        <f t="shared" si="12"/>
        <v>40</v>
      </c>
      <c r="S11" s="124"/>
      <c r="T11" s="123" t="str">
        <f t="shared" si="13"/>
        <v>n.d.</v>
      </c>
      <c r="U11" s="123" t="str">
        <f t="shared" si="14"/>
        <v>n.d.</v>
      </c>
      <c r="V11" s="123" t="str">
        <f t="shared" si="15"/>
        <v>n.d.</v>
      </c>
    </row>
    <row r="12" spans="1:35" ht="15" customHeight="1">
      <c r="A12" s="3">
        <v>16</v>
      </c>
      <c r="B12" s="122" t="s">
        <v>58</v>
      </c>
      <c r="C12" s="133" t="s">
        <v>9</v>
      </c>
      <c r="D12" s="123" t="str">
        <f t="shared" si="0"/>
        <v>n.d.</v>
      </c>
      <c r="E12" s="123" t="str">
        <f t="shared" si="1"/>
        <v>n.d.</v>
      </c>
      <c r="F12" s="123" t="str">
        <f t="shared" si="2"/>
        <v>n.d.</v>
      </c>
      <c r="G12" s="123" t="str">
        <f t="shared" si="3"/>
        <v>n.d.</v>
      </c>
      <c r="H12" s="196" t="str">
        <f t="shared" si="4"/>
        <v/>
      </c>
      <c r="I12" s="197" t="str">
        <f t="shared" si="5"/>
        <v/>
      </c>
      <c r="J12" s="198" t="str">
        <f t="shared" si="6"/>
        <v/>
      </c>
      <c r="K12" s="244"/>
      <c r="L12" s="123" t="str">
        <f t="shared" si="7"/>
        <v>n.d.</v>
      </c>
      <c r="M12" s="123" t="str">
        <f t="shared" si="8"/>
        <v>n.d.</v>
      </c>
      <c r="N12" s="123" t="str">
        <f t="shared" si="9"/>
        <v>n.d.</v>
      </c>
      <c r="O12" s="124"/>
      <c r="P12" s="123" t="str">
        <f t="shared" si="10"/>
        <v>n.d.</v>
      </c>
      <c r="Q12" s="123" t="str">
        <f t="shared" si="11"/>
        <v>n.d.</v>
      </c>
      <c r="R12" s="123" t="str">
        <f t="shared" si="12"/>
        <v>n.d.</v>
      </c>
      <c r="S12" s="124"/>
      <c r="T12" s="123" t="str">
        <f t="shared" si="13"/>
        <v>n.d.</v>
      </c>
      <c r="U12" s="123" t="str">
        <f t="shared" si="14"/>
        <v>n.d.</v>
      </c>
      <c r="V12" s="123" t="str">
        <f t="shared" si="15"/>
        <v>n.d.</v>
      </c>
    </row>
    <row r="13" spans="1:35" ht="15" customHeight="1">
      <c r="A13" s="3">
        <v>17</v>
      </c>
      <c r="B13" s="122" t="s">
        <v>59</v>
      </c>
      <c r="C13" s="133" t="s">
        <v>10</v>
      </c>
      <c r="D13" s="123">
        <f t="shared" si="0"/>
        <v>8</v>
      </c>
      <c r="E13" s="123">
        <f t="shared" si="1"/>
        <v>8</v>
      </c>
      <c r="F13" s="123">
        <f t="shared" si="2"/>
        <v>8</v>
      </c>
      <c r="G13" s="123">
        <f t="shared" si="3"/>
        <v>8</v>
      </c>
      <c r="H13" s="196" t="str">
        <f t="shared" si="4"/>
        <v>=</v>
      </c>
      <c r="I13" s="197">
        <f t="shared" si="5"/>
        <v>0</v>
      </c>
      <c r="J13" s="198">
        <f t="shared" si="6"/>
        <v>0</v>
      </c>
      <c r="K13" s="244"/>
      <c r="L13" s="123">
        <f t="shared" si="7"/>
        <v>12</v>
      </c>
      <c r="M13" s="123">
        <f t="shared" si="8"/>
        <v>12</v>
      </c>
      <c r="N13" s="123">
        <f t="shared" si="9"/>
        <v>12</v>
      </c>
      <c r="O13" s="124"/>
      <c r="P13" s="123">
        <f t="shared" si="10"/>
        <v>8</v>
      </c>
      <c r="Q13" s="123">
        <f t="shared" si="11"/>
        <v>7</v>
      </c>
      <c r="R13" s="123">
        <f t="shared" si="12"/>
        <v>9</v>
      </c>
      <c r="S13" s="124"/>
      <c r="T13" s="123">
        <f t="shared" si="13"/>
        <v>10</v>
      </c>
      <c r="U13" s="123">
        <f t="shared" si="14"/>
        <v>10</v>
      </c>
      <c r="V13" s="123">
        <f t="shared" si="15"/>
        <v>10</v>
      </c>
    </row>
    <row r="14" spans="1:35" ht="15" customHeight="1">
      <c r="A14" s="3">
        <v>18</v>
      </c>
      <c r="B14" s="122" t="s">
        <v>60</v>
      </c>
      <c r="C14" s="133" t="s">
        <v>11</v>
      </c>
      <c r="D14" s="123">
        <f t="shared" si="0"/>
        <v>7</v>
      </c>
      <c r="E14" s="123">
        <f t="shared" si="1"/>
        <v>7</v>
      </c>
      <c r="F14" s="123">
        <f t="shared" si="2"/>
        <v>7</v>
      </c>
      <c r="G14" s="123">
        <f t="shared" si="3"/>
        <v>7</v>
      </c>
      <c r="H14" s="196" t="str">
        <f>IF(D14="n.d.","",IF(G14="n.d.","",IF(D14=G14,"=",IF(D14&gt;G14,"↑","↓"))))</f>
        <v>=</v>
      </c>
      <c r="I14" s="197">
        <f>IF(D14="n.d.","",IF(G14="n.d.","",(D14-G14)))</f>
        <v>0</v>
      </c>
      <c r="J14" s="198">
        <f>IF(D14="n.d.","",IF(G14="n.d.","",(D14-G14)/G14))</f>
        <v>0</v>
      </c>
      <c r="K14" s="244"/>
      <c r="L14" s="123">
        <f t="shared" si="7"/>
        <v>7</v>
      </c>
      <c r="M14" s="123">
        <f t="shared" si="8"/>
        <v>7</v>
      </c>
      <c r="N14" s="123">
        <f t="shared" si="9"/>
        <v>7</v>
      </c>
      <c r="O14" s="124"/>
      <c r="P14" s="123" t="str">
        <f t="shared" si="10"/>
        <v>n.d.</v>
      </c>
      <c r="Q14" s="123" t="str">
        <f t="shared" si="11"/>
        <v>n.d.</v>
      </c>
      <c r="R14" s="123" t="str">
        <f t="shared" si="12"/>
        <v>n.d.</v>
      </c>
      <c r="S14" s="124"/>
      <c r="T14" s="123" t="str">
        <f t="shared" si="13"/>
        <v>n.d.</v>
      </c>
      <c r="U14" s="123" t="str">
        <f t="shared" si="14"/>
        <v>n.d.</v>
      </c>
      <c r="V14" s="123" t="str">
        <f t="shared" si="15"/>
        <v>n.d.</v>
      </c>
    </row>
    <row r="15" spans="1:35" ht="15" customHeight="1">
      <c r="A15" s="3">
        <v>19</v>
      </c>
      <c r="B15" s="122" t="s">
        <v>137</v>
      </c>
      <c r="C15" s="133" t="s">
        <v>11</v>
      </c>
      <c r="D15" s="123">
        <f t="shared" si="0"/>
        <v>5</v>
      </c>
      <c r="E15" s="123">
        <f t="shared" si="1"/>
        <v>5</v>
      </c>
      <c r="F15" s="123">
        <f t="shared" si="2"/>
        <v>5</v>
      </c>
      <c r="G15" s="123">
        <f t="shared" si="3"/>
        <v>6</v>
      </c>
      <c r="H15" s="196" t="str">
        <f t="shared" ref="H15:H55" si="16">IF(D15="n.d.","",IF(G15="n.d.","",IF(D15=G15,"=",IF(D15&gt;G15,"↑","↓"))))</f>
        <v>↓</v>
      </c>
      <c r="I15" s="197">
        <f t="shared" ref="I15:I55" si="17">IF(D15="n.d.","",IF(G15="n.d.","",(D15-G15)))</f>
        <v>-1</v>
      </c>
      <c r="J15" s="198">
        <f t="shared" ref="J15:J55" si="18">IF(D15="n.d.","",IF(G15="n.d.","",(D15-G15)/G15))</f>
        <v>-0.16666666666666666</v>
      </c>
      <c r="K15" s="125"/>
      <c r="L15" s="125" t="str">
        <f t="shared" si="7"/>
        <v>n.d.</v>
      </c>
      <c r="M15" s="125" t="str">
        <f t="shared" si="8"/>
        <v>n.d.</v>
      </c>
      <c r="N15" s="125" t="str">
        <f t="shared" si="9"/>
        <v>n.d.</v>
      </c>
      <c r="O15" s="124"/>
      <c r="P15" s="124" t="str">
        <f t="shared" si="10"/>
        <v>n.d.</v>
      </c>
      <c r="Q15" s="124" t="str">
        <f t="shared" si="11"/>
        <v>n.d.</v>
      </c>
      <c r="R15" s="124" t="str">
        <f t="shared" si="12"/>
        <v>n.d.</v>
      </c>
      <c r="S15" s="124"/>
      <c r="T15" s="124" t="str">
        <f t="shared" si="13"/>
        <v>n.d.</v>
      </c>
      <c r="U15" s="124" t="str">
        <f t="shared" si="14"/>
        <v>n.d.</v>
      </c>
      <c r="V15" s="124" t="str">
        <f t="shared" si="15"/>
        <v>n.d.</v>
      </c>
    </row>
    <row r="16" spans="1:35" ht="15" customHeight="1">
      <c r="A16" s="3">
        <v>20</v>
      </c>
      <c r="B16" s="122" t="s">
        <v>61</v>
      </c>
      <c r="C16" s="133" t="s">
        <v>12</v>
      </c>
      <c r="D16" s="123">
        <f t="shared" si="0"/>
        <v>17.25</v>
      </c>
      <c r="E16" s="123">
        <f t="shared" si="1"/>
        <v>17</v>
      </c>
      <c r="F16" s="123">
        <f t="shared" si="2"/>
        <v>18</v>
      </c>
      <c r="G16" s="123">
        <f t="shared" si="3"/>
        <v>17</v>
      </c>
      <c r="H16" s="196" t="str">
        <f t="shared" si="16"/>
        <v>↑</v>
      </c>
      <c r="I16" s="197">
        <f t="shared" si="17"/>
        <v>0.25</v>
      </c>
      <c r="J16" s="198">
        <f t="shared" si="18"/>
        <v>1.4705882352941176E-2</v>
      </c>
      <c r="K16" s="125"/>
      <c r="L16" s="125">
        <f t="shared" si="7"/>
        <v>17</v>
      </c>
      <c r="M16" s="125">
        <f t="shared" si="8"/>
        <v>17</v>
      </c>
      <c r="N16" s="125">
        <f t="shared" si="9"/>
        <v>17</v>
      </c>
      <c r="O16" s="124"/>
      <c r="P16" s="124">
        <f t="shared" si="10"/>
        <v>20.399999999999999</v>
      </c>
      <c r="Q16" s="124">
        <f t="shared" si="11"/>
        <v>20</v>
      </c>
      <c r="R16" s="124">
        <f t="shared" si="12"/>
        <v>22</v>
      </c>
      <c r="S16" s="124"/>
      <c r="T16" s="124">
        <f t="shared" si="13"/>
        <v>19.5</v>
      </c>
      <c r="U16" s="124">
        <f t="shared" si="14"/>
        <v>19</v>
      </c>
      <c r="V16" s="124">
        <f t="shared" si="15"/>
        <v>20</v>
      </c>
    </row>
    <row r="17" spans="1:22" ht="15" customHeight="1">
      <c r="A17" s="3">
        <v>21</v>
      </c>
      <c r="B17" s="122" t="s">
        <v>62</v>
      </c>
      <c r="C17" s="133" t="s">
        <v>13</v>
      </c>
      <c r="D17" s="123">
        <f t="shared" si="0"/>
        <v>15.25</v>
      </c>
      <c r="E17" s="123">
        <f t="shared" si="1"/>
        <v>15</v>
      </c>
      <c r="F17" s="123">
        <f t="shared" si="2"/>
        <v>16</v>
      </c>
      <c r="G17" s="123">
        <f t="shared" si="3"/>
        <v>15</v>
      </c>
      <c r="H17" s="196" t="str">
        <f t="shared" si="16"/>
        <v>↑</v>
      </c>
      <c r="I17" s="197">
        <f t="shared" si="17"/>
        <v>0.25</v>
      </c>
      <c r="J17" s="198">
        <f t="shared" si="18"/>
        <v>1.6666666666666666E-2</v>
      </c>
      <c r="K17" s="125"/>
      <c r="L17" s="125" t="str">
        <f t="shared" si="7"/>
        <v>n.d.</v>
      </c>
      <c r="M17" s="125" t="str">
        <f t="shared" si="8"/>
        <v>n.d.</v>
      </c>
      <c r="N17" s="125" t="str">
        <f t="shared" si="9"/>
        <v>n.d.</v>
      </c>
      <c r="O17" s="124"/>
      <c r="P17" s="124" t="str">
        <f t="shared" si="10"/>
        <v>n.d.</v>
      </c>
      <c r="Q17" s="124" t="str">
        <f t="shared" si="11"/>
        <v>n.d.</v>
      </c>
      <c r="R17" s="124" t="str">
        <f t="shared" si="12"/>
        <v>n.d.</v>
      </c>
      <c r="S17" s="124"/>
      <c r="T17" s="124" t="str">
        <f t="shared" si="13"/>
        <v>n.d.</v>
      </c>
      <c r="U17" s="124" t="str">
        <f t="shared" si="14"/>
        <v>n.d.</v>
      </c>
      <c r="V17" s="124" t="str">
        <f t="shared" si="15"/>
        <v>n.d.</v>
      </c>
    </row>
    <row r="18" spans="1:22" ht="15" customHeight="1">
      <c r="A18" s="3">
        <v>22</v>
      </c>
      <c r="B18" s="122" t="s">
        <v>63</v>
      </c>
      <c r="C18" s="133" t="s">
        <v>14</v>
      </c>
      <c r="D18" s="123">
        <f t="shared" si="0"/>
        <v>18.875</v>
      </c>
      <c r="E18" s="123">
        <f t="shared" si="1"/>
        <v>18</v>
      </c>
      <c r="F18" s="123">
        <f t="shared" si="2"/>
        <v>19</v>
      </c>
      <c r="G18" s="123">
        <f t="shared" si="3"/>
        <v>18.375</v>
      </c>
      <c r="H18" s="196" t="str">
        <f t="shared" si="16"/>
        <v>↑</v>
      </c>
      <c r="I18" s="197">
        <f t="shared" si="17"/>
        <v>0.5</v>
      </c>
      <c r="J18" s="198">
        <f t="shared" si="18"/>
        <v>2.7210884353741496E-2</v>
      </c>
      <c r="K18" s="125"/>
      <c r="L18" s="125">
        <f t="shared" si="7"/>
        <v>20</v>
      </c>
      <c r="M18" s="125">
        <f t="shared" si="8"/>
        <v>20</v>
      </c>
      <c r="N18" s="125">
        <f t="shared" si="9"/>
        <v>20</v>
      </c>
      <c r="O18" s="124"/>
      <c r="P18" s="124">
        <f t="shared" si="10"/>
        <v>22.8</v>
      </c>
      <c r="Q18" s="124">
        <f t="shared" si="11"/>
        <v>22</v>
      </c>
      <c r="R18" s="124">
        <f t="shared" si="12"/>
        <v>24</v>
      </c>
      <c r="S18" s="124"/>
      <c r="T18" s="124">
        <f t="shared" si="13"/>
        <v>21.5</v>
      </c>
      <c r="U18" s="124">
        <f t="shared" si="14"/>
        <v>21</v>
      </c>
      <c r="V18" s="124">
        <f t="shared" si="15"/>
        <v>22</v>
      </c>
    </row>
    <row r="19" spans="1:22" ht="15" customHeight="1">
      <c r="A19" s="3">
        <v>23</v>
      </c>
      <c r="B19" s="122" t="s">
        <v>64</v>
      </c>
      <c r="C19" s="133" t="s">
        <v>15</v>
      </c>
      <c r="D19" s="123">
        <f t="shared" si="0"/>
        <v>12</v>
      </c>
      <c r="E19" s="123">
        <f t="shared" si="1"/>
        <v>12</v>
      </c>
      <c r="F19" s="123">
        <f t="shared" si="2"/>
        <v>12</v>
      </c>
      <c r="G19" s="123">
        <f t="shared" si="3"/>
        <v>13</v>
      </c>
      <c r="H19" s="196" t="str">
        <f t="shared" si="16"/>
        <v>↓</v>
      </c>
      <c r="I19" s="197">
        <f t="shared" si="17"/>
        <v>-1</v>
      </c>
      <c r="J19" s="198">
        <f t="shared" si="18"/>
        <v>-7.6923076923076927E-2</v>
      </c>
      <c r="K19" s="125"/>
      <c r="L19" s="125" t="str">
        <f t="shared" si="7"/>
        <v>n.d.</v>
      </c>
      <c r="M19" s="125" t="str">
        <f t="shared" si="8"/>
        <v>n.d.</v>
      </c>
      <c r="N19" s="125" t="str">
        <f t="shared" si="9"/>
        <v>n.d.</v>
      </c>
      <c r="O19" s="124"/>
      <c r="P19" s="124" t="str">
        <f t="shared" si="10"/>
        <v>n.d.</v>
      </c>
      <c r="Q19" s="124" t="str">
        <f t="shared" si="11"/>
        <v>n.d.</v>
      </c>
      <c r="R19" s="124" t="str">
        <f t="shared" si="12"/>
        <v>n.d.</v>
      </c>
      <c r="S19" s="124"/>
      <c r="T19" s="124" t="str">
        <f t="shared" si="13"/>
        <v>n.d.</v>
      </c>
      <c r="U19" s="124" t="str">
        <f t="shared" si="14"/>
        <v>n.d.</v>
      </c>
      <c r="V19" s="124" t="str">
        <f t="shared" si="15"/>
        <v>n.d.</v>
      </c>
    </row>
    <row r="20" spans="1:22" ht="15" customHeight="1">
      <c r="A20" s="3">
        <v>24</v>
      </c>
      <c r="B20" s="122" t="s">
        <v>65</v>
      </c>
      <c r="C20" s="133" t="s">
        <v>16</v>
      </c>
      <c r="D20" s="123">
        <f t="shared" si="0"/>
        <v>25</v>
      </c>
      <c r="E20" s="123">
        <f t="shared" si="1"/>
        <v>25</v>
      </c>
      <c r="F20" s="123">
        <f t="shared" si="2"/>
        <v>25</v>
      </c>
      <c r="G20" s="123">
        <f t="shared" si="3"/>
        <v>24.4</v>
      </c>
      <c r="H20" s="196" t="str">
        <f t="shared" si="16"/>
        <v>↑</v>
      </c>
      <c r="I20" s="197">
        <f t="shared" si="17"/>
        <v>0.60000000000000142</v>
      </c>
      <c r="J20" s="198">
        <f t="shared" si="18"/>
        <v>2.4590163934426288E-2</v>
      </c>
      <c r="K20" s="125"/>
      <c r="L20" s="125">
        <f t="shared" si="7"/>
        <v>30</v>
      </c>
      <c r="M20" s="125">
        <f t="shared" si="8"/>
        <v>30</v>
      </c>
      <c r="N20" s="125">
        <f t="shared" si="9"/>
        <v>30</v>
      </c>
      <c r="O20" s="124"/>
      <c r="P20" s="124">
        <f t="shared" si="10"/>
        <v>28</v>
      </c>
      <c r="Q20" s="124">
        <f t="shared" si="11"/>
        <v>28</v>
      </c>
      <c r="R20" s="124">
        <f t="shared" si="12"/>
        <v>28</v>
      </c>
      <c r="S20" s="124"/>
      <c r="T20" s="124">
        <f t="shared" si="13"/>
        <v>26</v>
      </c>
      <c r="U20" s="124">
        <f t="shared" si="14"/>
        <v>26</v>
      </c>
      <c r="V20" s="124">
        <f t="shared" si="15"/>
        <v>26</v>
      </c>
    </row>
    <row r="21" spans="1:22" ht="15" customHeight="1">
      <c r="A21" s="3">
        <v>25</v>
      </c>
      <c r="B21" s="122" t="s">
        <v>66</v>
      </c>
      <c r="C21" s="133" t="s">
        <v>17</v>
      </c>
      <c r="D21" s="123">
        <f t="shared" si="0"/>
        <v>14</v>
      </c>
      <c r="E21" s="123">
        <f t="shared" si="1"/>
        <v>14</v>
      </c>
      <c r="F21" s="123">
        <f t="shared" si="2"/>
        <v>14</v>
      </c>
      <c r="G21" s="123">
        <f t="shared" si="3"/>
        <v>15</v>
      </c>
      <c r="H21" s="196" t="str">
        <f t="shared" si="16"/>
        <v>↓</v>
      </c>
      <c r="I21" s="197">
        <f t="shared" si="17"/>
        <v>-1</v>
      </c>
      <c r="J21" s="198">
        <f t="shared" si="18"/>
        <v>-6.6666666666666666E-2</v>
      </c>
      <c r="K21" s="125"/>
      <c r="L21" s="125">
        <f t="shared" si="7"/>
        <v>15.5</v>
      </c>
      <c r="M21" s="125">
        <f t="shared" si="8"/>
        <v>15</v>
      </c>
      <c r="N21" s="125">
        <f t="shared" si="9"/>
        <v>16</v>
      </c>
      <c r="O21" s="124"/>
      <c r="P21" s="124">
        <f t="shared" si="10"/>
        <v>19.600000000000001</v>
      </c>
      <c r="Q21" s="124">
        <f t="shared" si="11"/>
        <v>18</v>
      </c>
      <c r="R21" s="124">
        <f t="shared" si="12"/>
        <v>20</v>
      </c>
      <c r="S21" s="124"/>
      <c r="T21" s="124">
        <f t="shared" si="13"/>
        <v>19.5</v>
      </c>
      <c r="U21" s="124">
        <f t="shared" si="14"/>
        <v>18</v>
      </c>
      <c r="V21" s="124">
        <f t="shared" si="15"/>
        <v>21</v>
      </c>
    </row>
    <row r="22" spans="1:22" ht="15" customHeight="1">
      <c r="A22" s="3">
        <v>26</v>
      </c>
      <c r="B22" s="122" t="s">
        <v>67</v>
      </c>
      <c r="C22" s="133" t="s">
        <v>18</v>
      </c>
      <c r="D22" s="123">
        <f t="shared" si="0"/>
        <v>16</v>
      </c>
      <c r="E22" s="123">
        <f t="shared" si="1"/>
        <v>16</v>
      </c>
      <c r="F22" s="123">
        <f t="shared" si="2"/>
        <v>16</v>
      </c>
      <c r="G22" s="123">
        <f t="shared" si="3"/>
        <v>14.666666666666666</v>
      </c>
      <c r="H22" s="196" t="str">
        <f t="shared" si="16"/>
        <v>↑</v>
      </c>
      <c r="I22" s="197">
        <f t="shared" si="17"/>
        <v>1.3333333333333339</v>
      </c>
      <c r="J22" s="198">
        <f t="shared" si="18"/>
        <v>9.0909090909090953E-2</v>
      </c>
      <c r="K22" s="125"/>
      <c r="L22" s="125">
        <f t="shared" si="7"/>
        <v>16.5</v>
      </c>
      <c r="M22" s="125">
        <f t="shared" si="8"/>
        <v>15</v>
      </c>
      <c r="N22" s="125">
        <f t="shared" si="9"/>
        <v>18</v>
      </c>
      <c r="O22" s="124"/>
      <c r="P22" s="124">
        <f t="shared" si="10"/>
        <v>17</v>
      </c>
      <c r="Q22" s="124">
        <f t="shared" si="11"/>
        <v>17</v>
      </c>
      <c r="R22" s="124">
        <f t="shared" si="12"/>
        <v>17</v>
      </c>
      <c r="S22" s="124"/>
      <c r="T22" s="124">
        <f t="shared" si="13"/>
        <v>14.5</v>
      </c>
      <c r="U22" s="124">
        <f t="shared" si="14"/>
        <v>14</v>
      </c>
      <c r="V22" s="124">
        <f t="shared" si="15"/>
        <v>15</v>
      </c>
    </row>
    <row r="23" spans="1:22" ht="15" customHeight="1">
      <c r="A23" s="3">
        <v>27</v>
      </c>
      <c r="B23" s="122" t="s">
        <v>68</v>
      </c>
      <c r="C23" s="133" t="s">
        <v>19</v>
      </c>
      <c r="D23" s="123">
        <f t="shared" si="0"/>
        <v>13.833333333333334</v>
      </c>
      <c r="E23" s="123">
        <f t="shared" si="1"/>
        <v>13</v>
      </c>
      <c r="F23" s="123">
        <f t="shared" si="2"/>
        <v>14</v>
      </c>
      <c r="G23" s="123">
        <f t="shared" si="3"/>
        <v>13.5</v>
      </c>
      <c r="H23" s="196" t="str">
        <f t="shared" si="16"/>
        <v>↑</v>
      </c>
      <c r="I23" s="197">
        <f t="shared" si="17"/>
        <v>0.33333333333333393</v>
      </c>
      <c r="J23" s="198">
        <f t="shared" si="18"/>
        <v>2.4691358024691402E-2</v>
      </c>
      <c r="K23" s="125"/>
      <c r="L23" s="125">
        <f t="shared" si="7"/>
        <v>20</v>
      </c>
      <c r="M23" s="125">
        <f t="shared" si="8"/>
        <v>20</v>
      </c>
      <c r="N23" s="125">
        <f t="shared" si="9"/>
        <v>20</v>
      </c>
      <c r="O23" s="124"/>
      <c r="P23" s="124">
        <f t="shared" si="10"/>
        <v>18.666666666666668</v>
      </c>
      <c r="Q23" s="124">
        <f t="shared" si="11"/>
        <v>16</v>
      </c>
      <c r="R23" s="124">
        <f t="shared" si="12"/>
        <v>20</v>
      </c>
      <c r="S23" s="124"/>
      <c r="T23" s="124">
        <f t="shared" si="13"/>
        <v>16.5</v>
      </c>
      <c r="U23" s="124">
        <f t="shared" si="14"/>
        <v>16</v>
      </c>
      <c r="V23" s="124">
        <f t="shared" si="15"/>
        <v>17</v>
      </c>
    </row>
    <row r="24" spans="1:22" ht="15" customHeight="1">
      <c r="A24" s="3">
        <v>28</v>
      </c>
      <c r="B24" s="122" t="s">
        <v>69</v>
      </c>
      <c r="C24" s="133" t="s">
        <v>20</v>
      </c>
      <c r="D24" s="123" t="str">
        <f t="shared" si="0"/>
        <v>n.d.</v>
      </c>
      <c r="E24" s="123" t="str">
        <f t="shared" si="1"/>
        <v>n.d.</v>
      </c>
      <c r="F24" s="123" t="str">
        <f t="shared" si="2"/>
        <v>n.d.</v>
      </c>
      <c r="G24" s="123" t="str">
        <f t="shared" si="3"/>
        <v>n.d.</v>
      </c>
      <c r="H24" s="196" t="str">
        <f t="shared" si="16"/>
        <v/>
      </c>
      <c r="I24" s="197" t="str">
        <f t="shared" si="17"/>
        <v/>
      </c>
      <c r="J24" s="198" t="str">
        <f t="shared" si="18"/>
        <v/>
      </c>
      <c r="K24" s="125"/>
      <c r="L24" s="125" t="str">
        <f t="shared" si="7"/>
        <v>n.d.</v>
      </c>
      <c r="M24" s="125" t="str">
        <f t="shared" si="8"/>
        <v>n.d.</v>
      </c>
      <c r="N24" s="125" t="str">
        <f t="shared" si="9"/>
        <v>n.d.</v>
      </c>
      <c r="O24" s="124"/>
      <c r="P24" s="124" t="str">
        <f t="shared" si="10"/>
        <v>n.d.</v>
      </c>
      <c r="Q24" s="124" t="str">
        <f t="shared" si="11"/>
        <v>n.d.</v>
      </c>
      <c r="R24" s="124" t="str">
        <f t="shared" si="12"/>
        <v>n.d.</v>
      </c>
      <c r="S24" s="124"/>
      <c r="T24" s="124" t="str">
        <f t="shared" si="13"/>
        <v>n.d.</v>
      </c>
      <c r="U24" s="124" t="str">
        <f t="shared" si="14"/>
        <v>n.d.</v>
      </c>
      <c r="V24" s="124" t="str">
        <f t="shared" si="15"/>
        <v>n.d.</v>
      </c>
    </row>
    <row r="25" spans="1:22" ht="15" customHeight="1">
      <c r="A25" s="3">
        <v>29</v>
      </c>
      <c r="B25" s="122" t="s">
        <v>70</v>
      </c>
      <c r="C25" s="133" t="s">
        <v>24</v>
      </c>
      <c r="D25" s="123">
        <f t="shared" si="0"/>
        <v>17.333333333333332</v>
      </c>
      <c r="E25" s="123">
        <f t="shared" si="1"/>
        <v>16</v>
      </c>
      <c r="F25" s="123">
        <f t="shared" si="2"/>
        <v>18</v>
      </c>
      <c r="G25" s="123">
        <f t="shared" si="3"/>
        <v>18</v>
      </c>
      <c r="H25" s="196" t="str">
        <f t="shared" si="16"/>
        <v>↓</v>
      </c>
      <c r="I25" s="197">
        <f t="shared" si="17"/>
        <v>-0.66666666666666785</v>
      </c>
      <c r="J25" s="198">
        <f t="shared" si="18"/>
        <v>-3.7037037037037104E-2</v>
      </c>
      <c r="K25" s="125"/>
      <c r="L25" s="125">
        <f t="shared" si="7"/>
        <v>22</v>
      </c>
      <c r="M25" s="125">
        <f t="shared" si="8"/>
        <v>22</v>
      </c>
      <c r="N25" s="125">
        <f t="shared" si="9"/>
        <v>22</v>
      </c>
      <c r="O25" s="124"/>
      <c r="P25" s="124">
        <f t="shared" si="10"/>
        <v>15</v>
      </c>
      <c r="Q25" s="124">
        <f t="shared" si="11"/>
        <v>14</v>
      </c>
      <c r="R25" s="124">
        <f t="shared" si="12"/>
        <v>16</v>
      </c>
      <c r="S25" s="124"/>
      <c r="T25" s="124" t="str">
        <f t="shared" si="13"/>
        <v>n.d.</v>
      </c>
      <c r="U25" s="124" t="str">
        <f t="shared" si="14"/>
        <v>n.d.</v>
      </c>
      <c r="V25" s="124" t="str">
        <f t="shared" si="15"/>
        <v>n.d.</v>
      </c>
    </row>
    <row r="26" spans="1:22" ht="15" customHeight="1">
      <c r="A26" s="3">
        <v>30</v>
      </c>
      <c r="B26" s="122" t="s">
        <v>70</v>
      </c>
      <c r="C26" s="133" t="s">
        <v>52</v>
      </c>
      <c r="D26" s="123">
        <f t="shared" si="0"/>
        <v>46</v>
      </c>
      <c r="E26" s="123">
        <f t="shared" si="1"/>
        <v>45</v>
      </c>
      <c r="F26" s="123">
        <f t="shared" si="2"/>
        <v>48</v>
      </c>
      <c r="G26" s="123">
        <f t="shared" si="3"/>
        <v>45</v>
      </c>
      <c r="H26" s="196" t="str">
        <f t="shared" si="16"/>
        <v>↑</v>
      </c>
      <c r="I26" s="197">
        <f t="shared" si="17"/>
        <v>1</v>
      </c>
      <c r="J26" s="198">
        <f t="shared" si="18"/>
        <v>2.2222222222222223E-2</v>
      </c>
      <c r="K26" s="125"/>
      <c r="L26" s="125" t="str">
        <f t="shared" si="7"/>
        <v>n.d.</v>
      </c>
      <c r="M26" s="125" t="str">
        <f t="shared" si="8"/>
        <v>n.d.</v>
      </c>
      <c r="N26" s="125" t="str">
        <f t="shared" si="9"/>
        <v>n.d.</v>
      </c>
      <c r="O26" s="124"/>
      <c r="P26" s="124">
        <f t="shared" si="10"/>
        <v>32</v>
      </c>
      <c r="Q26" s="124">
        <f t="shared" si="11"/>
        <v>32</v>
      </c>
      <c r="R26" s="124">
        <f t="shared" si="12"/>
        <v>32</v>
      </c>
      <c r="S26" s="124"/>
      <c r="T26" s="124" t="str">
        <f t="shared" si="13"/>
        <v>n.d.</v>
      </c>
      <c r="U26" s="124" t="str">
        <f t="shared" si="14"/>
        <v>n.d.</v>
      </c>
      <c r="V26" s="124" t="str">
        <f t="shared" si="15"/>
        <v>n.d.</v>
      </c>
    </row>
    <row r="27" spans="1:22" ht="15" customHeight="1">
      <c r="A27" s="3">
        <v>31</v>
      </c>
      <c r="B27" s="122" t="s">
        <v>71</v>
      </c>
      <c r="C27" s="133" t="s">
        <v>22</v>
      </c>
      <c r="D27" s="123">
        <f t="shared" si="0"/>
        <v>26</v>
      </c>
      <c r="E27" s="123">
        <f t="shared" si="1"/>
        <v>26</v>
      </c>
      <c r="F27" s="123">
        <f t="shared" si="2"/>
        <v>26</v>
      </c>
      <c r="G27" s="123">
        <f t="shared" si="3"/>
        <v>26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25"/>
      <c r="L27" s="125">
        <f t="shared" si="7"/>
        <v>17</v>
      </c>
      <c r="M27" s="125">
        <f t="shared" si="8"/>
        <v>17</v>
      </c>
      <c r="N27" s="125">
        <f t="shared" si="9"/>
        <v>17</v>
      </c>
      <c r="O27" s="124"/>
      <c r="P27" s="124">
        <f t="shared" si="10"/>
        <v>22.5</v>
      </c>
      <c r="Q27" s="124">
        <f t="shared" si="11"/>
        <v>22</v>
      </c>
      <c r="R27" s="124">
        <f t="shared" si="12"/>
        <v>23</v>
      </c>
      <c r="S27" s="124"/>
      <c r="T27" s="124">
        <f t="shared" si="13"/>
        <v>15.5</v>
      </c>
      <c r="U27" s="124">
        <f t="shared" si="14"/>
        <v>15</v>
      </c>
      <c r="V27" s="124">
        <f t="shared" si="15"/>
        <v>16</v>
      </c>
    </row>
    <row r="28" spans="1:22" ht="15" customHeight="1">
      <c r="A28" s="3">
        <v>32</v>
      </c>
      <c r="B28" s="122" t="s">
        <v>72</v>
      </c>
      <c r="C28" s="133" t="s">
        <v>22</v>
      </c>
      <c r="D28" s="123">
        <f t="shared" si="0"/>
        <v>24</v>
      </c>
      <c r="E28" s="123">
        <f t="shared" si="1"/>
        <v>24</v>
      </c>
      <c r="F28" s="123">
        <f t="shared" si="2"/>
        <v>24</v>
      </c>
      <c r="G28" s="123">
        <f t="shared" si="3"/>
        <v>24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25"/>
      <c r="L28" s="125" t="str">
        <f t="shared" si="7"/>
        <v>n.d.</v>
      </c>
      <c r="M28" s="125" t="str">
        <f t="shared" si="8"/>
        <v>n.d.</v>
      </c>
      <c r="N28" s="125" t="str">
        <f t="shared" si="9"/>
        <v>n.d.</v>
      </c>
      <c r="O28" s="124"/>
      <c r="P28" s="124" t="str">
        <f t="shared" si="10"/>
        <v>n.d.</v>
      </c>
      <c r="Q28" s="124" t="str">
        <f t="shared" si="11"/>
        <v>n.d.</v>
      </c>
      <c r="R28" s="124" t="str">
        <f t="shared" si="12"/>
        <v>n.d.</v>
      </c>
      <c r="S28" s="124"/>
      <c r="T28" s="124" t="str">
        <f t="shared" si="13"/>
        <v>n.d.</v>
      </c>
      <c r="U28" s="124" t="str">
        <f t="shared" si="14"/>
        <v>n.d.</v>
      </c>
      <c r="V28" s="124" t="str">
        <f t="shared" si="15"/>
        <v>n.d.</v>
      </c>
    </row>
    <row r="29" spans="1:22" ht="15" customHeight="1">
      <c r="A29" s="3">
        <v>33</v>
      </c>
      <c r="B29" s="122" t="s">
        <v>73</v>
      </c>
      <c r="C29" s="133" t="s">
        <v>21</v>
      </c>
      <c r="D29" s="123">
        <f t="shared" si="0"/>
        <v>29</v>
      </c>
      <c r="E29" s="123">
        <f t="shared" si="1"/>
        <v>28</v>
      </c>
      <c r="F29" s="123">
        <f t="shared" si="2"/>
        <v>30</v>
      </c>
      <c r="G29" s="123">
        <f t="shared" si="3"/>
        <v>28.666666666666668</v>
      </c>
      <c r="H29" s="196" t="str">
        <f t="shared" si="16"/>
        <v>↑</v>
      </c>
      <c r="I29" s="197">
        <f t="shared" si="17"/>
        <v>0.33333333333333215</v>
      </c>
      <c r="J29" s="198">
        <f t="shared" si="18"/>
        <v>1.1627906976744144E-2</v>
      </c>
      <c r="K29" s="125"/>
      <c r="L29" s="125">
        <f t="shared" si="7"/>
        <v>29</v>
      </c>
      <c r="M29" s="125">
        <f t="shared" si="8"/>
        <v>28</v>
      </c>
      <c r="N29" s="125">
        <f t="shared" si="9"/>
        <v>30</v>
      </c>
      <c r="O29" s="124"/>
      <c r="P29" s="124">
        <f t="shared" si="10"/>
        <v>30</v>
      </c>
      <c r="Q29" s="124">
        <f t="shared" si="11"/>
        <v>30</v>
      </c>
      <c r="R29" s="124">
        <f t="shared" si="12"/>
        <v>30</v>
      </c>
      <c r="S29" s="124"/>
      <c r="T29" s="124">
        <f t="shared" si="13"/>
        <v>30</v>
      </c>
      <c r="U29" s="124">
        <f t="shared" si="14"/>
        <v>30</v>
      </c>
      <c r="V29" s="124">
        <f t="shared" si="15"/>
        <v>30</v>
      </c>
    </row>
    <row r="30" spans="1:22" ht="15" customHeight="1">
      <c r="A30" s="3">
        <v>34</v>
      </c>
      <c r="B30" s="122" t="s">
        <v>74</v>
      </c>
      <c r="C30" s="133" t="s">
        <v>23</v>
      </c>
      <c r="D30" s="123">
        <f t="shared" si="0"/>
        <v>8.2857142857142865</v>
      </c>
      <c r="E30" s="123">
        <f t="shared" si="1"/>
        <v>8</v>
      </c>
      <c r="F30" s="123">
        <f t="shared" si="2"/>
        <v>9</v>
      </c>
      <c r="G30" s="123">
        <f t="shared" si="3"/>
        <v>8.1999999999999993</v>
      </c>
      <c r="H30" s="196" t="str">
        <f t="shared" si="16"/>
        <v>↑</v>
      </c>
      <c r="I30" s="197">
        <f t="shared" si="17"/>
        <v>8.5714285714287186E-2</v>
      </c>
      <c r="J30" s="198">
        <f t="shared" si="18"/>
        <v>1.0452961672474047E-2</v>
      </c>
      <c r="K30" s="125"/>
      <c r="L30" s="125">
        <f t="shared" si="7"/>
        <v>10</v>
      </c>
      <c r="M30" s="125">
        <f t="shared" si="8"/>
        <v>10</v>
      </c>
      <c r="N30" s="125">
        <f t="shared" si="9"/>
        <v>10</v>
      </c>
      <c r="O30" s="124"/>
      <c r="P30" s="124">
        <f t="shared" si="10"/>
        <v>10</v>
      </c>
      <c r="Q30" s="124">
        <f t="shared" si="11"/>
        <v>10</v>
      </c>
      <c r="R30" s="124">
        <f t="shared" si="12"/>
        <v>10</v>
      </c>
      <c r="S30" s="124"/>
      <c r="T30" s="124">
        <f t="shared" si="13"/>
        <v>11</v>
      </c>
      <c r="U30" s="124">
        <f t="shared" si="14"/>
        <v>10</v>
      </c>
      <c r="V30" s="124">
        <f t="shared" si="15"/>
        <v>12</v>
      </c>
    </row>
    <row r="31" spans="1:22" ht="15" customHeight="1">
      <c r="A31" s="3">
        <v>35</v>
      </c>
      <c r="B31" s="122" t="s">
        <v>74</v>
      </c>
      <c r="C31" s="133" t="s">
        <v>143</v>
      </c>
      <c r="D31" s="123" t="str">
        <f t="shared" si="0"/>
        <v>n.d.</v>
      </c>
      <c r="E31" s="123" t="str">
        <f t="shared" si="1"/>
        <v>n.d.</v>
      </c>
      <c r="F31" s="123" t="str">
        <f t="shared" si="2"/>
        <v>n.d.</v>
      </c>
      <c r="G31" s="123" t="str">
        <f t="shared" si="3"/>
        <v>n.d.</v>
      </c>
      <c r="H31" s="196" t="str">
        <f t="shared" si="16"/>
        <v/>
      </c>
      <c r="I31" s="197" t="str">
        <f t="shared" si="17"/>
        <v/>
      </c>
      <c r="J31" s="198" t="str">
        <f t="shared" si="18"/>
        <v/>
      </c>
      <c r="K31" s="125"/>
      <c r="L31" s="125" t="str">
        <f t="shared" si="7"/>
        <v>n.d.</v>
      </c>
      <c r="M31" s="125" t="str">
        <f t="shared" si="8"/>
        <v>n.d.</v>
      </c>
      <c r="N31" s="125" t="str">
        <f t="shared" si="9"/>
        <v>n.d.</v>
      </c>
      <c r="O31" s="124"/>
      <c r="P31" s="124" t="str">
        <f t="shared" si="10"/>
        <v>n.d.</v>
      </c>
      <c r="Q31" s="124" t="str">
        <f t="shared" si="11"/>
        <v>n.d.</v>
      </c>
      <c r="R31" s="124" t="str">
        <f t="shared" si="12"/>
        <v>n.d.</v>
      </c>
      <c r="S31" s="124"/>
      <c r="T31" s="124" t="str">
        <f t="shared" si="13"/>
        <v>n.d.</v>
      </c>
      <c r="U31" s="124" t="str">
        <f t="shared" si="14"/>
        <v>n.d.</v>
      </c>
      <c r="V31" s="124" t="str">
        <f t="shared" si="15"/>
        <v>n.d.</v>
      </c>
    </row>
    <row r="32" spans="1:22" ht="15" customHeight="1">
      <c r="A32" s="3">
        <v>36</v>
      </c>
      <c r="B32" s="122" t="s">
        <v>138</v>
      </c>
      <c r="C32" s="133" t="s">
        <v>139</v>
      </c>
      <c r="D32" s="123">
        <f t="shared" si="0"/>
        <v>75</v>
      </c>
      <c r="E32" s="123">
        <f t="shared" si="1"/>
        <v>75</v>
      </c>
      <c r="F32" s="123">
        <f t="shared" si="2"/>
        <v>75</v>
      </c>
      <c r="G32" s="123">
        <f t="shared" si="3"/>
        <v>75</v>
      </c>
      <c r="H32" s="196" t="str">
        <f t="shared" si="16"/>
        <v>=</v>
      </c>
      <c r="I32" s="197">
        <f t="shared" si="17"/>
        <v>0</v>
      </c>
      <c r="J32" s="198">
        <f t="shared" si="18"/>
        <v>0</v>
      </c>
      <c r="K32" s="125"/>
      <c r="L32" s="125" t="str">
        <f t="shared" si="7"/>
        <v>n.d.</v>
      </c>
      <c r="M32" s="125" t="str">
        <f t="shared" si="8"/>
        <v>n.d.</v>
      </c>
      <c r="N32" s="125" t="str">
        <f t="shared" si="9"/>
        <v>n.d.</v>
      </c>
      <c r="O32" s="124"/>
      <c r="P32" s="124" t="str">
        <f t="shared" si="10"/>
        <v>n.d.</v>
      </c>
      <c r="Q32" s="124" t="str">
        <f t="shared" si="11"/>
        <v>n.d.</v>
      </c>
      <c r="R32" s="124" t="str">
        <f t="shared" si="12"/>
        <v>n.d.</v>
      </c>
      <c r="S32" s="124"/>
      <c r="T32" s="124" t="str">
        <f t="shared" si="13"/>
        <v>n.d.</v>
      </c>
      <c r="U32" s="124" t="str">
        <f t="shared" si="14"/>
        <v>n.d.</v>
      </c>
      <c r="V32" s="124" t="str">
        <f t="shared" si="15"/>
        <v>n.d.</v>
      </c>
    </row>
    <row r="33" spans="1:22" ht="15" customHeight="1">
      <c r="A33" s="3">
        <v>37</v>
      </c>
      <c r="B33" s="122" t="s">
        <v>75</v>
      </c>
      <c r="C33" s="133" t="s">
        <v>24</v>
      </c>
      <c r="D33" s="123">
        <f t="shared" si="0"/>
        <v>150</v>
      </c>
      <c r="E33" s="123">
        <f t="shared" si="1"/>
        <v>150</v>
      </c>
      <c r="F33" s="123">
        <f t="shared" si="2"/>
        <v>150</v>
      </c>
      <c r="G33" s="123">
        <f t="shared" si="3"/>
        <v>150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25"/>
      <c r="L33" s="125" t="str">
        <f t="shared" si="7"/>
        <v>n.d.</v>
      </c>
      <c r="M33" s="125" t="str">
        <f t="shared" si="8"/>
        <v>n.d.</v>
      </c>
      <c r="N33" s="125" t="str">
        <f t="shared" si="9"/>
        <v>n.d.</v>
      </c>
      <c r="O33" s="124"/>
      <c r="P33" s="124">
        <f t="shared" si="10"/>
        <v>180</v>
      </c>
      <c r="Q33" s="124">
        <f t="shared" si="11"/>
        <v>180</v>
      </c>
      <c r="R33" s="124">
        <f t="shared" si="12"/>
        <v>180</v>
      </c>
      <c r="S33" s="124"/>
      <c r="T33" s="124">
        <f t="shared" si="13"/>
        <v>175</v>
      </c>
      <c r="U33" s="124">
        <f t="shared" si="14"/>
        <v>175</v>
      </c>
      <c r="V33" s="124">
        <f t="shared" si="15"/>
        <v>175</v>
      </c>
    </row>
    <row r="34" spans="1:22" ht="15" customHeight="1">
      <c r="A34" s="3">
        <v>38</v>
      </c>
      <c r="B34" s="122" t="s">
        <v>76</v>
      </c>
      <c r="C34" s="133" t="s">
        <v>24</v>
      </c>
      <c r="D34" s="123">
        <f t="shared" si="0"/>
        <v>100</v>
      </c>
      <c r="E34" s="123">
        <f t="shared" si="1"/>
        <v>100</v>
      </c>
      <c r="F34" s="123">
        <f t="shared" si="2"/>
        <v>100</v>
      </c>
      <c r="G34" s="123">
        <f t="shared" si="3"/>
        <v>100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25"/>
      <c r="L34" s="125" t="str">
        <f t="shared" si="7"/>
        <v>n.d.</v>
      </c>
      <c r="M34" s="125" t="str">
        <f t="shared" si="8"/>
        <v>n.d.</v>
      </c>
      <c r="N34" s="125" t="str">
        <f t="shared" si="9"/>
        <v>n.d.</v>
      </c>
      <c r="O34" s="124"/>
      <c r="P34" s="124">
        <f t="shared" si="10"/>
        <v>140</v>
      </c>
      <c r="Q34" s="124">
        <f t="shared" si="11"/>
        <v>140</v>
      </c>
      <c r="R34" s="124">
        <f t="shared" si="12"/>
        <v>140</v>
      </c>
      <c r="S34" s="124"/>
      <c r="T34" s="124">
        <f t="shared" si="13"/>
        <v>170</v>
      </c>
      <c r="U34" s="124">
        <f t="shared" si="14"/>
        <v>170</v>
      </c>
      <c r="V34" s="124">
        <f t="shared" si="15"/>
        <v>170</v>
      </c>
    </row>
    <row r="35" spans="1:22" ht="15" customHeight="1">
      <c r="A35" s="3">
        <v>39</v>
      </c>
      <c r="B35" s="122" t="s">
        <v>77</v>
      </c>
      <c r="C35" s="133" t="s">
        <v>25</v>
      </c>
      <c r="D35" s="123">
        <f t="shared" si="0"/>
        <v>51</v>
      </c>
      <c r="E35" s="123">
        <f t="shared" si="1"/>
        <v>50</v>
      </c>
      <c r="F35" s="123">
        <f t="shared" si="2"/>
        <v>52</v>
      </c>
      <c r="G35" s="123">
        <f t="shared" si="3"/>
        <v>52</v>
      </c>
      <c r="H35" s="196" t="str">
        <f t="shared" si="16"/>
        <v>↓</v>
      </c>
      <c r="I35" s="197">
        <f t="shared" si="17"/>
        <v>-1</v>
      </c>
      <c r="J35" s="198">
        <f t="shared" si="18"/>
        <v>-1.9230769230769232E-2</v>
      </c>
      <c r="K35" s="125"/>
      <c r="L35" s="125" t="str">
        <f t="shared" si="7"/>
        <v>n.d.</v>
      </c>
      <c r="M35" s="125" t="str">
        <f t="shared" si="8"/>
        <v>n.d.</v>
      </c>
      <c r="N35" s="125" t="str">
        <f t="shared" si="9"/>
        <v>n.d.</v>
      </c>
      <c r="O35" s="124"/>
      <c r="P35" s="124" t="str">
        <f t="shared" si="10"/>
        <v>n.d.</v>
      </c>
      <c r="Q35" s="124" t="str">
        <f t="shared" si="11"/>
        <v>n.d.</v>
      </c>
      <c r="R35" s="124" t="str">
        <f t="shared" si="12"/>
        <v>n.d.</v>
      </c>
      <c r="S35" s="124"/>
      <c r="T35" s="124" t="str">
        <f t="shared" si="13"/>
        <v>n.d.</v>
      </c>
      <c r="U35" s="124" t="str">
        <f t="shared" si="14"/>
        <v>n.d.</v>
      </c>
      <c r="V35" s="124" t="str">
        <f t="shared" si="15"/>
        <v>n.d.</v>
      </c>
    </row>
    <row r="36" spans="1:22" ht="15" customHeight="1">
      <c r="A36" s="3">
        <v>40</v>
      </c>
      <c r="B36" s="122" t="s">
        <v>78</v>
      </c>
      <c r="C36" s="133" t="s">
        <v>25</v>
      </c>
      <c r="D36" s="123">
        <f t="shared" si="0"/>
        <v>57.125</v>
      </c>
      <c r="E36" s="123">
        <f t="shared" si="1"/>
        <v>57</v>
      </c>
      <c r="F36" s="123">
        <f t="shared" si="2"/>
        <v>58</v>
      </c>
      <c r="G36" s="123">
        <f t="shared" si="3"/>
        <v>57.125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25"/>
      <c r="L36" s="125">
        <f t="shared" si="7"/>
        <v>53</v>
      </c>
      <c r="M36" s="125">
        <f t="shared" si="8"/>
        <v>52</v>
      </c>
      <c r="N36" s="125">
        <f t="shared" si="9"/>
        <v>54</v>
      </c>
      <c r="O36" s="124"/>
      <c r="P36" s="124">
        <f t="shared" si="10"/>
        <v>55.2</v>
      </c>
      <c r="Q36" s="124">
        <f t="shared" si="11"/>
        <v>54</v>
      </c>
      <c r="R36" s="124">
        <f t="shared" si="12"/>
        <v>57</v>
      </c>
      <c r="S36" s="124"/>
      <c r="T36" s="124">
        <f t="shared" si="13"/>
        <v>55.5</v>
      </c>
      <c r="U36" s="124">
        <f t="shared" si="14"/>
        <v>55</v>
      </c>
      <c r="V36" s="124">
        <f t="shared" si="15"/>
        <v>56</v>
      </c>
    </row>
    <row r="37" spans="1:22" ht="15" customHeight="1">
      <c r="A37" s="3">
        <v>41</v>
      </c>
      <c r="B37" s="122" t="s">
        <v>79</v>
      </c>
      <c r="C37" s="133" t="s">
        <v>25</v>
      </c>
      <c r="D37" s="123">
        <f t="shared" si="0"/>
        <v>55.125</v>
      </c>
      <c r="E37" s="123">
        <f t="shared" si="1"/>
        <v>55</v>
      </c>
      <c r="F37" s="123">
        <f t="shared" si="2"/>
        <v>56</v>
      </c>
      <c r="G37" s="123">
        <f t="shared" si="3"/>
        <v>55</v>
      </c>
      <c r="H37" s="196" t="str">
        <f t="shared" si="16"/>
        <v>↑</v>
      </c>
      <c r="I37" s="197">
        <f t="shared" si="17"/>
        <v>0.125</v>
      </c>
      <c r="J37" s="198">
        <f t="shared" si="18"/>
        <v>2.2727272727272726E-3</v>
      </c>
      <c r="K37" s="125"/>
      <c r="L37" s="125" t="str">
        <f t="shared" si="7"/>
        <v>n.d.</v>
      </c>
      <c r="M37" s="125" t="str">
        <f t="shared" si="8"/>
        <v>n.d.</v>
      </c>
      <c r="N37" s="125" t="str">
        <f t="shared" si="9"/>
        <v>n.d.</v>
      </c>
      <c r="O37" s="124"/>
      <c r="P37" s="124" t="str">
        <f t="shared" si="10"/>
        <v>n.d.</v>
      </c>
      <c r="Q37" s="124" t="str">
        <f t="shared" si="11"/>
        <v>n.d.</v>
      </c>
      <c r="R37" s="124" t="str">
        <f t="shared" si="12"/>
        <v>n.d.</v>
      </c>
      <c r="S37" s="124"/>
      <c r="T37" s="124" t="str">
        <f t="shared" si="13"/>
        <v>n.d.</v>
      </c>
      <c r="U37" s="124" t="str">
        <f t="shared" si="14"/>
        <v>n.d.</v>
      </c>
      <c r="V37" s="124" t="str">
        <f t="shared" si="15"/>
        <v>n.d.</v>
      </c>
    </row>
    <row r="38" spans="1:22" ht="15" customHeight="1">
      <c r="A38" s="3">
        <v>42</v>
      </c>
      <c r="B38" s="122" t="s">
        <v>80</v>
      </c>
      <c r="C38" s="133" t="s">
        <v>26</v>
      </c>
      <c r="D38" s="123">
        <f t="shared" si="0"/>
        <v>20</v>
      </c>
      <c r="E38" s="123">
        <f t="shared" si="1"/>
        <v>20</v>
      </c>
      <c r="F38" s="123">
        <f t="shared" si="2"/>
        <v>20</v>
      </c>
      <c r="G38" s="123">
        <f t="shared" si="3"/>
        <v>22</v>
      </c>
      <c r="H38" s="196" t="str">
        <f t="shared" si="16"/>
        <v>↓</v>
      </c>
      <c r="I38" s="197">
        <f t="shared" si="17"/>
        <v>-2</v>
      </c>
      <c r="J38" s="198">
        <f t="shared" si="18"/>
        <v>-9.0909090909090912E-2</v>
      </c>
      <c r="K38" s="125"/>
      <c r="L38" s="125" t="str">
        <f t="shared" si="7"/>
        <v>n.d.</v>
      </c>
      <c r="M38" s="125" t="str">
        <f t="shared" si="8"/>
        <v>n.d.</v>
      </c>
      <c r="N38" s="125" t="str">
        <f t="shared" si="9"/>
        <v>n.d.</v>
      </c>
      <c r="O38" s="124"/>
      <c r="P38" s="124">
        <f t="shared" si="10"/>
        <v>18</v>
      </c>
      <c r="Q38" s="124">
        <f t="shared" si="11"/>
        <v>16</v>
      </c>
      <c r="R38" s="124">
        <f t="shared" si="12"/>
        <v>20</v>
      </c>
      <c r="S38" s="124"/>
      <c r="T38" s="124">
        <f t="shared" si="13"/>
        <v>15.5</v>
      </c>
      <c r="U38" s="124">
        <f t="shared" si="14"/>
        <v>15</v>
      </c>
      <c r="V38" s="124">
        <f t="shared" si="15"/>
        <v>16</v>
      </c>
    </row>
    <row r="39" spans="1:22" ht="15" customHeight="1">
      <c r="A39" s="3">
        <v>43</v>
      </c>
      <c r="B39" s="122" t="s">
        <v>81</v>
      </c>
      <c r="C39" s="133" t="s">
        <v>27</v>
      </c>
      <c r="D39" s="123">
        <f t="shared" ref="D39:D55" si="19">IF(ISERROR(VLOOKUP(CONCATENATE(A39,"TIENDONA"),sansalvador,5,FALSE)),"n.d.",VLOOKUP(CONCATENATE(A39,"TIENDONA"),sansalvador,5,FALSE))</f>
        <v>18</v>
      </c>
      <c r="E39" s="123">
        <f t="shared" ref="E39:E55" si="20">IF( ISERROR(VLOOKUP(CONCATENATE(A39,"TIENDONA"),sansalvador,6,FALSE)),"n.d.",VLOOKUP(CONCATENATE(A39,"TIENDONA"),sansalvador,6,FALSE))</f>
        <v>18</v>
      </c>
      <c r="F39" s="123">
        <f t="shared" ref="F39:F55" si="21">IF( ISERROR(VLOOKUP(CONCATENATE(A39,"TIENDONA"),sansalvador,7,FALSE)),"n.d.",VLOOKUP(CONCATENATE(A39,"TIENDONA"),sansalvador,7,FALSE))</f>
        <v>18</v>
      </c>
      <c r="G39" s="123">
        <f t="shared" ref="G39:G55" si="22">IF(ISERROR(VLOOKUP(CONCATENATE(A39,"TIENDONA"),sansalvadorpasado,5,FALSE)),"n.d.",VLOOKUP(CONCATENATE(A39,"TIENDONA"),sansalvadorpasado,5,FALSE))</f>
        <v>20</v>
      </c>
      <c r="H39" s="196" t="str">
        <f t="shared" si="16"/>
        <v>↓</v>
      </c>
      <c r="I39" s="197">
        <f t="shared" si="17"/>
        <v>-2</v>
      </c>
      <c r="J39" s="198">
        <f t="shared" si="18"/>
        <v>-0.1</v>
      </c>
      <c r="K39" s="125"/>
      <c r="L39" s="125" t="str">
        <f t="shared" ref="L39:L55" si="23">IF(ISERROR(VLOOKUP(CONCATENATE(A39,$L$5),sansalvador,5,FALSE)),"n.d.",VLOOKUP(CONCATENATE(A39,$L$5),sansalvador,5,FALSE))</f>
        <v>n.d.</v>
      </c>
      <c r="M39" s="125" t="str">
        <f t="shared" ref="M39:M55" si="24">IF(ISERROR(VLOOKUP(CONCATENATE(A39,$L$5),sansalvador,6,FALSE)),"n.d.",VLOOKUP(CONCATENATE(A39,$L$5),sansalvador,6,FALSE))</f>
        <v>n.d.</v>
      </c>
      <c r="N39" s="125" t="str">
        <f t="shared" ref="N39:N55" si="25">IF(ISERROR(VLOOKUP(CONCATENATE(A39,$L$5),sansalvador,7,FALSE)),"n.d.",VLOOKUP(CONCATENATE(A39,$L$5),sansalvador,7,FALSE))</f>
        <v>n.d.</v>
      </c>
      <c r="O39" s="124"/>
      <c r="P39" s="124" t="str">
        <f t="shared" ref="P39:P55" si="26">IF(ISERROR(VLOOKUP(CONCATENATE(A39,$P$5),sansalvador,5,FALSE)),"n.d.",VLOOKUP(CONCATENATE(A39,$P$5),sansalvador,5,FALSE))</f>
        <v>n.d.</v>
      </c>
      <c r="Q39" s="124" t="str">
        <f t="shared" ref="Q39:Q55" si="27">IF(ISERROR(VLOOKUP(CONCATENATE(A39,$P$5),sansalvador,6,FALSE)),"n.d.",VLOOKUP(CONCATENATE(A39,$P$5),sansalvador,6,FALSE))</f>
        <v>n.d.</v>
      </c>
      <c r="R39" s="124" t="str">
        <f t="shared" ref="R39:R55" si="28">IF(ISERROR(VLOOKUP(CONCATENATE(A39,$P$5),sansalvador,7,FALSE)),"n.d.",VLOOKUP(CONCATENATE(A39,$P$5),sansalvador,7,FALSE))</f>
        <v>n.d.</v>
      </c>
      <c r="S39" s="124"/>
      <c r="T39" s="124" t="str">
        <f t="shared" ref="T39:T55" si="29">IF(ISERROR(VLOOKUP(CONCATENATE(A39,$T$5),sansalvador,5,FALSE)),"n.d.",VLOOKUP(CONCATENATE(A39,$T$5),sansalvador,5,FALSE))</f>
        <v>n.d.</v>
      </c>
      <c r="U39" s="124" t="str">
        <f t="shared" ref="U39:U55" si="30">IF(ISERROR(VLOOKUP(CONCATENATE(A39,$T$5),sansalvador,6,FALSE)),"n.d.",VLOOKUP(CONCATENATE(A39,$T$5),sansalvador,6,FALSE))</f>
        <v>n.d.</v>
      </c>
      <c r="V39" s="124" t="str">
        <f t="shared" ref="V39:V55" si="31">IF(ISERROR(VLOOKUP(CONCATENATE(A39,$T$5),sansalvador,7,FALSE)),"n.d.",VLOOKUP(CONCATENATE(A39,$T$5),sansalvador,7,FALSE))</f>
        <v>n.d.</v>
      </c>
    </row>
    <row r="40" spans="1:22" ht="15" customHeight="1">
      <c r="A40" s="3">
        <v>44</v>
      </c>
      <c r="B40" s="122" t="s">
        <v>82</v>
      </c>
      <c r="C40" s="133" t="s">
        <v>24</v>
      </c>
      <c r="D40" s="123">
        <f t="shared" si="19"/>
        <v>16</v>
      </c>
      <c r="E40" s="123">
        <f t="shared" si="20"/>
        <v>16</v>
      </c>
      <c r="F40" s="123">
        <f t="shared" si="21"/>
        <v>16</v>
      </c>
      <c r="G40" s="123">
        <f t="shared" si="22"/>
        <v>16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25"/>
      <c r="L40" s="125">
        <f t="shared" si="23"/>
        <v>20</v>
      </c>
      <c r="M40" s="125">
        <f t="shared" si="24"/>
        <v>20</v>
      </c>
      <c r="N40" s="125">
        <f t="shared" si="25"/>
        <v>20</v>
      </c>
      <c r="O40" s="124"/>
      <c r="P40" s="124" t="str">
        <f t="shared" si="26"/>
        <v>n.d.</v>
      </c>
      <c r="Q40" s="124" t="str">
        <f t="shared" si="27"/>
        <v>n.d.</v>
      </c>
      <c r="R40" s="124" t="str">
        <f t="shared" si="28"/>
        <v>n.d.</v>
      </c>
      <c r="S40" s="124"/>
      <c r="T40" s="124" t="str">
        <f t="shared" si="29"/>
        <v>n.d.</v>
      </c>
      <c r="U40" s="124" t="str">
        <f t="shared" si="30"/>
        <v>n.d.</v>
      </c>
      <c r="V40" s="124" t="str">
        <f t="shared" si="31"/>
        <v>n.d.</v>
      </c>
    </row>
    <row r="41" spans="1:22" ht="15" customHeight="1">
      <c r="A41" s="3">
        <v>45</v>
      </c>
      <c r="B41" s="122" t="s">
        <v>83</v>
      </c>
      <c r="C41" s="133" t="s">
        <v>24</v>
      </c>
      <c r="D41" s="123">
        <f t="shared" si="19"/>
        <v>14</v>
      </c>
      <c r="E41" s="123">
        <f t="shared" si="20"/>
        <v>14</v>
      </c>
      <c r="F41" s="123">
        <f t="shared" si="21"/>
        <v>14</v>
      </c>
      <c r="G41" s="123">
        <f t="shared" si="22"/>
        <v>14</v>
      </c>
      <c r="H41" s="196" t="str">
        <f t="shared" si="16"/>
        <v>=</v>
      </c>
      <c r="I41" s="197">
        <f t="shared" si="17"/>
        <v>0</v>
      </c>
      <c r="J41" s="198">
        <f t="shared" si="18"/>
        <v>0</v>
      </c>
      <c r="K41" s="125"/>
      <c r="L41" s="125">
        <f t="shared" si="23"/>
        <v>15</v>
      </c>
      <c r="M41" s="125">
        <f t="shared" si="24"/>
        <v>15</v>
      </c>
      <c r="N41" s="125">
        <f t="shared" si="25"/>
        <v>15</v>
      </c>
      <c r="O41" s="124"/>
      <c r="P41" s="124">
        <f t="shared" si="26"/>
        <v>20</v>
      </c>
      <c r="Q41" s="124">
        <f t="shared" si="27"/>
        <v>18</v>
      </c>
      <c r="R41" s="124">
        <f t="shared" si="28"/>
        <v>22</v>
      </c>
      <c r="S41" s="124"/>
      <c r="T41" s="124">
        <f t="shared" si="29"/>
        <v>17</v>
      </c>
      <c r="U41" s="124">
        <f t="shared" si="30"/>
        <v>16</v>
      </c>
      <c r="V41" s="124">
        <f t="shared" si="31"/>
        <v>18</v>
      </c>
    </row>
    <row r="42" spans="1:22" ht="15" customHeight="1">
      <c r="A42" s="3">
        <v>46</v>
      </c>
      <c r="B42" s="122" t="s">
        <v>84</v>
      </c>
      <c r="C42" s="133" t="s">
        <v>28</v>
      </c>
      <c r="D42" s="123">
        <f t="shared" si="19"/>
        <v>8.8333333333333339</v>
      </c>
      <c r="E42" s="123">
        <f t="shared" si="20"/>
        <v>8</v>
      </c>
      <c r="F42" s="123">
        <f t="shared" si="21"/>
        <v>9</v>
      </c>
      <c r="G42" s="123">
        <f t="shared" si="22"/>
        <v>9</v>
      </c>
      <c r="H42" s="196" t="str">
        <f t="shared" si="16"/>
        <v>↓</v>
      </c>
      <c r="I42" s="197">
        <f t="shared" si="17"/>
        <v>-0.16666666666666607</v>
      </c>
      <c r="J42" s="198">
        <f t="shared" si="18"/>
        <v>-1.8518518518518452E-2</v>
      </c>
      <c r="K42" s="125"/>
      <c r="L42" s="125" t="str">
        <f t="shared" si="23"/>
        <v>n.d.</v>
      </c>
      <c r="M42" s="125" t="str">
        <f t="shared" si="24"/>
        <v>n.d.</v>
      </c>
      <c r="N42" s="125" t="str">
        <f t="shared" si="25"/>
        <v>n.d.</v>
      </c>
      <c r="O42" s="124"/>
      <c r="P42" s="124">
        <f t="shared" si="26"/>
        <v>10</v>
      </c>
      <c r="Q42" s="124">
        <f t="shared" si="27"/>
        <v>10</v>
      </c>
      <c r="R42" s="124">
        <f t="shared" si="28"/>
        <v>10</v>
      </c>
      <c r="S42" s="124"/>
      <c r="T42" s="124">
        <f t="shared" si="29"/>
        <v>9.5</v>
      </c>
      <c r="U42" s="124">
        <f t="shared" si="30"/>
        <v>9</v>
      </c>
      <c r="V42" s="124">
        <f t="shared" si="31"/>
        <v>10</v>
      </c>
    </row>
    <row r="43" spans="1:22" ht="15" customHeight="1">
      <c r="A43" s="3">
        <v>47</v>
      </c>
      <c r="B43" s="122" t="s">
        <v>85</v>
      </c>
      <c r="C43" s="133" t="s">
        <v>29</v>
      </c>
      <c r="D43" s="123">
        <f t="shared" si="19"/>
        <v>16.666666666666668</v>
      </c>
      <c r="E43" s="123">
        <f t="shared" si="20"/>
        <v>16</v>
      </c>
      <c r="F43" s="123">
        <f t="shared" si="21"/>
        <v>18</v>
      </c>
      <c r="G43" s="123">
        <f t="shared" si="22"/>
        <v>16.666666666666668</v>
      </c>
      <c r="H43" s="196" t="str">
        <f t="shared" si="16"/>
        <v>=</v>
      </c>
      <c r="I43" s="197">
        <f t="shared" si="17"/>
        <v>0</v>
      </c>
      <c r="J43" s="198">
        <f t="shared" si="18"/>
        <v>0</v>
      </c>
      <c r="K43" s="125"/>
      <c r="L43" s="125">
        <f t="shared" si="23"/>
        <v>20</v>
      </c>
      <c r="M43" s="125">
        <f t="shared" si="24"/>
        <v>20</v>
      </c>
      <c r="N43" s="125">
        <f t="shared" si="25"/>
        <v>20</v>
      </c>
      <c r="O43" s="124"/>
      <c r="P43" s="124" t="str">
        <f t="shared" si="26"/>
        <v>n.d.</v>
      </c>
      <c r="Q43" s="124" t="str">
        <f t="shared" si="27"/>
        <v>n.d.</v>
      </c>
      <c r="R43" s="124" t="str">
        <f t="shared" si="28"/>
        <v>n.d.</v>
      </c>
      <c r="S43" s="124"/>
      <c r="T43" s="124" t="str">
        <f t="shared" si="29"/>
        <v>n.d.</v>
      </c>
      <c r="U43" s="124" t="str">
        <f t="shared" si="30"/>
        <v>n.d.</v>
      </c>
      <c r="V43" s="124" t="str">
        <f t="shared" si="31"/>
        <v>n.d.</v>
      </c>
    </row>
    <row r="44" spans="1:22" ht="15" customHeight="1">
      <c r="A44" s="3">
        <v>48</v>
      </c>
      <c r="B44" s="122" t="s">
        <v>86</v>
      </c>
      <c r="C44" s="133" t="s">
        <v>30</v>
      </c>
      <c r="D44" s="123">
        <f t="shared" si="19"/>
        <v>180</v>
      </c>
      <c r="E44" s="123">
        <f t="shared" si="20"/>
        <v>180</v>
      </c>
      <c r="F44" s="123">
        <f t="shared" si="21"/>
        <v>180</v>
      </c>
      <c r="G44" s="123">
        <f t="shared" si="22"/>
        <v>180</v>
      </c>
      <c r="H44" s="196" t="str">
        <f t="shared" si="16"/>
        <v>=</v>
      </c>
      <c r="I44" s="197">
        <f t="shared" si="17"/>
        <v>0</v>
      </c>
      <c r="J44" s="198">
        <f t="shared" si="18"/>
        <v>0</v>
      </c>
      <c r="K44" s="125"/>
      <c r="L44" s="125" t="str">
        <f t="shared" si="23"/>
        <v>n.d.</v>
      </c>
      <c r="M44" s="125" t="str">
        <f t="shared" si="24"/>
        <v>n.d.</v>
      </c>
      <c r="N44" s="125" t="str">
        <f t="shared" si="25"/>
        <v>n.d.</v>
      </c>
      <c r="O44" s="124"/>
      <c r="P44" s="124" t="str">
        <f t="shared" si="26"/>
        <v>n.d.</v>
      </c>
      <c r="Q44" s="124" t="str">
        <f t="shared" si="27"/>
        <v>n.d.</v>
      </c>
      <c r="R44" s="124" t="str">
        <f t="shared" si="28"/>
        <v>n.d.</v>
      </c>
      <c r="S44" s="124"/>
      <c r="T44" s="124" t="str">
        <f t="shared" si="29"/>
        <v>n.d.</v>
      </c>
      <c r="U44" s="124" t="str">
        <f t="shared" si="30"/>
        <v>n.d.</v>
      </c>
      <c r="V44" s="124" t="str">
        <f t="shared" si="31"/>
        <v>n.d.</v>
      </c>
    </row>
    <row r="45" spans="1:22" ht="15" customHeight="1">
      <c r="A45" s="3">
        <v>49</v>
      </c>
      <c r="B45" s="122" t="s">
        <v>86</v>
      </c>
      <c r="C45" s="133" t="s">
        <v>31</v>
      </c>
      <c r="D45" s="123">
        <f t="shared" si="19"/>
        <v>20</v>
      </c>
      <c r="E45" s="123">
        <f t="shared" si="20"/>
        <v>20</v>
      </c>
      <c r="F45" s="123">
        <f t="shared" si="21"/>
        <v>20</v>
      </c>
      <c r="G45" s="123">
        <f t="shared" si="22"/>
        <v>20</v>
      </c>
      <c r="H45" s="196" t="str">
        <f t="shared" si="16"/>
        <v>=</v>
      </c>
      <c r="I45" s="197">
        <f t="shared" si="17"/>
        <v>0</v>
      </c>
      <c r="J45" s="198">
        <f t="shared" si="18"/>
        <v>0</v>
      </c>
      <c r="K45" s="125"/>
      <c r="L45" s="125">
        <f t="shared" si="23"/>
        <v>20</v>
      </c>
      <c r="M45" s="125">
        <f t="shared" si="24"/>
        <v>20</v>
      </c>
      <c r="N45" s="125">
        <f t="shared" si="25"/>
        <v>20</v>
      </c>
      <c r="O45" s="124"/>
      <c r="P45" s="124">
        <f t="shared" si="26"/>
        <v>21.5</v>
      </c>
      <c r="Q45" s="124">
        <f t="shared" si="27"/>
        <v>20</v>
      </c>
      <c r="R45" s="124">
        <f t="shared" si="28"/>
        <v>22</v>
      </c>
      <c r="S45" s="124"/>
      <c r="T45" s="124">
        <f t="shared" si="29"/>
        <v>19</v>
      </c>
      <c r="U45" s="124">
        <f t="shared" si="30"/>
        <v>18</v>
      </c>
      <c r="V45" s="124">
        <f t="shared" si="31"/>
        <v>20</v>
      </c>
    </row>
    <row r="46" spans="1:22" ht="15" customHeight="1">
      <c r="A46" s="3">
        <v>50</v>
      </c>
      <c r="B46" s="122" t="s">
        <v>87</v>
      </c>
      <c r="C46" s="133" t="s">
        <v>32</v>
      </c>
      <c r="D46" s="123">
        <f t="shared" si="19"/>
        <v>120</v>
      </c>
      <c r="E46" s="123">
        <f t="shared" si="20"/>
        <v>120</v>
      </c>
      <c r="F46" s="123">
        <f t="shared" si="21"/>
        <v>120</v>
      </c>
      <c r="G46" s="123">
        <f t="shared" si="22"/>
        <v>120</v>
      </c>
      <c r="H46" s="196" t="str">
        <f t="shared" si="16"/>
        <v>=</v>
      </c>
      <c r="I46" s="197">
        <f t="shared" si="17"/>
        <v>0</v>
      </c>
      <c r="J46" s="198">
        <f t="shared" si="18"/>
        <v>0</v>
      </c>
      <c r="K46" s="125"/>
      <c r="L46" s="125" t="str">
        <f t="shared" si="23"/>
        <v>n.d.</v>
      </c>
      <c r="M46" s="125" t="str">
        <f t="shared" si="24"/>
        <v>n.d.</v>
      </c>
      <c r="N46" s="125" t="str">
        <f t="shared" si="25"/>
        <v>n.d.</v>
      </c>
      <c r="O46" s="124"/>
      <c r="P46" s="124" t="str">
        <f t="shared" si="26"/>
        <v>n.d.</v>
      </c>
      <c r="Q46" s="124" t="str">
        <f t="shared" si="27"/>
        <v>n.d.</v>
      </c>
      <c r="R46" s="124" t="str">
        <f t="shared" si="28"/>
        <v>n.d.</v>
      </c>
      <c r="S46" s="124"/>
      <c r="T46" s="124" t="str">
        <f t="shared" si="29"/>
        <v>n.d.</v>
      </c>
      <c r="U46" s="124" t="str">
        <f t="shared" si="30"/>
        <v>n.d.</v>
      </c>
      <c r="V46" s="124" t="str">
        <f t="shared" si="31"/>
        <v>n.d.</v>
      </c>
    </row>
    <row r="47" spans="1:22" ht="15" customHeight="1">
      <c r="A47" s="3">
        <v>51</v>
      </c>
      <c r="B47" s="122" t="s">
        <v>87</v>
      </c>
      <c r="C47" s="133" t="s">
        <v>33</v>
      </c>
      <c r="D47" s="123">
        <f t="shared" si="19"/>
        <v>18</v>
      </c>
      <c r="E47" s="123">
        <f t="shared" si="20"/>
        <v>18</v>
      </c>
      <c r="F47" s="123">
        <f t="shared" si="21"/>
        <v>18</v>
      </c>
      <c r="G47" s="123">
        <f t="shared" si="22"/>
        <v>18</v>
      </c>
      <c r="H47" s="196" t="str">
        <f t="shared" si="16"/>
        <v>=</v>
      </c>
      <c r="I47" s="197">
        <f t="shared" si="17"/>
        <v>0</v>
      </c>
      <c r="J47" s="198">
        <f t="shared" si="18"/>
        <v>0</v>
      </c>
      <c r="K47" s="125"/>
      <c r="L47" s="125" t="str">
        <f t="shared" si="23"/>
        <v>n.d.</v>
      </c>
      <c r="M47" s="125" t="str">
        <f t="shared" si="24"/>
        <v>n.d.</v>
      </c>
      <c r="N47" s="125" t="str">
        <f t="shared" si="25"/>
        <v>n.d.</v>
      </c>
      <c r="O47" s="124"/>
      <c r="P47" s="124" t="str">
        <f t="shared" si="26"/>
        <v>n.d.</v>
      </c>
      <c r="Q47" s="124" t="str">
        <f t="shared" si="27"/>
        <v>n.d.</v>
      </c>
      <c r="R47" s="124" t="str">
        <f t="shared" si="28"/>
        <v>n.d.</v>
      </c>
      <c r="S47" s="124"/>
      <c r="T47" s="124" t="str">
        <f t="shared" si="29"/>
        <v>n.d.</v>
      </c>
      <c r="U47" s="124" t="str">
        <f t="shared" si="30"/>
        <v>n.d.</v>
      </c>
      <c r="V47" s="124" t="str">
        <f t="shared" si="31"/>
        <v>n.d.</v>
      </c>
    </row>
    <row r="48" spans="1:22" ht="15" customHeight="1">
      <c r="A48" s="3">
        <v>52</v>
      </c>
      <c r="B48" s="122" t="s">
        <v>88</v>
      </c>
      <c r="C48" s="133" t="s">
        <v>24</v>
      </c>
      <c r="D48" s="123">
        <f t="shared" si="19"/>
        <v>275</v>
      </c>
      <c r="E48" s="123">
        <f t="shared" si="20"/>
        <v>275</v>
      </c>
      <c r="F48" s="123">
        <f t="shared" si="21"/>
        <v>275</v>
      </c>
      <c r="G48" s="123">
        <f t="shared" si="22"/>
        <v>275</v>
      </c>
      <c r="H48" s="196" t="str">
        <f t="shared" si="16"/>
        <v>=</v>
      </c>
      <c r="I48" s="197">
        <f t="shared" si="17"/>
        <v>0</v>
      </c>
      <c r="J48" s="198">
        <f t="shared" si="18"/>
        <v>0</v>
      </c>
      <c r="K48" s="125"/>
      <c r="L48" s="125" t="str">
        <f t="shared" si="23"/>
        <v>n.d.</v>
      </c>
      <c r="M48" s="125" t="str">
        <f t="shared" si="24"/>
        <v>n.d.</v>
      </c>
      <c r="N48" s="125" t="str">
        <f t="shared" si="25"/>
        <v>n.d.</v>
      </c>
      <c r="O48" s="124"/>
      <c r="P48" s="124" t="str">
        <f t="shared" si="26"/>
        <v>n.d.</v>
      </c>
      <c r="Q48" s="124" t="str">
        <f t="shared" si="27"/>
        <v>n.d.</v>
      </c>
      <c r="R48" s="124" t="str">
        <f t="shared" si="28"/>
        <v>n.d.</v>
      </c>
      <c r="S48" s="124"/>
      <c r="T48" s="124" t="str">
        <f t="shared" si="29"/>
        <v>n.d.</v>
      </c>
      <c r="U48" s="124" t="str">
        <f t="shared" si="30"/>
        <v>n.d.</v>
      </c>
      <c r="V48" s="124" t="str">
        <f t="shared" si="31"/>
        <v>n.d.</v>
      </c>
    </row>
    <row r="49" spans="1:25" ht="15" customHeight="1">
      <c r="A49" s="3">
        <v>53</v>
      </c>
      <c r="B49" s="122" t="s">
        <v>89</v>
      </c>
      <c r="C49" s="133" t="s">
        <v>24</v>
      </c>
      <c r="D49" s="123">
        <f t="shared" si="19"/>
        <v>175</v>
      </c>
      <c r="E49" s="123">
        <f t="shared" si="20"/>
        <v>175</v>
      </c>
      <c r="F49" s="123">
        <f t="shared" si="21"/>
        <v>175</v>
      </c>
      <c r="G49" s="123">
        <f t="shared" si="22"/>
        <v>175</v>
      </c>
      <c r="H49" s="196" t="str">
        <f t="shared" si="16"/>
        <v>=</v>
      </c>
      <c r="I49" s="197">
        <f t="shared" si="17"/>
        <v>0</v>
      </c>
      <c r="J49" s="198">
        <f t="shared" si="18"/>
        <v>0</v>
      </c>
      <c r="K49" s="125"/>
      <c r="L49" s="125" t="str">
        <f t="shared" si="23"/>
        <v>n.d.</v>
      </c>
      <c r="M49" s="125" t="str">
        <f t="shared" si="24"/>
        <v>n.d.</v>
      </c>
      <c r="N49" s="125" t="str">
        <f t="shared" si="25"/>
        <v>n.d.</v>
      </c>
      <c r="O49" s="124"/>
      <c r="P49" s="124">
        <f t="shared" si="26"/>
        <v>160</v>
      </c>
      <c r="Q49" s="124">
        <f t="shared" si="27"/>
        <v>160</v>
      </c>
      <c r="R49" s="124">
        <f t="shared" si="28"/>
        <v>160</v>
      </c>
      <c r="S49" s="124"/>
      <c r="T49" s="124">
        <f t="shared" si="29"/>
        <v>250</v>
      </c>
      <c r="U49" s="124">
        <f t="shared" si="30"/>
        <v>250</v>
      </c>
      <c r="V49" s="124">
        <f t="shared" si="31"/>
        <v>250</v>
      </c>
    </row>
    <row r="50" spans="1:25" ht="15" customHeight="1">
      <c r="A50" s="3">
        <v>54</v>
      </c>
      <c r="B50" s="122" t="s">
        <v>90</v>
      </c>
      <c r="C50" s="133" t="s">
        <v>34</v>
      </c>
      <c r="D50" s="123">
        <f t="shared" si="19"/>
        <v>10.199999999999999</v>
      </c>
      <c r="E50" s="123">
        <f t="shared" si="20"/>
        <v>9</v>
      </c>
      <c r="F50" s="123">
        <f t="shared" si="21"/>
        <v>12</v>
      </c>
      <c r="G50" s="123">
        <f t="shared" si="22"/>
        <v>12</v>
      </c>
      <c r="H50" s="196" t="str">
        <f t="shared" si="16"/>
        <v>↓</v>
      </c>
      <c r="I50" s="197">
        <f t="shared" si="17"/>
        <v>-1.8000000000000007</v>
      </c>
      <c r="J50" s="198">
        <f t="shared" si="18"/>
        <v>-0.15000000000000005</v>
      </c>
      <c r="K50" s="125"/>
      <c r="L50" s="125" t="str">
        <f t="shared" si="23"/>
        <v>n.d.</v>
      </c>
      <c r="M50" s="125" t="str">
        <f t="shared" si="24"/>
        <v>n.d.</v>
      </c>
      <c r="N50" s="125" t="str">
        <f t="shared" si="25"/>
        <v>n.d.</v>
      </c>
      <c r="O50" s="124"/>
      <c r="P50" s="124">
        <f t="shared" si="26"/>
        <v>13</v>
      </c>
      <c r="Q50" s="124">
        <f t="shared" si="27"/>
        <v>13</v>
      </c>
      <c r="R50" s="124">
        <f t="shared" si="28"/>
        <v>13</v>
      </c>
      <c r="S50" s="124"/>
      <c r="T50" s="124" t="str">
        <f t="shared" si="29"/>
        <v>n.d.</v>
      </c>
      <c r="U50" s="124" t="str">
        <f t="shared" si="30"/>
        <v>n.d.</v>
      </c>
      <c r="V50" s="124" t="str">
        <f t="shared" si="31"/>
        <v>n.d.</v>
      </c>
    </row>
    <row r="51" spans="1:25" ht="15" customHeight="1">
      <c r="A51" s="3">
        <v>55</v>
      </c>
      <c r="B51" s="122" t="s">
        <v>140</v>
      </c>
      <c r="C51" s="133" t="s">
        <v>141</v>
      </c>
      <c r="D51" s="123">
        <f t="shared" si="19"/>
        <v>12</v>
      </c>
      <c r="E51" s="123">
        <f t="shared" si="20"/>
        <v>12</v>
      </c>
      <c r="F51" s="123">
        <f t="shared" si="21"/>
        <v>12</v>
      </c>
      <c r="G51" s="123">
        <f t="shared" si="22"/>
        <v>12</v>
      </c>
      <c r="H51" s="196" t="str">
        <f t="shared" si="16"/>
        <v>=</v>
      </c>
      <c r="I51" s="197">
        <f t="shared" si="17"/>
        <v>0</v>
      </c>
      <c r="J51" s="198">
        <f t="shared" si="18"/>
        <v>0</v>
      </c>
      <c r="K51" s="125"/>
      <c r="L51" s="125" t="str">
        <f t="shared" si="23"/>
        <v>n.d.</v>
      </c>
      <c r="M51" s="125" t="str">
        <f t="shared" si="24"/>
        <v>n.d.</v>
      </c>
      <c r="N51" s="125" t="str">
        <f t="shared" si="25"/>
        <v>n.d.</v>
      </c>
      <c r="O51" s="124"/>
      <c r="P51" s="124" t="str">
        <f t="shared" si="26"/>
        <v>n.d.</v>
      </c>
      <c r="Q51" s="124" t="str">
        <f t="shared" si="27"/>
        <v>n.d.</v>
      </c>
      <c r="R51" s="124" t="str">
        <f t="shared" si="28"/>
        <v>n.d.</v>
      </c>
      <c r="S51" s="124"/>
      <c r="T51" s="124" t="str">
        <f t="shared" si="29"/>
        <v>n.d.</v>
      </c>
      <c r="U51" s="124" t="str">
        <f t="shared" si="30"/>
        <v>n.d.</v>
      </c>
      <c r="V51" s="124" t="str">
        <f t="shared" si="31"/>
        <v>n.d.</v>
      </c>
    </row>
    <row r="52" spans="1:25" ht="15" customHeight="1">
      <c r="A52" s="3">
        <v>56</v>
      </c>
      <c r="B52" s="122" t="s">
        <v>91</v>
      </c>
      <c r="C52" s="133" t="s">
        <v>35</v>
      </c>
      <c r="D52" s="123">
        <f t="shared" si="19"/>
        <v>12.363636363636363</v>
      </c>
      <c r="E52" s="123">
        <f t="shared" si="20"/>
        <v>11</v>
      </c>
      <c r="F52" s="123">
        <f t="shared" si="21"/>
        <v>14</v>
      </c>
      <c r="G52" s="123">
        <f t="shared" si="22"/>
        <v>14</v>
      </c>
      <c r="H52" s="196" t="str">
        <f t="shared" si="16"/>
        <v>↓</v>
      </c>
      <c r="I52" s="197">
        <f t="shared" si="17"/>
        <v>-1.6363636363636367</v>
      </c>
      <c r="J52" s="198">
        <f t="shared" si="18"/>
        <v>-0.11688311688311691</v>
      </c>
      <c r="K52" s="125"/>
      <c r="L52" s="125">
        <f t="shared" si="23"/>
        <v>17</v>
      </c>
      <c r="M52" s="125">
        <f t="shared" si="24"/>
        <v>17</v>
      </c>
      <c r="N52" s="125">
        <f t="shared" si="25"/>
        <v>17</v>
      </c>
      <c r="O52" s="124"/>
      <c r="P52" s="124">
        <f t="shared" si="26"/>
        <v>16.399999999999999</v>
      </c>
      <c r="Q52" s="124">
        <f t="shared" si="27"/>
        <v>15</v>
      </c>
      <c r="R52" s="124">
        <f t="shared" si="28"/>
        <v>18</v>
      </c>
      <c r="S52" s="124"/>
      <c r="T52" s="124">
        <f t="shared" si="29"/>
        <v>18.5</v>
      </c>
      <c r="U52" s="124">
        <f t="shared" si="30"/>
        <v>18</v>
      </c>
      <c r="V52" s="124">
        <f t="shared" si="31"/>
        <v>19</v>
      </c>
    </row>
    <row r="53" spans="1:25" ht="15" customHeight="1">
      <c r="A53" s="3">
        <v>57</v>
      </c>
      <c r="B53" s="122" t="s">
        <v>92</v>
      </c>
      <c r="C53" s="133" t="s">
        <v>49</v>
      </c>
      <c r="D53" s="123">
        <f t="shared" si="19"/>
        <v>50</v>
      </c>
      <c r="E53" s="123">
        <f t="shared" si="20"/>
        <v>50</v>
      </c>
      <c r="F53" s="123">
        <f t="shared" si="21"/>
        <v>50</v>
      </c>
      <c r="G53" s="123">
        <f t="shared" si="22"/>
        <v>50</v>
      </c>
      <c r="H53" s="196" t="str">
        <f t="shared" si="16"/>
        <v>=</v>
      </c>
      <c r="I53" s="197">
        <f t="shared" si="17"/>
        <v>0</v>
      </c>
      <c r="J53" s="198">
        <f t="shared" si="18"/>
        <v>0</v>
      </c>
      <c r="K53" s="125"/>
      <c r="L53" s="125" t="str">
        <f t="shared" si="23"/>
        <v>n.d.</v>
      </c>
      <c r="M53" s="125" t="str">
        <f t="shared" si="24"/>
        <v>n.d.</v>
      </c>
      <c r="N53" s="125" t="str">
        <f t="shared" si="25"/>
        <v>n.d.</v>
      </c>
      <c r="O53" s="124"/>
      <c r="P53" s="124">
        <f t="shared" si="26"/>
        <v>45</v>
      </c>
      <c r="Q53" s="124">
        <f t="shared" si="27"/>
        <v>45</v>
      </c>
      <c r="R53" s="124">
        <f t="shared" si="28"/>
        <v>45</v>
      </c>
      <c r="S53" s="124"/>
      <c r="T53" s="124">
        <f t="shared" si="29"/>
        <v>32</v>
      </c>
      <c r="U53" s="124">
        <f t="shared" si="30"/>
        <v>32</v>
      </c>
      <c r="V53" s="124">
        <f t="shared" si="31"/>
        <v>32</v>
      </c>
    </row>
    <row r="54" spans="1:25" s="2" customFormat="1" ht="15" customHeight="1">
      <c r="A54" s="2">
        <v>58</v>
      </c>
      <c r="B54" s="122" t="s">
        <v>93</v>
      </c>
      <c r="C54" s="133" t="s">
        <v>25</v>
      </c>
      <c r="D54" s="123">
        <f t="shared" si="19"/>
        <v>18</v>
      </c>
      <c r="E54" s="123">
        <f t="shared" si="20"/>
        <v>18</v>
      </c>
      <c r="F54" s="123">
        <f t="shared" si="21"/>
        <v>18</v>
      </c>
      <c r="G54" s="123">
        <f t="shared" si="22"/>
        <v>18</v>
      </c>
      <c r="H54" s="196" t="str">
        <f t="shared" si="16"/>
        <v>=</v>
      </c>
      <c r="I54" s="197">
        <f t="shared" si="17"/>
        <v>0</v>
      </c>
      <c r="J54" s="198">
        <f t="shared" si="18"/>
        <v>0</v>
      </c>
      <c r="K54" s="126"/>
      <c r="L54" s="126">
        <f t="shared" si="23"/>
        <v>22</v>
      </c>
      <c r="M54" s="126">
        <f t="shared" si="24"/>
        <v>22</v>
      </c>
      <c r="N54" s="126">
        <f t="shared" si="25"/>
        <v>22</v>
      </c>
      <c r="O54" s="124"/>
      <c r="P54" s="124">
        <f t="shared" si="26"/>
        <v>25.5</v>
      </c>
      <c r="Q54" s="124">
        <f t="shared" si="27"/>
        <v>24</v>
      </c>
      <c r="R54" s="124">
        <f t="shared" si="28"/>
        <v>27</v>
      </c>
      <c r="S54" s="124"/>
      <c r="T54" s="124">
        <f t="shared" si="29"/>
        <v>23</v>
      </c>
      <c r="U54" s="124">
        <f t="shared" si="30"/>
        <v>22</v>
      </c>
      <c r="V54" s="124">
        <f t="shared" si="31"/>
        <v>24</v>
      </c>
      <c r="W54" s="17"/>
    </row>
    <row r="55" spans="1:25" ht="15" customHeight="1" thickBot="1">
      <c r="A55" s="3">
        <v>59</v>
      </c>
      <c r="B55" s="122" t="s">
        <v>94</v>
      </c>
      <c r="C55" s="133" t="s">
        <v>36</v>
      </c>
      <c r="D55" s="123">
        <f t="shared" si="19"/>
        <v>8</v>
      </c>
      <c r="E55" s="123">
        <f t="shared" si="20"/>
        <v>8</v>
      </c>
      <c r="F55" s="123">
        <f t="shared" si="21"/>
        <v>8</v>
      </c>
      <c r="G55" s="123">
        <f t="shared" si="22"/>
        <v>8</v>
      </c>
      <c r="H55" s="196" t="str">
        <f t="shared" si="16"/>
        <v>=</v>
      </c>
      <c r="I55" s="197">
        <f t="shared" si="17"/>
        <v>0</v>
      </c>
      <c r="J55" s="198">
        <f t="shared" si="18"/>
        <v>0</v>
      </c>
      <c r="K55" s="125"/>
      <c r="L55" s="125" t="str">
        <f t="shared" si="23"/>
        <v>n.d.</v>
      </c>
      <c r="M55" s="125" t="str">
        <f t="shared" si="24"/>
        <v>n.d.</v>
      </c>
      <c r="N55" s="125" t="str">
        <f t="shared" si="25"/>
        <v>n.d.</v>
      </c>
      <c r="O55" s="124"/>
      <c r="P55" s="124">
        <f t="shared" si="26"/>
        <v>10.666666666666666</v>
      </c>
      <c r="Q55" s="124">
        <f t="shared" si="27"/>
        <v>10</v>
      </c>
      <c r="R55" s="124">
        <f t="shared" si="28"/>
        <v>12</v>
      </c>
      <c r="S55" s="124"/>
      <c r="T55" s="124">
        <f t="shared" si="29"/>
        <v>11</v>
      </c>
      <c r="U55" s="124">
        <f t="shared" si="30"/>
        <v>10</v>
      </c>
      <c r="V55" s="124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13" t="s">
        <v>284</v>
      </c>
      <c r="C56" s="214"/>
      <c r="D56" s="210"/>
      <c r="E56" s="211"/>
      <c r="F56" s="211"/>
      <c r="G56" s="211"/>
      <c r="H56" s="215"/>
      <c r="I56" s="216"/>
      <c r="J56" s="212"/>
      <c r="K56" s="128"/>
      <c r="L56" s="128"/>
      <c r="M56" s="128"/>
      <c r="N56" s="128"/>
      <c r="O56" s="94"/>
      <c r="P56" s="94"/>
      <c r="Q56" s="94"/>
      <c r="R56" s="94"/>
      <c r="S56" s="94"/>
      <c r="T56" s="94"/>
      <c r="U56" s="94"/>
      <c r="V56" s="94"/>
      <c r="W56" s="17"/>
      <c r="X56" s="2" t="e">
        <f>+LOWER(CONCATENATE(SUBSTITUTE(#REF!," ",""),"pasado"))</f>
        <v>#REF!</v>
      </c>
    </row>
    <row r="57" spans="1:25" ht="15" customHeight="1">
      <c r="B57" s="87" t="s">
        <v>200</v>
      </c>
      <c r="C57" s="82"/>
      <c r="D57" s="83"/>
      <c r="E57" s="83"/>
      <c r="F57" s="83"/>
      <c r="G57" s="84"/>
      <c r="H57" s="85"/>
      <c r="I57" s="127"/>
      <c r="J57" s="127"/>
      <c r="K57" s="129"/>
      <c r="L57" s="129"/>
      <c r="M57" s="129"/>
      <c r="N57" s="129"/>
      <c r="O57" s="94"/>
      <c r="P57" s="94"/>
      <c r="Q57" s="94"/>
      <c r="R57" s="94"/>
      <c r="S57" s="94"/>
      <c r="T57" s="94"/>
      <c r="U57" s="94"/>
      <c r="V57" s="94"/>
    </row>
    <row r="58" spans="1:25" ht="15" customHeight="1">
      <c r="B58" s="86" t="s">
        <v>199</v>
      </c>
      <c r="C58" s="87"/>
      <c r="D58" s="88"/>
      <c r="E58" s="88"/>
      <c r="F58" s="88"/>
      <c r="G58" s="88"/>
      <c r="H58" s="89"/>
      <c r="I58" s="130"/>
      <c r="J58" s="131"/>
      <c r="K58" s="129"/>
      <c r="L58" s="129"/>
      <c r="M58" s="129"/>
      <c r="N58" s="129"/>
      <c r="O58" s="94"/>
      <c r="P58" s="94"/>
      <c r="Q58" s="94"/>
      <c r="R58" s="94"/>
      <c r="S58" s="94"/>
      <c r="T58" s="94"/>
      <c r="U58" s="94"/>
      <c r="V58" s="94"/>
    </row>
    <row r="59" spans="1:25" ht="15" customHeight="1">
      <c r="B59" s="86" t="str">
        <f>+CONCATENATE("Plazas visitadas este día: "&amp;PROPER(B5)&amp;", "&amp;PROPER(L5)&amp;", "&amp;PROPER(P5)&amp;", "&amp;PROPER(T5)&amp;".")</f>
        <v>Plazas visitadas este día: Mercado De Mayoreo La Tiendona, San Salvador, Sonsonate, Usulutan, San Francisco Gotera.</v>
      </c>
      <c r="C59" s="92"/>
      <c r="D59" s="81"/>
      <c r="E59" s="81"/>
      <c r="F59" s="81"/>
      <c r="G59" s="81"/>
      <c r="H59" s="93"/>
      <c r="I59" s="132"/>
      <c r="J59" s="129"/>
      <c r="K59" s="129"/>
      <c r="L59" s="129"/>
      <c r="M59" s="129"/>
      <c r="N59" s="129"/>
      <c r="O59" s="94"/>
      <c r="P59" s="94"/>
      <c r="Q59" s="94"/>
      <c r="R59" s="94"/>
      <c r="S59" s="94"/>
      <c r="T59" s="94"/>
      <c r="U59" s="94"/>
      <c r="V59" s="94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algorithmName="SHA-512" hashValue="opWGdd+vJOFeYDbNSpa5cPUkNym9HQSmuYBib8hQ7LRmIQAsj+kSAricNJZc2g3A5Gs94keh8ZlktFGxf6YmLA==" saltValue="V0bzpfVv3UQppmYVOFTPtA==" spinCount="100000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4" priority="5" operator="greaterThanOrEqual">
      <formula>0.15</formula>
    </cfRule>
    <cfRule type="cellIs" dxfId="243" priority="6" operator="lessThan">
      <formula>0</formula>
    </cfRule>
  </conditionalFormatting>
  <conditionalFormatting sqref="I7:I55">
    <cfRule type="cellIs" dxfId="242" priority="4" stopIfTrue="1" operator="lessThan">
      <formula>0</formula>
    </cfRule>
  </conditionalFormatting>
  <conditionalFormatting sqref="I7:J55">
    <cfRule type="cellIs" dxfId="241" priority="3" operator="greaterThan">
      <formula>0</formula>
    </cfRule>
  </conditionalFormatting>
  <conditionalFormatting sqref="H7:H55">
    <cfRule type="cellIs" dxfId="240" priority="1" operator="equal">
      <formula>"↓"</formula>
    </cfRule>
    <cfRule type="cellIs" dxfId="239" priority="2" operator="equal">
      <formula>"↑"</formula>
    </cfRule>
  </conditionalFormatting>
  <dataValidations count="4">
    <dataValidation type="list" showInputMessage="1" showErrorMessage="1" sqref="T5:V5" xr:uid="{00000000-0002-0000-0500-000000000000}">
      <formula1>deporiente</formula1>
    </dataValidation>
    <dataValidation type="list" showInputMessage="1" showErrorMessage="1" sqref="P5:R5" xr:uid="{00000000-0002-0000-0500-000001000000}">
      <formula1>depcentral</formula1>
    </dataValidation>
    <dataValidation type="list" showInputMessage="1" showErrorMessage="1" sqref="L5:N5" xr:uid="{00000000-0002-0000-0500-000002000000}">
      <formula1>depoccidente</formula1>
    </dataValidation>
    <dataValidation showInputMessage="1" showErrorMessage="1" sqref="B5:J5" xr:uid="{00000000-0002-0000-0500-000003000000}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23 D25:J55 D24:F24 H24:J24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Hoja4">
    <pageSetUpPr fitToPage="1"/>
  </sheetPr>
  <dimension ref="A1:Z47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1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INDECAEA1080623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A3" s="121"/>
      <c r="B3" s="237">
        <f>Y7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39" t="s">
        <v>253</v>
      </c>
      <c r="C5" s="239"/>
      <c r="D5" s="239"/>
      <c r="E5" s="239"/>
      <c r="F5" s="239"/>
      <c r="G5" s="239"/>
      <c r="H5" s="239"/>
      <c r="I5" s="239"/>
      <c r="J5" s="240"/>
      <c r="K5" s="106"/>
      <c r="L5" s="241" t="str">
        <f>+Hortalizas!L5</f>
        <v>SONSONATE</v>
      </c>
      <c r="M5" s="241"/>
      <c r="N5" s="242"/>
      <c r="O5" s="107"/>
      <c r="P5" s="241" t="str">
        <f>+Hortalizas!P5</f>
        <v>USULUTAN</v>
      </c>
      <c r="Q5" s="241"/>
      <c r="R5" s="243"/>
      <c r="S5" s="107"/>
      <c r="T5" s="241" t="str">
        <f>+Hortalizas!T5</f>
        <v>SAN FRANCISCO GOTERA</v>
      </c>
      <c r="U5" s="241"/>
      <c r="V5" s="241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08" t="s">
        <v>2</v>
      </c>
      <c r="C6" s="109" t="s">
        <v>196</v>
      </c>
      <c r="D6" s="110" t="str">
        <f>CONCATENATE(Y5," ",TEXT(Z7,"dd/mmm"))</f>
        <v>Promedio 13/jun</v>
      </c>
      <c r="E6" s="111" t="s">
        <v>0</v>
      </c>
      <c r="F6" s="111" t="s">
        <v>1</v>
      </c>
      <c r="G6" s="112" t="str">
        <f>CONCATENATE(Y5," ",TEXT(Z8,"dd/mmm"))</f>
        <v>Promedio 12/jun</v>
      </c>
      <c r="H6" s="113" t="s">
        <v>197</v>
      </c>
      <c r="I6" s="114" t="s">
        <v>5</v>
      </c>
      <c r="J6" s="115" t="s">
        <v>4</v>
      </c>
      <c r="K6" s="95"/>
      <c r="L6" s="110" t="s">
        <v>132</v>
      </c>
      <c r="M6" s="111" t="s">
        <v>0</v>
      </c>
      <c r="N6" s="116" t="s">
        <v>1</v>
      </c>
      <c r="O6" s="96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2" t="s">
        <v>95</v>
      </c>
      <c r="C7" s="133" t="s">
        <v>24</v>
      </c>
      <c r="D7" s="134" t="str">
        <f t="shared" ref="D7:D40" si="0">IF(ISERROR(VLOOKUP(CONCATENATE(A7,"TIENDONA"),sansalvador,5,FALSE)),"n.d.",VLOOKUP(CONCATENATE(A7,"TIENDONA"),sansalvador,5,FALSE))</f>
        <v>n.d.</v>
      </c>
      <c r="E7" s="134" t="str">
        <f t="shared" ref="E7:E40" si="1">IF( ISERROR(VLOOKUP(CONCATENATE(A7,"TIENDONA"),sansalvador,6,FALSE)),"n.d.",VLOOKUP(CONCATENATE(A7,"TIENDONA"),sansalvador,6,FALSE))</f>
        <v>n.d.</v>
      </c>
      <c r="F7" s="134" t="str">
        <f t="shared" ref="F7:F40" si="2">IF( ISERROR(VLOOKUP(CONCATENATE(A7,"TIENDONA"),sansalvador,7,FALSE)),"n.d.",VLOOKUP(CONCATENATE(A7,"TIENDONA"),sansalvador,7,FALSE))</f>
        <v>n.d.</v>
      </c>
      <c r="G7" s="134" t="str">
        <f t="shared" ref="G7:G40" si="3">IF(ISERROR(VLOOKUP(CONCATENATE(A7,"TIENDONA"),sansalvadorpasado,5,FALSE)),"n.d.",VLOOKUP(CONCATENATE(A7,"TIENDONA"),sansalvadorpasado,5,FALSE))</f>
        <v>n.d.</v>
      </c>
      <c r="H7" s="196" t="str">
        <f t="shared" ref="H7" si="4">IF(D7="n.d.","",IF(G7="n.d.","",IF(D7=G7,"=",IF(D7&gt;G7,"↑","↓"))))</f>
        <v/>
      </c>
      <c r="I7" s="197" t="str">
        <f t="shared" ref="I7" si="5">IF(D7="n.d.","",IF(G7="n.d.","",(D7-G7)))</f>
        <v/>
      </c>
      <c r="J7" s="198" t="str">
        <f t="shared" ref="J7" si="6">IF(D7="n.d.","",IF(G7="n.d.","",(D7-G7)/G7))</f>
        <v/>
      </c>
      <c r="K7" s="245"/>
      <c r="L7" s="134" t="str">
        <f t="shared" ref="L7:L40" si="7">IF(ISERROR(VLOOKUP(CONCATENATE(A7,$L$5),sansalvador,5,FALSE)),"n.d.",VLOOKUP(CONCATENATE(A7,$L$5),sansalvador,5,FALSE))</f>
        <v>n.d.</v>
      </c>
      <c r="M7" s="134" t="str">
        <f t="shared" ref="M7:M40" si="8">IF(ISERROR(VLOOKUP(CONCATENATE(A7,$L$5),sansalvador,6,FALSE)),"n.d.",VLOOKUP(CONCATENATE(A7,$L$5),sansalvador,6,FALSE))</f>
        <v>n.d.</v>
      </c>
      <c r="N7" s="134" t="str">
        <f t="shared" ref="N7:N40" si="9">IF(ISERROR(VLOOKUP(CONCATENATE(A7,$L$5),sansalvador,7,FALSE)),"n.d.",VLOOKUP(CONCATENATE(A7,$L$5),sansalvador,7,FALSE))</f>
        <v>n.d.</v>
      </c>
      <c r="O7" s="135"/>
      <c r="P7" s="134" t="str">
        <f t="shared" ref="P7:P40" si="10">IF(ISERROR(VLOOKUP(CONCATENATE(A7,$P$5),sansalvador,5,FALSE)),"n.d.",VLOOKUP(CONCATENATE(A7,$P$5),sansalvador,5,FALSE))</f>
        <v>n.d.</v>
      </c>
      <c r="Q7" s="134" t="str">
        <f t="shared" ref="Q7:Q40" si="11">IF(ISERROR(VLOOKUP(CONCATENATE(A7,$P$5),sansalvador,6,FALSE)),"n.d.",VLOOKUP(CONCATENATE(A7,$P$5),sansalvador,6,FALSE))</f>
        <v>n.d.</v>
      </c>
      <c r="R7" s="134" t="str">
        <f t="shared" ref="R7:R40" si="12">IF(ISERROR(VLOOKUP(CONCATENATE(A7,$P$5),sansalvador,7,FALSE)),"n.d.",VLOOKUP(CONCATENATE(A7,$P$5),sansalvador,7,FALSE))</f>
        <v>n.d.</v>
      </c>
      <c r="S7" s="135"/>
      <c r="T7" s="134" t="str">
        <f t="shared" ref="T7:T40" si="13">IF(ISERROR(VLOOKUP(CONCATENATE(A7,$T$5),sansalvador,5,FALSE)),"n.d.",VLOOKUP(CONCATENATE(A7,$T$5),sansalvador,5,FALSE))</f>
        <v>n.d.</v>
      </c>
      <c r="U7" s="134" t="str">
        <f t="shared" ref="U7:U40" si="14">IF(ISERROR(VLOOKUP(CONCATENATE(A7,$T$5),sansalvador,6,FALSE)),"n.d.",VLOOKUP(CONCATENATE(A7,$T$5),sansalvador,6,FALSE))</f>
        <v>n.d.</v>
      </c>
      <c r="V7" s="134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2">
        <f>+VLOOKUP(1111,sansalvador,3,FALSE)</f>
        <v>45090</v>
      </c>
      <c r="Z7" s="22">
        <f>+Y7</f>
        <v>45090</v>
      </c>
    </row>
    <row r="8" spans="1:26" ht="15" customHeight="1">
      <c r="A8" s="3">
        <v>61</v>
      </c>
      <c r="B8" s="122" t="s">
        <v>136</v>
      </c>
      <c r="C8" s="133" t="s">
        <v>24</v>
      </c>
      <c r="D8" s="134" t="str">
        <f t="shared" si="0"/>
        <v>n.d.</v>
      </c>
      <c r="E8" s="134" t="str">
        <f t="shared" si="1"/>
        <v>n.d.</v>
      </c>
      <c r="F8" s="134" t="str">
        <f t="shared" si="2"/>
        <v>n.d.</v>
      </c>
      <c r="G8" s="134" t="str">
        <f t="shared" si="3"/>
        <v>n.d.</v>
      </c>
      <c r="H8" s="196" t="str">
        <f t="shared" ref="H8:H40" si="16">IF(D8="n.d.","",IF(G8="n.d.","",IF(D8=G8,"=",IF(D8&gt;G8,"↑","↓"))))</f>
        <v/>
      </c>
      <c r="I8" s="197" t="str">
        <f t="shared" ref="I8:I40" si="17">IF(D8="n.d.","",IF(G8="n.d.","",(D8-G8)))</f>
        <v/>
      </c>
      <c r="J8" s="198" t="str">
        <f t="shared" ref="J8:J40" si="18">IF(D8="n.d.","",IF(G8="n.d.","",(D8-G8)/G8))</f>
        <v/>
      </c>
      <c r="K8" s="245"/>
      <c r="L8" s="134">
        <f t="shared" si="7"/>
        <v>17</v>
      </c>
      <c r="M8" s="134">
        <f t="shared" si="8"/>
        <v>16</v>
      </c>
      <c r="N8" s="134">
        <f t="shared" si="9"/>
        <v>18</v>
      </c>
      <c r="O8" s="135"/>
      <c r="P8" s="134">
        <f t="shared" si="10"/>
        <v>25</v>
      </c>
      <c r="Q8" s="134">
        <f t="shared" si="11"/>
        <v>25</v>
      </c>
      <c r="R8" s="134">
        <f t="shared" si="12"/>
        <v>25</v>
      </c>
      <c r="S8" s="135"/>
      <c r="T8" s="134" t="str">
        <f t="shared" si="13"/>
        <v>n.d.</v>
      </c>
      <c r="U8" s="134" t="str">
        <f t="shared" si="14"/>
        <v>n.d.</v>
      </c>
      <c r="V8" s="134" t="str">
        <f t="shared" si="15"/>
        <v>n.d.</v>
      </c>
      <c r="X8" s="6" t="s">
        <v>178</v>
      </c>
      <c r="Y8" s="22">
        <f>+VLOOKUP(9999,sansalvador,3,FALSE)</f>
        <v>45089</v>
      </c>
      <c r="Z8" s="22">
        <f>+Y8</f>
        <v>45089</v>
      </c>
    </row>
    <row r="9" spans="1:26" ht="15" customHeight="1">
      <c r="A9" s="3">
        <v>62</v>
      </c>
      <c r="B9" s="122" t="s">
        <v>96</v>
      </c>
      <c r="C9" s="133" t="s">
        <v>37</v>
      </c>
      <c r="D9" s="134">
        <f t="shared" si="0"/>
        <v>27.6</v>
      </c>
      <c r="E9" s="134">
        <f t="shared" si="1"/>
        <v>27</v>
      </c>
      <c r="F9" s="134">
        <f t="shared" si="2"/>
        <v>28</v>
      </c>
      <c r="G9" s="134">
        <f t="shared" si="3"/>
        <v>27</v>
      </c>
      <c r="H9" s="196" t="str">
        <f t="shared" si="16"/>
        <v>↑</v>
      </c>
      <c r="I9" s="197">
        <f t="shared" si="17"/>
        <v>0.60000000000000142</v>
      </c>
      <c r="J9" s="198">
        <f t="shared" si="18"/>
        <v>2.2222222222222275E-2</v>
      </c>
      <c r="K9" s="245"/>
      <c r="L9" s="134" t="str">
        <f t="shared" si="7"/>
        <v>n.d.</v>
      </c>
      <c r="M9" s="134" t="str">
        <f t="shared" si="8"/>
        <v>n.d.</v>
      </c>
      <c r="N9" s="134" t="str">
        <f t="shared" si="9"/>
        <v>n.d.</v>
      </c>
      <c r="O9" s="135"/>
      <c r="P9" s="134" t="str">
        <f t="shared" si="10"/>
        <v>n.d.</v>
      </c>
      <c r="Q9" s="134" t="str">
        <f t="shared" si="11"/>
        <v>n.d.</v>
      </c>
      <c r="R9" s="134" t="str">
        <f t="shared" si="12"/>
        <v>n.d.</v>
      </c>
      <c r="S9" s="135"/>
      <c r="T9" s="134">
        <f t="shared" si="13"/>
        <v>35</v>
      </c>
      <c r="U9" s="134">
        <f t="shared" si="14"/>
        <v>35</v>
      </c>
      <c r="V9" s="134">
        <f t="shared" si="15"/>
        <v>35</v>
      </c>
    </row>
    <row r="10" spans="1:26" ht="15" customHeight="1">
      <c r="A10" s="3">
        <v>63</v>
      </c>
      <c r="B10" s="122" t="s">
        <v>97</v>
      </c>
      <c r="C10" s="133" t="s">
        <v>38</v>
      </c>
      <c r="D10" s="134">
        <f t="shared" si="0"/>
        <v>25.2</v>
      </c>
      <c r="E10" s="134">
        <f t="shared" si="1"/>
        <v>25</v>
      </c>
      <c r="F10" s="134">
        <f t="shared" si="2"/>
        <v>26</v>
      </c>
      <c r="G10" s="134">
        <f t="shared" si="3"/>
        <v>25</v>
      </c>
      <c r="H10" s="196" t="str">
        <f t="shared" si="16"/>
        <v>↑</v>
      </c>
      <c r="I10" s="197">
        <f t="shared" si="17"/>
        <v>0.19999999999999929</v>
      </c>
      <c r="J10" s="198">
        <f t="shared" si="18"/>
        <v>7.9999999999999724E-3</v>
      </c>
      <c r="K10" s="245"/>
      <c r="L10" s="134">
        <f t="shared" si="7"/>
        <v>24</v>
      </c>
      <c r="M10" s="134">
        <f t="shared" si="8"/>
        <v>24</v>
      </c>
      <c r="N10" s="134">
        <f t="shared" si="9"/>
        <v>24</v>
      </c>
      <c r="O10" s="135"/>
      <c r="P10" s="134">
        <f t="shared" si="10"/>
        <v>28</v>
      </c>
      <c r="Q10" s="134">
        <f t="shared" si="11"/>
        <v>28</v>
      </c>
      <c r="R10" s="134">
        <f t="shared" si="12"/>
        <v>28</v>
      </c>
      <c r="S10" s="135"/>
      <c r="T10" s="134">
        <f t="shared" si="13"/>
        <v>27</v>
      </c>
      <c r="U10" s="134">
        <f t="shared" si="14"/>
        <v>27</v>
      </c>
      <c r="V10" s="134">
        <f t="shared" si="15"/>
        <v>27</v>
      </c>
    </row>
    <row r="11" spans="1:26" ht="15" customHeight="1">
      <c r="A11" s="3">
        <v>64</v>
      </c>
      <c r="B11" s="122" t="s">
        <v>98</v>
      </c>
      <c r="C11" s="133" t="s">
        <v>39</v>
      </c>
      <c r="D11" s="134">
        <f t="shared" si="0"/>
        <v>8.6666666666666661</v>
      </c>
      <c r="E11" s="134">
        <f t="shared" si="1"/>
        <v>8</v>
      </c>
      <c r="F11" s="134">
        <f t="shared" si="2"/>
        <v>9</v>
      </c>
      <c r="G11" s="134">
        <f t="shared" si="3"/>
        <v>8.8333333333333339</v>
      </c>
      <c r="H11" s="196" t="str">
        <f t="shared" si="16"/>
        <v>↓</v>
      </c>
      <c r="I11" s="197">
        <f t="shared" si="17"/>
        <v>-0.16666666666666785</v>
      </c>
      <c r="J11" s="198">
        <f t="shared" si="18"/>
        <v>-1.8867924528302018E-2</v>
      </c>
      <c r="K11" s="245"/>
      <c r="L11" s="134" t="str">
        <f t="shared" si="7"/>
        <v>n.d.</v>
      </c>
      <c r="M11" s="134" t="str">
        <f t="shared" si="8"/>
        <v>n.d.</v>
      </c>
      <c r="N11" s="134" t="str">
        <f t="shared" si="9"/>
        <v>n.d.</v>
      </c>
      <c r="O11" s="135"/>
      <c r="P11" s="134">
        <f t="shared" si="10"/>
        <v>9.6666666666666661</v>
      </c>
      <c r="Q11" s="134">
        <f t="shared" si="11"/>
        <v>9</v>
      </c>
      <c r="R11" s="134">
        <f t="shared" si="12"/>
        <v>10</v>
      </c>
      <c r="S11" s="135"/>
      <c r="T11" s="134">
        <f t="shared" si="13"/>
        <v>10</v>
      </c>
      <c r="U11" s="134">
        <f t="shared" si="14"/>
        <v>10</v>
      </c>
      <c r="V11" s="134">
        <f t="shared" si="15"/>
        <v>10</v>
      </c>
    </row>
    <row r="12" spans="1:26" ht="15" customHeight="1">
      <c r="A12" s="3">
        <v>65</v>
      </c>
      <c r="B12" s="122" t="s">
        <v>98</v>
      </c>
      <c r="C12" s="133" t="s">
        <v>24</v>
      </c>
      <c r="D12" s="134">
        <f t="shared" si="0"/>
        <v>7.333333333333333</v>
      </c>
      <c r="E12" s="134">
        <f t="shared" si="1"/>
        <v>7</v>
      </c>
      <c r="F12" s="134">
        <f t="shared" si="2"/>
        <v>8</v>
      </c>
      <c r="G12" s="134">
        <f t="shared" si="3"/>
        <v>7.666666666666667</v>
      </c>
      <c r="H12" s="196" t="str">
        <f t="shared" si="16"/>
        <v>↓</v>
      </c>
      <c r="I12" s="197">
        <f t="shared" si="17"/>
        <v>-0.33333333333333393</v>
      </c>
      <c r="J12" s="198">
        <f t="shared" si="18"/>
        <v>-4.3478260869565293E-2</v>
      </c>
      <c r="K12" s="245"/>
      <c r="L12" s="134" t="str">
        <f t="shared" si="7"/>
        <v>n.d.</v>
      </c>
      <c r="M12" s="134" t="str">
        <f t="shared" si="8"/>
        <v>n.d.</v>
      </c>
      <c r="N12" s="134" t="str">
        <f t="shared" si="9"/>
        <v>n.d.</v>
      </c>
      <c r="O12" s="135"/>
      <c r="P12" s="134" t="str">
        <f t="shared" si="10"/>
        <v>n.d.</v>
      </c>
      <c r="Q12" s="134" t="str">
        <f t="shared" si="11"/>
        <v>n.d.</v>
      </c>
      <c r="R12" s="134" t="str">
        <f t="shared" si="12"/>
        <v>n.d.</v>
      </c>
      <c r="S12" s="135"/>
      <c r="T12" s="134">
        <f t="shared" si="13"/>
        <v>8</v>
      </c>
      <c r="U12" s="134">
        <f t="shared" si="14"/>
        <v>8</v>
      </c>
      <c r="V12" s="134">
        <f t="shared" si="15"/>
        <v>8</v>
      </c>
    </row>
    <row r="13" spans="1:26" ht="15" customHeight="1">
      <c r="A13" s="3">
        <v>66</v>
      </c>
      <c r="B13" s="122" t="s">
        <v>99</v>
      </c>
      <c r="C13" s="133" t="s">
        <v>24</v>
      </c>
      <c r="D13" s="134">
        <f t="shared" si="0"/>
        <v>65</v>
      </c>
      <c r="E13" s="134">
        <f t="shared" si="1"/>
        <v>65</v>
      </c>
      <c r="F13" s="134">
        <f t="shared" si="2"/>
        <v>65</v>
      </c>
      <c r="G13" s="134">
        <f t="shared" si="3"/>
        <v>65</v>
      </c>
      <c r="H13" s="196" t="str">
        <f t="shared" si="16"/>
        <v>=</v>
      </c>
      <c r="I13" s="197">
        <f t="shared" si="17"/>
        <v>0</v>
      </c>
      <c r="J13" s="198">
        <f t="shared" si="18"/>
        <v>0</v>
      </c>
      <c r="K13" s="245"/>
      <c r="L13" s="134">
        <f t="shared" si="7"/>
        <v>55</v>
      </c>
      <c r="M13" s="134">
        <f t="shared" si="8"/>
        <v>55</v>
      </c>
      <c r="N13" s="134">
        <f t="shared" si="9"/>
        <v>55</v>
      </c>
      <c r="O13" s="135"/>
      <c r="P13" s="134" t="str">
        <f t="shared" si="10"/>
        <v>n.d.</v>
      </c>
      <c r="Q13" s="134" t="str">
        <f t="shared" si="11"/>
        <v>n.d.</v>
      </c>
      <c r="R13" s="134" t="str">
        <f t="shared" si="12"/>
        <v>n.d.</v>
      </c>
      <c r="S13" s="135"/>
      <c r="T13" s="134" t="str">
        <f t="shared" si="13"/>
        <v>n.d.</v>
      </c>
      <c r="U13" s="134" t="str">
        <f t="shared" si="14"/>
        <v>n.d.</v>
      </c>
      <c r="V13" s="134" t="str">
        <f t="shared" si="15"/>
        <v>n.d.</v>
      </c>
    </row>
    <row r="14" spans="1:26" ht="15" customHeight="1">
      <c r="A14" s="3">
        <v>67</v>
      </c>
      <c r="B14" s="122" t="s">
        <v>100</v>
      </c>
      <c r="C14" s="133" t="s">
        <v>40</v>
      </c>
      <c r="D14" s="134">
        <f t="shared" si="0"/>
        <v>32.5</v>
      </c>
      <c r="E14" s="134">
        <f t="shared" si="1"/>
        <v>30</v>
      </c>
      <c r="F14" s="134">
        <f t="shared" si="2"/>
        <v>35</v>
      </c>
      <c r="G14" s="134">
        <f t="shared" si="3"/>
        <v>31.666666666666668</v>
      </c>
      <c r="H14" s="196" t="str">
        <f t="shared" si="16"/>
        <v>↑</v>
      </c>
      <c r="I14" s="197">
        <f t="shared" si="17"/>
        <v>0.83333333333333215</v>
      </c>
      <c r="J14" s="198">
        <f t="shared" si="18"/>
        <v>2.6315789473684171E-2</v>
      </c>
      <c r="K14" s="245"/>
      <c r="L14" s="134" t="str">
        <f t="shared" si="7"/>
        <v>n.d.</v>
      </c>
      <c r="M14" s="134" t="str">
        <f t="shared" si="8"/>
        <v>n.d.</v>
      </c>
      <c r="N14" s="134" t="str">
        <f t="shared" si="9"/>
        <v>n.d.</v>
      </c>
      <c r="O14" s="135"/>
      <c r="P14" s="134" t="str">
        <f t="shared" si="10"/>
        <v>n.d.</v>
      </c>
      <c r="Q14" s="134" t="str">
        <f t="shared" si="11"/>
        <v>n.d.</v>
      </c>
      <c r="R14" s="134" t="str">
        <f t="shared" si="12"/>
        <v>n.d.</v>
      </c>
      <c r="S14" s="135"/>
      <c r="T14" s="134">
        <f t="shared" si="13"/>
        <v>30</v>
      </c>
      <c r="U14" s="134">
        <f t="shared" si="14"/>
        <v>30</v>
      </c>
      <c r="V14" s="134">
        <f t="shared" si="15"/>
        <v>30</v>
      </c>
    </row>
    <row r="15" spans="1:26" ht="15" customHeight="1">
      <c r="A15" s="3">
        <v>68</v>
      </c>
      <c r="B15" s="122" t="s">
        <v>101</v>
      </c>
      <c r="C15" s="133" t="s">
        <v>41</v>
      </c>
      <c r="D15" s="134">
        <f t="shared" si="0"/>
        <v>8</v>
      </c>
      <c r="E15" s="134">
        <f t="shared" si="1"/>
        <v>8</v>
      </c>
      <c r="F15" s="134">
        <f t="shared" si="2"/>
        <v>8</v>
      </c>
      <c r="G15" s="134">
        <f t="shared" si="3"/>
        <v>8</v>
      </c>
      <c r="H15" s="196" t="str">
        <f t="shared" si="16"/>
        <v>=</v>
      </c>
      <c r="I15" s="197">
        <f t="shared" si="17"/>
        <v>0</v>
      </c>
      <c r="J15" s="198">
        <f t="shared" si="18"/>
        <v>0</v>
      </c>
      <c r="K15" s="136"/>
      <c r="L15" s="137" t="str">
        <f t="shared" si="7"/>
        <v>n.d.</v>
      </c>
      <c r="M15" s="137" t="str">
        <f t="shared" si="8"/>
        <v>n.d.</v>
      </c>
      <c r="N15" s="137" t="str">
        <f t="shared" si="9"/>
        <v>n.d.</v>
      </c>
      <c r="O15" s="135"/>
      <c r="P15" s="138">
        <f t="shared" si="10"/>
        <v>10</v>
      </c>
      <c r="Q15" s="138">
        <f t="shared" si="11"/>
        <v>10</v>
      </c>
      <c r="R15" s="138">
        <f t="shared" si="12"/>
        <v>10</v>
      </c>
      <c r="S15" s="135"/>
      <c r="T15" s="138">
        <f t="shared" si="13"/>
        <v>13</v>
      </c>
      <c r="U15" s="138">
        <f t="shared" si="14"/>
        <v>12</v>
      </c>
      <c r="V15" s="138">
        <f t="shared" si="15"/>
        <v>14</v>
      </c>
    </row>
    <row r="16" spans="1:26" ht="15" customHeight="1">
      <c r="A16" s="3">
        <v>69</v>
      </c>
      <c r="B16" s="122" t="s">
        <v>102</v>
      </c>
      <c r="C16" s="133" t="s">
        <v>24</v>
      </c>
      <c r="D16" s="134">
        <f t="shared" si="0"/>
        <v>7</v>
      </c>
      <c r="E16" s="134">
        <f t="shared" si="1"/>
        <v>7</v>
      </c>
      <c r="F16" s="134">
        <f t="shared" si="2"/>
        <v>7</v>
      </c>
      <c r="G16" s="134">
        <f t="shared" si="3"/>
        <v>7.333333333333333</v>
      </c>
      <c r="H16" s="196" t="str">
        <f t="shared" si="16"/>
        <v>↓</v>
      </c>
      <c r="I16" s="197">
        <f t="shared" si="17"/>
        <v>-0.33333333333333304</v>
      </c>
      <c r="J16" s="198">
        <f t="shared" si="18"/>
        <v>-4.5454545454545414E-2</v>
      </c>
      <c r="K16" s="136"/>
      <c r="L16" s="137">
        <f t="shared" si="7"/>
        <v>7</v>
      </c>
      <c r="M16" s="137">
        <f t="shared" si="8"/>
        <v>7</v>
      </c>
      <c r="N16" s="137">
        <f t="shared" si="9"/>
        <v>7</v>
      </c>
      <c r="O16" s="135"/>
      <c r="P16" s="138">
        <f t="shared" si="10"/>
        <v>7</v>
      </c>
      <c r="Q16" s="138">
        <f t="shared" si="11"/>
        <v>7</v>
      </c>
      <c r="R16" s="138">
        <f t="shared" si="12"/>
        <v>7</v>
      </c>
      <c r="S16" s="135"/>
      <c r="T16" s="138" t="str">
        <f t="shared" si="13"/>
        <v>n.d.</v>
      </c>
      <c r="U16" s="138" t="str">
        <f t="shared" si="14"/>
        <v>n.d.</v>
      </c>
      <c r="V16" s="138" t="str">
        <f t="shared" si="15"/>
        <v>n.d.</v>
      </c>
    </row>
    <row r="17" spans="1:22" ht="15" customHeight="1">
      <c r="A17" s="3">
        <v>70</v>
      </c>
      <c r="B17" s="122" t="s">
        <v>134</v>
      </c>
      <c r="C17" s="133" t="s">
        <v>135</v>
      </c>
      <c r="D17" s="134" t="str">
        <f t="shared" si="0"/>
        <v>n.d.</v>
      </c>
      <c r="E17" s="134" t="str">
        <f t="shared" si="1"/>
        <v>n.d.</v>
      </c>
      <c r="F17" s="134" t="str">
        <f t="shared" si="2"/>
        <v>n.d.</v>
      </c>
      <c r="G17" s="134" t="str">
        <f t="shared" si="3"/>
        <v>n.d.</v>
      </c>
      <c r="H17" s="196" t="str">
        <f t="shared" si="16"/>
        <v/>
      </c>
      <c r="I17" s="197" t="str">
        <f t="shared" si="17"/>
        <v/>
      </c>
      <c r="J17" s="198" t="str">
        <f t="shared" si="18"/>
        <v/>
      </c>
      <c r="K17" s="136"/>
      <c r="L17" s="137" t="str">
        <f t="shared" si="7"/>
        <v>n.d.</v>
      </c>
      <c r="M17" s="137" t="str">
        <f t="shared" si="8"/>
        <v>n.d.</v>
      </c>
      <c r="N17" s="137" t="str">
        <f t="shared" si="9"/>
        <v>n.d.</v>
      </c>
      <c r="O17" s="135"/>
      <c r="P17" s="138" t="str">
        <f t="shared" si="10"/>
        <v>n.d.</v>
      </c>
      <c r="Q17" s="138" t="str">
        <f t="shared" si="11"/>
        <v>n.d.</v>
      </c>
      <c r="R17" s="138" t="str">
        <f t="shared" si="12"/>
        <v>n.d.</v>
      </c>
      <c r="S17" s="135"/>
      <c r="T17" s="138" t="str">
        <f t="shared" si="13"/>
        <v>n.d.</v>
      </c>
      <c r="U17" s="138" t="str">
        <f t="shared" si="14"/>
        <v>n.d.</v>
      </c>
      <c r="V17" s="138" t="str">
        <f t="shared" si="15"/>
        <v>n.d.</v>
      </c>
    </row>
    <row r="18" spans="1:22" ht="15" customHeight="1">
      <c r="A18" s="3">
        <v>71</v>
      </c>
      <c r="B18" s="122" t="s">
        <v>133</v>
      </c>
      <c r="C18" s="133" t="s">
        <v>24</v>
      </c>
      <c r="D18" s="134">
        <f t="shared" si="0"/>
        <v>5</v>
      </c>
      <c r="E18" s="134">
        <f t="shared" si="1"/>
        <v>5</v>
      </c>
      <c r="F18" s="134">
        <f t="shared" si="2"/>
        <v>5</v>
      </c>
      <c r="G18" s="134">
        <f t="shared" si="3"/>
        <v>5</v>
      </c>
      <c r="H18" s="196" t="str">
        <f t="shared" si="16"/>
        <v>=</v>
      </c>
      <c r="I18" s="197">
        <f t="shared" si="17"/>
        <v>0</v>
      </c>
      <c r="J18" s="198">
        <f t="shared" si="18"/>
        <v>0</v>
      </c>
      <c r="K18" s="136"/>
      <c r="L18" s="137">
        <f t="shared" si="7"/>
        <v>5</v>
      </c>
      <c r="M18" s="137">
        <f t="shared" si="8"/>
        <v>5</v>
      </c>
      <c r="N18" s="137">
        <f t="shared" si="9"/>
        <v>5</v>
      </c>
      <c r="O18" s="135"/>
      <c r="P18" s="138" t="str">
        <f t="shared" si="10"/>
        <v>n.d.</v>
      </c>
      <c r="Q18" s="138" t="str">
        <f t="shared" si="11"/>
        <v>n.d.</v>
      </c>
      <c r="R18" s="138" t="str">
        <f t="shared" si="12"/>
        <v>n.d.</v>
      </c>
      <c r="S18" s="135"/>
      <c r="T18" s="138" t="str">
        <f t="shared" si="13"/>
        <v>n.d.</v>
      </c>
      <c r="U18" s="138" t="str">
        <f t="shared" si="14"/>
        <v>n.d.</v>
      </c>
      <c r="V18" s="138" t="str">
        <f t="shared" si="15"/>
        <v>n.d.</v>
      </c>
    </row>
    <row r="19" spans="1:22" ht="15" customHeight="1">
      <c r="A19" s="3">
        <v>72</v>
      </c>
      <c r="B19" s="122" t="s">
        <v>103</v>
      </c>
      <c r="C19" s="133" t="s">
        <v>24</v>
      </c>
      <c r="D19" s="134">
        <f t="shared" si="0"/>
        <v>7</v>
      </c>
      <c r="E19" s="134">
        <f t="shared" si="1"/>
        <v>7</v>
      </c>
      <c r="F19" s="134">
        <f t="shared" si="2"/>
        <v>7</v>
      </c>
      <c r="G19" s="134">
        <f t="shared" si="3"/>
        <v>7</v>
      </c>
      <c r="H19" s="196" t="str">
        <f t="shared" si="16"/>
        <v>=</v>
      </c>
      <c r="I19" s="197">
        <f t="shared" si="17"/>
        <v>0</v>
      </c>
      <c r="J19" s="198">
        <f t="shared" si="18"/>
        <v>0</v>
      </c>
      <c r="K19" s="136"/>
      <c r="L19" s="137">
        <f t="shared" si="7"/>
        <v>10</v>
      </c>
      <c r="M19" s="137">
        <f t="shared" si="8"/>
        <v>10</v>
      </c>
      <c r="N19" s="137">
        <f t="shared" si="9"/>
        <v>10</v>
      </c>
      <c r="O19" s="135"/>
      <c r="P19" s="138">
        <f t="shared" si="10"/>
        <v>9</v>
      </c>
      <c r="Q19" s="138">
        <f t="shared" si="11"/>
        <v>9</v>
      </c>
      <c r="R19" s="138">
        <f t="shared" si="12"/>
        <v>9</v>
      </c>
      <c r="S19" s="135"/>
      <c r="T19" s="138">
        <f t="shared" si="13"/>
        <v>10.5</v>
      </c>
      <c r="U19" s="138">
        <f t="shared" si="14"/>
        <v>10</v>
      </c>
      <c r="V19" s="138">
        <f t="shared" si="15"/>
        <v>11</v>
      </c>
    </row>
    <row r="20" spans="1:22" ht="15" customHeight="1">
      <c r="A20" s="3">
        <v>73</v>
      </c>
      <c r="B20" s="122" t="s">
        <v>104</v>
      </c>
      <c r="C20" s="133" t="s">
        <v>24</v>
      </c>
      <c r="D20" s="134">
        <f t="shared" si="0"/>
        <v>5</v>
      </c>
      <c r="E20" s="134">
        <f t="shared" si="1"/>
        <v>5</v>
      </c>
      <c r="F20" s="134">
        <f t="shared" si="2"/>
        <v>5</v>
      </c>
      <c r="G20" s="134">
        <f t="shared" si="3"/>
        <v>5</v>
      </c>
      <c r="H20" s="196" t="str">
        <f t="shared" si="16"/>
        <v>=</v>
      </c>
      <c r="I20" s="197">
        <f t="shared" si="17"/>
        <v>0</v>
      </c>
      <c r="J20" s="198">
        <f t="shared" si="18"/>
        <v>0</v>
      </c>
      <c r="K20" s="136"/>
      <c r="L20" s="137" t="str">
        <f t="shared" si="7"/>
        <v>n.d.</v>
      </c>
      <c r="M20" s="137" t="str">
        <f t="shared" si="8"/>
        <v>n.d.</v>
      </c>
      <c r="N20" s="137" t="str">
        <f t="shared" si="9"/>
        <v>n.d.</v>
      </c>
      <c r="O20" s="135"/>
      <c r="P20" s="138" t="str">
        <f t="shared" si="10"/>
        <v>n.d.</v>
      </c>
      <c r="Q20" s="138" t="str">
        <f t="shared" si="11"/>
        <v>n.d.</v>
      </c>
      <c r="R20" s="138" t="str">
        <f t="shared" si="12"/>
        <v>n.d.</v>
      </c>
      <c r="S20" s="135"/>
      <c r="T20" s="138" t="str">
        <f t="shared" si="13"/>
        <v>n.d.</v>
      </c>
      <c r="U20" s="138" t="str">
        <f t="shared" si="14"/>
        <v>n.d.</v>
      </c>
      <c r="V20" s="138" t="str">
        <f t="shared" si="15"/>
        <v>n.d.</v>
      </c>
    </row>
    <row r="21" spans="1:22" ht="15" customHeight="1">
      <c r="A21" s="3">
        <v>74</v>
      </c>
      <c r="B21" s="122" t="s">
        <v>105</v>
      </c>
      <c r="C21" s="133" t="s">
        <v>24</v>
      </c>
      <c r="D21" s="134" t="str">
        <f t="shared" si="0"/>
        <v>n.d.</v>
      </c>
      <c r="E21" s="134" t="str">
        <f t="shared" si="1"/>
        <v>n.d.</v>
      </c>
      <c r="F21" s="134" t="str">
        <f t="shared" si="2"/>
        <v>n.d.</v>
      </c>
      <c r="G21" s="134" t="str">
        <f t="shared" si="3"/>
        <v>n.d.</v>
      </c>
      <c r="H21" s="196" t="str">
        <f t="shared" si="16"/>
        <v/>
      </c>
      <c r="I21" s="197" t="str">
        <f t="shared" si="17"/>
        <v/>
      </c>
      <c r="J21" s="198" t="str">
        <f t="shared" si="18"/>
        <v/>
      </c>
      <c r="K21" s="136"/>
      <c r="L21" s="137" t="str">
        <f t="shared" si="7"/>
        <v>n.d.</v>
      </c>
      <c r="M21" s="137" t="str">
        <f t="shared" si="8"/>
        <v>n.d.</v>
      </c>
      <c r="N21" s="137" t="str">
        <f t="shared" si="9"/>
        <v>n.d.</v>
      </c>
      <c r="O21" s="135"/>
      <c r="P21" s="138" t="str">
        <f t="shared" si="10"/>
        <v>n.d.</v>
      </c>
      <c r="Q21" s="138" t="str">
        <f t="shared" si="11"/>
        <v>n.d.</v>
      </c>
      <c r="R21" s="138" t="str">
        <f t="shared" si="12"/>
        <v>n.d.</v>
      </c>
      <c r="S21" s="135"/>
      <c r="T21" s="138" t="str">
        <f t="shared" si="13"/>
        <v>n.d.</v>
      </c>
      <c r="U21" s="138" t="str">
        <f t="shared" si="14"/>
        <v>n.d.</v>
      </c>
      <c r="V21" s="138" t="str">
        <f t="shared" si="15"/>
        <v>n.d.</v>
      </c>
    </row>
    <row r="22" spans="1:22" ht="15" customHeight="1">
      <c r="A22" s="3">
        <v>75</v>
      </c>
      <c r="B22" s="122" t="s">
        <v>106</v>
      </c>
      <c r="C22" s="133" t="s">
        <v>24</v>
      </c>
      <c r="D22" s="134" t="str">
        <f t="shared" si="0"/>
        <v>n.d.</v>
      </c>
      <c r="E22" s="134" t="str">
        <f t="shared" si="1"/>
        <v>n.d.</v>
      </c>
      <c r="F22" s="134" t="str">
        <f t="shared" si="2"/>
        <v>n.d.</v>
      </c>
      <c r="G22" s="134" t="str">
        <f t="shared" si="3"/>
        <v>n.d.</v>
      </c>
      <c r="H22" s="196" t="str">
        <f t="shared" si="16"/>
        <v/>
      </c>
      <c r="I22" s="197" t="str">
        <f t="shared" si="17"/>
        <v/>
      </c>
      <c r="J22" s="198" t="str">
        <f t="shared" si="18"/>
        <v/>
      </c>
      <c r="K22" s="136"/>
      <c r="L22" s="137" t="str">
        <f t="shared" si="7"/>
        <v>n.d.</v>
      </c>
      <c r="M22" s="137" t="str">
        <f t="shared" si="8"/>
        <v>n.d.</v>
      </c>
      <c r="N22" s="137" t="str">
        <f t="shared" si="9"/>
        <v>n.d.</v>
      </c>
      <c r="O22" s="135"/>
      <c r="P22" s="138" t="str">
        <f t="shared" si="10"/>
        <v>n.d.</v>
      </c>
      <c r="Q22" s="138" t="str">
        <f t="shared" si="11"/>
        <v>n.d.</v>
      </c>
      <c r="R22" s="138" t="str">
        <f t="shared" si="12"/>
        <v>n.d.</v>
      </c>
      <c r="S22" s="135"/>
      <c r="T22" s="138" t="str">
        <f t="shared" si="13"/>
        <v>n.d.</v>
      </c>
      <c r="U22" s="138" t="str">
        <f t="shared" si="14"/>
        <v>n.d.</v>
      </c>
      <c r="V22" s="138" t="str">
        <f t="shared" si="15"/>
        <v>n.d.</v>
      </c>
    </row>
    <row r="23" spans="1:22" ht="15" customHeight="1">
      <c r="A23" s="3">
        <v>76</v>
      </c>
      <c r="B23" s="122" t="s">
        <v>107</v>
      </c>
      <c r="C23" s="133" t="s">
        <v>42</v>
      </c>
      <c r="D23" s="134">
        <f t="shared" si="0"/>
        <v>10</v>
      </c>
      <c r="E23" s="134">
        <f t="shared" si="1"/>
        <v>10</v>
      </c>
      <c r="F23" s="134">
        <f t="shared" si="2"/>
        <v>10</v>
      </c>
      <c r="G23" s="134">
        <f t="shared" si="3"/>
        <v>10</v>
      </c>
      <c r="H23" s="196" t="str">
        <f t="shared" si="16"/>
        <v>=</v>
      </c>
      <c r="I23" s="197">
        <f t="shared" si="17"/>
        <v>0</v>
      </c>
      <c r="J23" s="198">
        <f t="shared" si="18"/>
        <v>0</v>
      </c>
      <c r="K23" s="136"/>
      <c r="L23" s="137" t="str">
        <f t="shared" si="7"/>
        <v>n.d.</v>
      </c>
      <c r="M23" s="137" t="str">
        <f t="shared" si="8"/>
        <v>n.d.</v>
      </c>
      <c r="N23" s="137" t="str">
        <f t="shared" si="9"/>
        <v>n.d.</v>
      </c>
      <c r="O23" s="135"/>
      <c r="P23" s="138" t="str">
        <f t="shared" si="10"/>
        <v>n.d.</v>
      </c>
      <c r="Q23" s="138" t="str">
        <f t="shared" si="11"/>
        <v>n.d.</v>
      </c>
      <c r="R23" s="138" t="str">
        <f t="shared" si="12"/>
        <v>n.d.</v>
      </c>
      <c r="S23" s="135"/>
      <c r="T23" s="138" t="str">
        <f t="shared" si="13"/>
        <v>n.d.</v>
      </c>
      <c r="U23" s="138" t="str">
        <f t="shared" si="14"/>
        <v>n.d.</v>
      </c>
      <c r="V23" s="138" t="str">
        <f t="shared" si="15"/>
        <v>n.d.</v>
      </c>
    </row>
    <row r="24" spans="1:22" ht="15" customHeight="1">
      <c r="A24" s="3">
        <v>77</v>
      </c>
      <c r="B24" s="122" t="s">
        <v>108</v>
      </c>
      <c r="C24" s="133" t="s">
        <v>43</v>
      </c>
      <c r="D24" s="134">
        <f t="shared" si="0"/>
        <v>8</v>
      </c>
      <c r="E24" s="134">
        <f t="shared" si="1"/>
        <v>8</v>
      </c>
      <c r="F24" s="134">
        <f t="shared" si="2"/>
        <v>8</v>
      </c>
      <c r="G24" s="134">
        <f t="shared" si="3"/>
        <v>8</v>
      </c>
      <c r="H24" s="196" t="str">
        <f t="shared" si="16"/>
        <v>=</v>
      </c>
      <c r="I24" s="197">
        <f t="shared" si="17"/>
        <v>0</v>
      </c>
      <c r="J24" s="198">
        <f t="shared" si="18"/>
        <v>0</v>
      </c>
      <c r="K24" s="136"/>
      <c r="L24" s="137" t="str">
        <f t="shared" si="7"/>
        <v>n.d.</v>
      </c>
      <c r="M24" s="137" t="str">
        <f t="shared" si="8"/>
        <v>n.d.</v>
      </c>
      <c r="N24" s="137" t="str">
        <f t="shared" si="9"/>
        <v>n.d.</v>
      </c>
      <c r="O24" s="135"/>
      <c r="P24" s="138" t="str">
        <f t="shared" si="10"/>
        <v>n.d.</v>
      </c>
      <c r="Q24" s="138" t="str">
        <f t="shared" si="11"/>
        <v>n.d.</v>
      </c>
      <c r="R24" s="138" t="str">
        <f t="shared" si="12"/>
        <v>n.d.</v>
      </c>
      <c r="S24" s="135"/>
      <c r="T24" s="138" t="str">
        <f t="shared" si="13"/>
        <v>n.d.</v>
      </c>
      <c r="U24" s="138" t="str">
        <f t="shared" si="14"/>
        <v>n.d.</v>
      </c>
      <c r="V24" s="138" t="str">
        <f t="shared" si="15"/>
        <v>n.d.</v>
      </c>
    </row>
    <row r="25" spans="1:22" ht="15" customHeight="1">
      <c r="A25" s="3">
        <v>78</v>
      </c>
      <c r="B25" s="122" t="s">
        <v>109</v>
      </c>
      <c r="C25" s="133" t="s">
        <v>24</v>
      </c>
      <c r="D25" s="134">
        <f t="shared" si="0"/>
        <v>35.666666666666664</v>
      </c>
      <c r="E25" s="134">
        <f t="shared" si="1"/>
        <v>35</v>
      </c>
      <c r="F25" s="134">
        <f t="shared" si="2"/>
        <v>36</v>
      </c>
      <c r="G25" s="134">
        <f t="shared" si="3"/>
        <v>36</v>
      </c>
      <c r="H25" s="196" t="str">
        <f t="shared" si="16"/>
        <v>↓</v>
      </c>
      <c r="I25" s="197">
        <f t="shared" si="17"/>
        <v>-0.3333333333333357</v>
      </c>
      <c r="J25" s="198">
        <f t="shared" si="18"/>
        <v>-9.2592592592593247E-3</v>
      </c>
      <c r="K25" s="136"/>
      <c r="L25" s="137" t="str">
        <f t="shared" si="7"/>
        <v>n.d.</v>
      </c>
      <c r="M25" s="137" t="str">
        <f t="shared" si="8"/>
        <v>n.d.</v>
      </c>
      <c r="N25" s="137" t="str">
        <f t="shared" si="9"/>
        <v>n.d.</v>
      </c>
      <c r="O25" s="135"/>
      <c r="P25" s="138" t="str">
        <f t="shared" si="10"/>
        <v>n.d.</v>
      </c>
      <c r="Q25" s="138" t="str">
        <f t="shared" si="11"/>
        <v>n.d.</v>
      </c>
      <c r="R25" s="138" t="str">
        <f t="shared" si="12"/>
        <v>n.d.</v>
      </c>
      <c r="S25" s="135"/>
      <c r="T25" s="138">
        <f t="shared" si="13"/>
        <v>34</v>
      </c>
      <c r="U25" s="138">
        <f t="shared" si="14"/>
        <v>33</v>
      </c>
      <c r="V25" s="138">
        <f t="shared" si="15"/>
        <v>35</v>
      </c>
    </row>
    <row r="26" spans="1:22" ht="15" customHeight="1">
      <c r="A26" s="3">
        <v>79</v>
      </c>
      <c r="B26" s="122" t="s">
        <v>110</v>
      </c>
      <c r="C26" s="133" t="s">
        <v>24</v>
      </c>
      <c r="D26" s="134">
        <f t="shared" si="0"/>
        <v>10</v>
      </c>
      <c r="E26" s="134">
        <f t="shared" si="1"/>
        <v>10</v>
      </c>
      <c r="F26" s="134">
        <f t="shared" si="2"/>
        <v>10</v>
      </c>
      <c r="G26" s="134">
        <f t="shared" si="3"/>
        <v>10</v>
      </c>
      <c r="H26" s="196" t="str">
        <f t="shared" si="16"/>
        <v>=</v>
      </c>
      <c r="I26" s="197">
        <f t="shared" si="17"/>
        <v>0</v>
      </c>
      <c r="J26" s="198">
        <f t="shared" si="18"/>
        <v>0</v>
      </c>
      <c r="K26" s="136"/>
      <c r="L26" s="137">
        <f t="shared" si="7"/>
        <v>11.333333333333334</v>
      </c>
      <c r="M26" s="137">
        <f t="shared" si="8"/>
        <v>11</v>
      </c>
      <c r="N26" s="137">
        <f t="shared" si="9"/>
        <v>12</v>
      </c>
      <c r="O26" s="135"/>
      <c r="P26" s="138">
        <f t="shared" si="10"/>
        <v>13</v>
      </c>
      <c r="Q26" s="138">
        <f t="shared" si="11"/>
        <v>12</v>
      </c>
      <c r="R26" s="138">
        <f t="shared" si="12"/>
        <v>14</v>
      </c>
      <c r="S26" s="135"/>
      <c r="T26" s="138">
        <f t="shared" si="13"/>
        <v>9.5</v>
      </c>
      <c r="U26" s="138">
        <f t="shared" si="14"/>
        <v>9</v>
      </c>
      <c r="V26" s="138">
        <f t="shared" si="15"/>
        <v>10</v>
      </c>
    </row>
    <row r="27" spans="1:22" ht="15" customHeight="1">
      <c r="A27" s="3">
        <v>80</v>
      </c>
      <c r="B27" s="122" t="s">
        <v>111</v>
      </c>
      <c r="C27" s="133" t="s">
        <v>24</v>
      </c>
      <c r="D27" s="134">
        <f t="shared" si="0"/>
        <v>18</v>
      </c>
      <c r="E27" s="134">
        <f t="shared" si="1"/>
        <v>18</v>
      </c>
      <c r="F27" s="134">
        <f t="shared" si="2"/>
        <v>18</v>
      </c>
      <c r="G27" s="134">
        <f t="shared" si="3"/>
        <v>18</v>
      </c>
      <c r="H27" s="196" t="str">
        <f t="shared" si="16"/>
        <v>=</v>
      </c>
      <c r="I27" s="197">
        <f t="shared" si="17"/>
        <v>0</v>
      </c>
      <c r="J27" s="198">
        <f t="shared" si="18"/>
        <v>0</v>
      </c>
      <c r="K27" s="136"/>
      <c r="L27" s="137">
        <f t="shared" si="7"/>
        <v>20</v>
      </c>
      <c r="M27" s="137">
        <f t="shared" si="8"/>
        <v>20</v>
      </c>
      <c r="N27" s="137">
        <f t="shared" si="9"/>
        <v>20</v>
      </c>
      <c r="O27" s="135"/>
      <c r="P27" s="138">
        <f t="shared" si="10"/>
        <v>16</v>
      </c>
      <c r="Q27" s="138">
        <f t="shared" si="11"/>
        <v>16</v>
      </c>
      <c r="R27" s="138">
        <f t="shared" si="12"/>
        <v>16</v>
      </c>
      <c r="S27" s="135"/>
      <c r="T27" s="138">
        <f t="shared" si="13"/>
        <v>14</v>
      </c>
      <c r="U27" s="138">
        <f t="shared" si="14"/>
        <v>14</v>
      </c>
      <c r="V27" s="138">
        <f t="shared" si="15"/>
        <v>14</v>
      </c>
    </row>
    <row r="28" spans="1:22" ht="15" customHeight="1">
      <c r="A28" s="3">
        <v>81</v>
      </c>
      <c r="B28" s="122" t="s">
        <v>112</v>
      </c>
      <c r="C28" s="133" t="s">
        <v>24</v>
      </c>
      <c r="D28" s="134">
        <f t="shared" si="0"/>
        <v>16</v>
      </c>
      <c r="E28" s="134">
        <f t="shared" si="1"/>
        <v>16</v>
      </c>
      <c r="F28" s="134">
        <f t="shared" si="2"/>
        <v>16</v>
      </c>
      <c r="G28" s="134">
        <f t="shared" si="3"/>
        <v>16</v>
      </c>
      <c r="H28" s="196" t="str">
        <f t="shared" si="16"/>
        <v>=</v>
      </c>
      <c r="I28" s="197">
        <f t="shared" si="17"/>
        <v>0</v>
      </c>
      <c r="J28" s="198">
        <f t="shared" si="18"/>
        <v>0</v>
      </c>
      <c r="K28" s="136"/>
      <c r="L28" s="137">
        <f t="shared" si="7"/>
        <v>15</v>
      </c>
      <c r="M28" s="137">
        <f t="shared" si="8"/>
        <v>15</v>
      </c>
      <c r="N28" s="137">
        <f t="shared" si="9"/>
        <v>15</v>
      </c>
      <c r="O28" s="135"/>
      <c r="P28" s="138" t="str">
        <f t="shared" si="10"/>
        <v>n.d.</v>
      </c>
      <c r="Q28" s="138" t="str">
        <f t="shared" si="11"/>
        <v>n.d.</v>
      </c>
      <c r="R28" s="138" t="str">
        <f t="shared" si="12"/>
        <v>n.d.</v>
      </c>
      <c r="S28" s="135"/>
      <c r="T28" s="138" t="str">
        <f t="shared" si="13"/>
        <v>n.d.</v>
      </c>
      <c r="U28" s="138" t="str">
        <f t="shared" si="14"/>
        <v>n.d.</v>
      </c>
      <c r="V28" s="138" t="str">
        <f t="shared" si="15"/>
        <v>n.d.</v>
      </c>
    </row>
    <row r="29" spans="1:22" ht="15" customHeight="1">
      <c r="A29" s="3">
        <v>82</v>
      </c>
      <c r="B29" s="122" t="s">
        <v>113</v>
      </c>
      <c r="C29" s="133" t="s">
        <v>24</v>
      </c>
      <c r="D29" s="134">
        <f t="shared" si="0"/>
        <v>15.5</v>
      </c>
      <c r="E29" s="134">
        <f t="shared" si="1"/>
        <v>15</v>
      </c>
      <c r="F29" s="134">
        <f t="shared" si="2"/>
        <v>16</v>
      </c>
      <c r="G29" s="134">
        <f t="shared" si="3"/>
        <v>15.5</v>
      </c>
      <c r="H29" s="196" t="str">
        <f t="shared" si="16"/>
        <v>=</v>
      </c>
      <c r="I29" s="197">
        <f t="shared" si="17"/>
        <v>0</v>
      </c>
      <c r="J29" s="198">
        <f t="shared" si="18"/>
        <v>0</v>
      </c>
      <c r="K29" s="136"/>
      <c r="L29" s="137" t="str">
        <f t="shared" si="7"/>
        <v>n.d.</v>
      </c>
      <c r="M29" s="137" t="str">
        <f t="shared" si="8"/>
        <v>n.d.</v>
      </c>
      <c r="N29" s="137" t="str">
        <f t="shared" si="9"/>
        <v>n.d.</v>
      </c>
      <c r="O29" s="135"/>
      <c r="P29" s="138" t="str">
        <f t="shared" si="10"/>
        <v>n.d.</v>
      </c>
      <c r="Q29" s="138" t="str">
        <f t="shared" si="11"/>
        <v>n.d.</v>
      </c>
      <c r="R29" s="138" t="str">
        <f t="shared" si="12"/>
        <v>n.d.</v>
      </c>
      <c r="S29" s="135"/>
      <c r="T29" s="138" t="str">
        <f t="shared" si="13"/>
        <v>n.d.</v>
      </c>
      <c r="U29" s="138" t="str">
        <f t="shared" si="14"/>
        <v>n.d.</v>
      </c>
      <c r="V29" s="138" t="str">
        <f t="shared" si="15"/>
        <v>n.d.</v>
      </c>
    </row>
    <row r="30" spans="1:22" ht="15" customHeight="1">
      <c r="A30" s="3">
        <v>83</v>
      </c>
      <c r="B30" s="122" t="s">
        <v>114</v>
      </c>
      <c r="C30" s="133" t="s">
        <v>44</v>
      </c>
      <c r="D30" s="134">
        <f t="shared" si="0"/>
        <v>18</v>
      </c>
      <c r="E30" s="134">
        <f t="shared" si="1"/>
        <v>18</v>
      </c>
      <c r="F30" s="134">
        <f t="shared" si="2"/>
        <v>18</v>
      </c>
      <c r="G30" s="134">
        <f t="shared" si="3"/>
        <v>18</v>
      </c>
      <c r="H30" s="196" t="str">
        <f t="shared" si="16"/>
        <v>=</v>
      </c>
      <c r="I30" s="197">
        <f t="shared" si="17"/>
        <v>0</v>
      </c>
      <c r="J30" s="198">
        <f t="shared" si="18"/>
        <v>0</v>
      </c>
      <c r="K30" s="136"/>
      <c r="L30" s="137" t="str">
        <f t="shared" si="7"/>
        <v>n.d.</v>
      </c>
      <c r="M30" s="137" t="str">
        <f t="shared" si="8"/>
        <v>n.d.</v>
      </c>
      <c r="N30" s="137" t="str">
        <f t="shared" si="9"/>
        <v>n.d.</v>
      </c>
      <c r="O30" s="135"/>
      <c r="P30" s="138" t="str">
        <f t="shared" si="10"/>
        <v>n.d.</v>
      </c>
      <c r="Q30" s="138" t="str">
        <f t="shared" si="11"/>
        <v>n.d.</v>
      </c>
      <c r="R30" s="138" t="str">
        <f t="shared" si="12"/>
        <v>n.d.</v>
      </c>
      <c r="S30" s="135"/>
      <c r="T30" s="138" t="str">
        <f t="shared" si="13"/>
        <v>n.d.</v>
      </c>
      <c r="U30" s="138" t="str">
        <f t="shared" si="14"/>
        <v>n.d.</v>
      </c>
      <c r="V30" s="138" t="str">
        <f t="shared" si="15"/>
        <v>n.d.</v>
      </c>
    </row>
    <row r="31" spans="1:22" ht="15" customHeight="1">
      <c r="A31" s="3">
        <v>84</v>
      </c>
      <c r="B31" s="122" t="s">
        <v>115</v>
      </c>
      <c r="C31" s="133" t="s">
        <v>45</v>
      </c>
      <c r="D31" s="134">
        <f t="shared" si="0"/>
        <v>12.833333333333334</v>
      </c>
      <c r="E31" s="134">
        <f t="shared" si="1"/>
        <v>12</v>
      </c>
      <c r="F31" s="134">
        <f t="shared" si="2"/>
        <v>13</v>
      </c>
      <c r="G31" s="134">
        <f t="shared" si="3"/>
        <v>12.666666666666666</v>
      </c>
      <c r="H31" s="196" t="str">
        <f t="shared" si="16"/>
        <v>↑</v>
      </c>
      <c r="I31" s="197">
        <f t="shared" si="17"/>
        <v>0.16666666666666785</v>
      </c>
      <c r="J31" s="198">
        <f t="shared" si="18"/>
        <v>1.31578947368422E-2</v>
      </c>
      <c r="K31" s="136"/>
      <c r="L31" s="137">
        <f t="shared" si="7"/>
        <v>13</v>
      </c>
      <c r="M31" s="137">
        <f t="shared" si="8"/>
        <v>13</v>
      </c>
      <c r="N31" s="137">
        <f t="shared" si="9"/>
        <v>13</v>
      </c>
      <c r="O31" s="135"/>
      <c r="P31" s="138">
        <f t="shared" si="10"/>
        <v>14</v>
      </c>
      <c r="Q31" s="138">
        <f t="shared" si="11"/>
        <v>14</v>
      </c>
      <c r="R31" s="138">
        <f t="shared" si="12"/>
        <v>14</v>
      </c>
      <c r="S31" s="135"/>
      <c r="T31" s="138">
        <f t="shared" si="13"/>
        <v>14</v>
      </c>
      <c r="U31" s="138">
        <f t="shared" si="14"/>
        <v>14</v>
      </c>
      <c r="V31" s="138">
        <f t="shared" si="15"/>
        <v>14</v>
      </c>
    </row>
    <row r="32" spans="1:22" ht="15" customHeight="1">
      <c r="A32" s="3">
        <v>85</v>
      </c>
      <c r="B32" s="122" t="s">
        <v>116</v>
      </c>
      <c r="C32" s="133" t="s">
        <v>46</v>
      </c>
      <c r="D32" s="134">
        <f t="shared" si="0"/>
        <v>11.428571428571429</v>
      </c>
      <c r="E32" s="134">
        <f t="shared" si="1"/>
        <v>10</v>
      </c>
      <c r="F32" s="134">
        <f t="shared" si="2"/>
        <v>15</v>
      </c>
      <c r="G32" s="134">
        <f t="shared" si="3"/>
        <v>10.666666666666666</v>
      </c>
      <c r="H32" s="196" t="str">
        <f t="shared" si="16"/>
        <v>↑</v>
      </c>
      <c r="I32" s="197">
        <f t="shared" si="17"/>
        <v>0.76190476190476275</v>
      </c>
      <c r="J32" s="198">
        <f t="shared" si="18"/>
        <v>7.1428571428571508E-2</v>
      </c>
      <c r="K32" s="136"/>
      <c r="L32" s="137">
        <f t="shared" si="7"/>
        <v>13</v>
      </c>
      <c r="M32" s="137">
        <f t="shared" si="8"/>
        <v>13</v>
      </c>
      <c r="N32" s="137">
        <f t="shared" si="9"/>
        <v>13</v>
      </c>
      <c r="O32" s="135"/>
      <c r="P32" s="138">
        <f t="shared" si="10"/>
        <v>12</v>
      </c>
      <c r="Q32" s="138">
        <f t="shared" si="11"/>
        <v>12</v>
      </c>
      <c r="R32" s="138">
        <f t="shared" si="12"/>
        <v>12</v>
      </c>
      <c r="S32" s="135"/>
      <c r="T32" s="138" t="str">
        <f t="shared" si="13"/>
        <v>n.d.</v>
      </c>
      <c r="U32" s="138" t="str">
        <f t="shared" si="14"/>
        <v>n.d.</v>
      </c>
      <c r="V32" s="138" t="str">
        <f t="shared" si="15"/>
        <v>n.d.</v>
      </c>
    </row>
    <row r="33" spans="1:24" ht="15" customHeight="1">
      <c r="A33" s="3">
        <v>86</v>
      </c>
      <c r="B33" s="122" t="s">
        <v>117</v>
      </c>
      <c r="C33" s="133" t="s">
        <v>24</v>
      </c>
      <c r="D33" s="134">
        <f t="shared" si="0"/>
        <v>200</v>
      </c>
      <c r="E33" s="134">
        <f t="shared" si="1"/>
        <v>200</v>
      </c>
      <c r="F33" s="134">
        <f t="shared" si="2"/>
        <v>200</v>
      </c>
      <c r="G33" s="134">
        <f t="shared" si="3"/>
        <v>200</v>
      </c>
      <c r="H33" s="196" t="str">
        <f t="shared" si="16"/>
        <v>=</v>
      </c>
      <c r="I33" s="197">
        <f t="shared" si="17"/>
        <v>0</v>
      </c>
      <c r="J33" s="198">
        <f t="shared" si="18"/>
        <v>0</v>
      </c>
      <c r="K33" s="136"/>
      <c r="L33" s="137">
        <f t="shared" si="7"/>
        <v>200</v>
      </c>
      <c r="M33" s="137">
        <f t="shared" si="8"/>
        <v>200</v>
      </c>
      <c r="N33" s="137">
        <f t="shared" si="9"/>
        <v>200</v>
      </c>
      <c r="O33" s="135"/>
      <c r="P33" s="138">
        <f t="shared" si="10"/>
        <v>206.66666666666666</v>
      </c>
      <c r="Q33" s="138">
        <f t="shared" si="11"/>
        <v>200</v>
      </c>
      <c r="R33" s="138">
        <f t="shared" si="12"/>
        <v>210</v>
      </c>
      <c r="S33" s="135"/>
      <c r="T33" s="138">
        <f t="shared" si="13"/>
        <v>177.5</v>
      </c>
      <c r="U33" s="138">
        <f t="shared" si="14"/>
        <v>170</v>
      </c>
      <c r="V33" s="138">
        <f t="shared" si="15"/>
        <v>185</v>
      </c>
    </row>
    <row r="34" spans="1:24" ht="15" customHeight="1">
      <c r="A34" s="3">
        <v>87</v>
      </c>
      <c r="B34" s="122" t="s">
        <v>118</v>
      </c>
      <c r="C34" s="133" t="s">
        <v>24</v>
      </c>
      <c r="D34" s="134">
        <f t="shared" si="0"/>
        <v>150</v>
      </c>
      <c r="E34" s="134">
        <f t="shared" si="1"/>
        <v>150</v>
      </c>
      <c r="F34" s="134">
        <f t="shared" si="2"/>
        <v>150</v>
      </c>
      <c r="G34" s="134">
        <f t="shared" si="3"/>
        <v>150</v>
      </c>
      <c r="H34" s="196" t="str">
        <f t="shared" si="16"/>
        <v>=</v>
      </c>
      <c r="I34" s="197">
        <f t="shared" si="17"/>
        <v>0</v>
      </c>
      <c r="J34" s="198">
        <f t="shared" si="18"/>
        <v>0</v>
      </c>
      <c r="K34" s="136"/>
      <c r="L34" s="137" t="str">
        <f t="shared" si="7"/>
        <v>n.d.</v>
      </c>
      <c r="M34" s="137" t="str">
        <f t="shared" si="8"/>
        <v>n.d.</v>
      </c>
      <c r="N34" s="137" t="str">
        <f t="shared" si="9"/>
        <v>n.d.</v>
      </c>
      <c r="O34" s="135"/>
      <c r="P34" s="138" t="str">
        <f t="shared" si="10"/>
        <v>n.d.</v>
      </c>
      <c r="Q34" s="138" t="str">
        <f t="shared" si="11"/>
        <v>n.d.</v>
      </c>
      <c r="R34" s="138" t="str">
        <f t="shared" si="12"/>
        <v>n.d.</v>
      </c>
      <c r="S34" s="135"/>
      <c r="T34" s="138" t="str">
        <f t="shared" si="13"/>
        <v>n.d.</v>
      </c>
      <c r="U34" s="138" t="str">
        <f t="shared" si="14"/>
        <v>n.d.</v>
      </c>
      <c r="V34" s="138" t="str">
        <f t="shared" si="15"/>
        <v>n.d.</v>
      </c>
    </row>
    <row r="35" spans="1:24" ht="15" customHeight="1">
      <c r="A35" s="3">
        <v>88</v>
      </c>
      <c r="B35" s="122" t="s">
        <v>119</v>
      </c>
      <c r="C35" s="133" t="s">
        <v>24</v>
      </c>
      <c r="D35" s="134">
        <f t="shared" si="0"/>
        <v>125</v>
      </c>
      <c r="E35" s="134">
        <f t="shared" si="1"/>
        <v>125</v>
      </c>
      <c r="F35" s="134">
        <f t="shared" si="2"/>
        <v>125</v>
      </c>
      <c r="G35" s="134">
        <f t="shared" si="3"/>
        <v>125</v>
      </c>
      <c r="H35" s="196" t="str">
        <f t="shared" si="16"/>
        <v>=</v>
      </c>
      <c r="I35" s="197">
        <f t="shared" si="17"/>
        <v>0</v>
      </c>
      <c r="J35" s="198">
        <f t="shared" si="18"/>
        <v>0</v>
      </c>
      <c r="K35" s="136"/>
      <c r="L35" s="137">
        <f t="shared" si="7"/>
        <v>120</v>
      </c>
      <c r="M35" s="137">
        <f t="shared" si="8"/>
        <v>120</v>
      </c>
      <c r="N35" s="137">
        <f t="shared" si="9"/>
        <v>120</v>
      </c>
      <c r="O35" s="135"/>
      <c r="P35" s="138">
        <f t="shared" si="10"/>
        <v>120</v>
      </c>
      <c r="Q35" s="138">
        <f t="shared" si="11"/>
        <v>120</v>
      </c>
      <c r="R35" s="138">
        <f t="shared" si="12"/>
        <v>120</v>
      </c>
      <c r="S35" s="135"/>
      <c r="T35" s="138">
        <f t="shared" si="13"/>
        <v>155</v>
      </c>
      <c r="U35" s="138">
        <f t="shared" si="14"/>
        <v>150</v>
      </c>
      <c r="V35" s="138">
        <f t="shared" si="15"/>
        <v>160</v>
      </c>
    </row>
    <row r="36" spans="1:24" ht="15" customHeight="1">
      <c r="A36" s="3">
        <v>89</v>
      </c>
      <c r="B36" s="122" t="s">
        <v>120</v>
      </c>
      <c r="C36" s="133" t="s">
        <v>24</v>
      </c>
      <c r="D36" s="134">
        <f t="shared" si="0"/>
        <v>23.8</v>
      </c>
      <c r="E36" s="134">
        <f t="shared" si="1"/>
        <v>23</v>
      </c>
      <c r="F36" s="134">
        <f t="shared" si="2"/>
        <v>24</v>
      </c>
      <c r="G36" s="134">
        <f t="shared" si="3"/>
        <v>23.8</v>
      </c>
      <c r="H36" s="196" t="str">
        <f t="shared" si="16"/>
        <v>=</v>
      </c>
      <c r="I36" s="197">
        <f t="shared" si="17"/>
        <v>0</v>
      </c>
      <c r="J36" s="198">
        <f t="shared" si="18"/>
        <v>0</v>
      </c>
      <c r="K36" s="136"/>
      <c r="L36" s="137">
        <f t="shared" si="7"/>
        <v>22.333333333333332</v>
      </c>
      <c r="M36" s="137">
        <f t="shared" si="8"/>
        <v>20</v>
      </c>
      <c r="N36" s="137">
        <f t="shared" si="9"/>
        <v>24</v>
      </c>
      <c r="O36" s="135"/>
      <c r="P36" s="138">
        <f t="shared" si="10"/>
        <v>27.8</v>
      </c>
      <c r="Q36" s="138">
        <f t="shared" si="11"/>
        <v>27</v>
      </c>
      <c r="R36" s="138">
        <f t="shared" si="12"/>
        <v>28</v>
      </c>
      <c r="S36" s="135"/>
      <c r="T36" s="138">
        <f t="shared" si="13"/>
        <v>25.5</v>
      </c>
      <c r="U36" s="138">
        <f t="shared" si="14"/>
        <v>25</v>
      </c>
      <c r="V36" s="138">
        <f t="shared" si="15"/>
        <v>26</v>
      </c>
    </row>
    <row r="37" spans="1:24" ht="15" customHeight="1">
      <c r="A37" s="3">
        <v>90</v>
      </c>
      <c r="B37" s="122" t="s">
        <v>121</v>
      </c>
      <c r="C37" s="133" t="s">
        <v>24</v>
      </c>
      <c r="D37" s="134">
        <f t="shared" si="0"/>
        <v>15.5</v>
      </c>
      <c r="E37" s="134">
        <f t="shared" si="1"/>
        <v>15</v>
      </c>
      <c r="F37" s="134">
        <f t="shared" si="2"/>
        <v>17</v>
      </c>
      <c r="G37" s="134">
        <f t="shared" si="3"/>
        <v>15.4</v>
      </c>
      <c r="H37" s="196" t="str">
        <f t="shared" si="16"/>
        <v>↑</v>
      </c>
      <c r="I37" s="197">
        <f t="shared" si="17"/>
        <v>9.9999999999999645E-2</v>
      </c>
      <c r="J37" s="198">
        <f t="shared" si="18"/>
        <v>6.4935064935064705E-3</v>
      </c>
      <c r="K37" s="136"/>
      <c r="L37" s="137" t="str">
        <f t="shared" si="7"/>
        <v>n.d.</v>
      </c>
      <c r="M37" s="137" t="str">
        <f t="shared" si="8"/>
        <v>n.d.</v>
      </c>
      <c r="N37" s="137" t="str">
        <f t="shared" si="9"/>
        <v>n.d.</v>
      </c>
      <c r="O37" s="135"/>
      <c r="P37" s="138" t="str">
        <f t="shared" si="10"/>
        <v>n.d.</v>
      </c>
      <c r="Q37" s="138" t="str">
        <f t="shared" si="11"/>
        <v>n.d.</v>
      </c>
      <c r="R37" s="138" t="str">
        <f t="shared" si="12"/>
        <v>n.d.</v>
      </c>
      <c r="S37" s="135"/>
      <c r="T37" s="138" t="str">
        <f t="shared" si="13"/>
        <v>n.d.</v>
      </c>
      <c r="U37" s="138" t="str">
        <f t="shared" si="14"/>
        <v>n.d.</v>
      </c>
      <c r="V37" s="138" t="str">
        <f t="shared" si="15"/>
        <v>n.d.</v>
      </c>
    </row>
    <row r="38" spans="1:24" ht="15" customHeight="1">
      <c r="A38" s="3">
        <v>91</v>
      </c>
      <c r="B38" s="122" t="s">
        <v>142</v>
      </c>
      <c r="C38" s="133" t="s">
        <v>25</v>
      </c>
      <c r="D38" s="134" t="str">
        <f t="shared" si="0"/>
        <v>n.d.</v>
      </c>
      <c r="E38" s="134" t="str">
        <f t="shared" si="1"/>
        <v>n.d.</v>
      </c>
      <c r="F38" s="134" t="str">
        <f t="shared" si="2"/>
        <v>n.d.</v>
      </c>
      <c r="G38" s="134" t="str">
        <f t="shared" si="3"/>
        <v>n.d.</v>
      </c>
      <c r="H38" s="196" t="str">
        <f t="shared" si="16"/>
        <v/>
      </c>
      <c r="I38" s="197" t="str">
        <f t="shared" si="17"/>
        <v/>
      </c>
      <c r="J38" s="198" t="str">
        <f t="shared" si="18"/>
        <v/>
      </c>
      <c r="K38" s="136"/>
      <c r="L38" s="137" t="str">
        <f t="shared" si="7"/>
        <v>n.d.</v>
      </c>
      <c r="M38" s="137" t="str">
        <f t="shared" si="8"/>
        <v>n.d.</v>
      </c>
      <c r="N38" s="137" t="str">
        <f t="shared" si="9"/>
        <v>n.d.</v>
      </c>
      <c r="O38" s="135"/>
      <c r="P38" s="138" t="str">
        <f t="shared" si="10"/>
        <v>n.d.</v>
      </c>
      <c r="Q38" s="138" t="str">
        <f t="shared" si="11"/>
        <v>n.d.</v>
      </c>
      <c r="R38" s="138" t="str">
        <f t="shared" si="12"/>
        <v>n.d.</v>
      </c>
      <c r="S38" s="135"/>
      <c r="T38" s="138" t="str">
        <f t="shared" si="13"/>
        <v>n.d.</v>
      </c>
      <c r="U38" s="138" t="str">
        <f t="shared" si="14"/>
        <v>n.d.</v>
      </c>
      <c r="V38" s="138" t="str">
        <f t="shared" si="15"/>
        <v>n.d.</v>
      </c>
    </row>
    <row r="39" spans="1:24" ht="15" customHeight="1">
      <c r="A39" s="3">
        <v>92</v>
      </c>
      <c r="B39" s="122" t="s">
        <v>122</v>
      </c>
      <c r="C39" s="133" t="s">
        <v>25</v>
      </c>
      <c r="D39" s="134">
        <f t="shared" si="0"/>
        <v>143.33333333333334</v>
      </c>
      <c r="E39" s="134">
        <f t="shared" si="1"/>
        <v>140</v>
      </c>
      <c r="F39" s="134">
        <f t="shared" si="2"/>
        <v>150</v>
      </c>
      <c r="G39" s="134">
        <f t="shared" si="3"/>
        <v>146.66666666666666</v>
      </c>
      <c r="H39" s="196" t="str">
        <f t="shared" si="16"/>
        <v>↓</v>
      </c>
      <c r="I39" s="197">
        <f t="shared" si="17"/>
        <v>-3.3333333333333144</v>
      </c>
      <c r="J39" s="198">
        <f t="shared" si="18"/>
        <v>-2.27272727272726E-2</v>
      </c>
      <c r="K39" s="136"/>
      <c r="L39" s="137" t="str">
        <f t="shared" si="7"/>
        <v>n.d.</v>
      </c>
      <c r="M39" s="137" t="str">
        <f t="shared" si="8"/>
        <v>n.d.</v>
      </c>
      <c r="N39" s="137" t="str">
        <f t="shared" si="9"/>
        <v>n.d.</v>
      </c>
      <c r="O39" s="135"/>
      <c r="P39" s="138">
        <f t="shared" si="10"/>
        <v>160</v>
      </c>
      <c r="Q39" s="138">
        <f t="shared" si="11"/>
        <v>160</v>
      </c>
      <c r="R39" s="138">
        <f t="shared" si="12"/>
        <v>160</v>
      </c>
      <c r="S39" s="135"/>
      <c r="T39" s="138">
        <f t="shared" si="13"/>
        <v>175</v>
      </c>
      <c r="U39" s="138">
        <f t="shared" si="14"/>
        <v>175</v>
      </c>
      <c r="V39" s="138">
        <f t="shared" si="15"/>
        <v>175</v>
      </c>
    </row>
    <row r="40" spans="1:24" ht="15" customHeight="1" thickBot="1">
      <c r="A40" s="3">
        <v>93</v>
      </c>
      <c r="B40" s="122" t="s">
        <v>123</v>
      </c>
      <c r="C40" s="133" t="s">
        <v>47</v>
      </c>
      <c r="D40" s="134">
        <f t="shared" si="0"/>
        <v>25.666666666666668</v>
      </c>
      <c r="E40" s="134">
        <f t="shared" si="1"/>
        <v>25</v>
      </c>
      <c r="F40" s="134">
        <f t="shared" si="2"/>
        <v>26</v>
      </c>
      <c r="G40" s="134">
        <f t="shared" si="3"/>
        <v>25.666666666666668</v>
      </c>
      <c r="H40" s="196" t="str">
        <f t="shared" si="16"/>
        <v>=</v>
      </c>
      <c r="I40" s="197">
        <f t="shared" si="17"/>
        <v>0</v>
      </c>
      <c r="J40" s="198">
        <f t="shared" si="18"/>
        <v>0</v>
      </c>
      <c r="K40" s="136"/>
      <c r="L40" s="137" t="str">
        <f t="shared" si="7"/>
        <v>n.d.</v>
      </c>
      <c r="M40" s="137" t="str">
        <f t="shared" si="8"/>
        <v>n.d.</v>
      </c>
      <c r="N40" s="137" t="str">
        <f t="shared" si="9"/>
        <v>n.d.</v>
      </c>
      <c r="O40" s="135"/>
      <c r="P40" s="138" t="str">
        <f t="shared" si="10"/>
        <v>n.d.</v>
      </c>
      <c r="Q40" s="138" t="str">
        <f t="shared" si="11"/>
        <v>n.d.</v>
      </c>
      <c r="R40" s="138" t="str">
        <f t="shared" si="12"/>
        <v>n.d.</v>
      </c>
      <c r="S40" s="135"/>
      <c r="T40" s="138" t="str">
        <f t="shared" si="13"/>
        <v>n.d.</v>
      </c>
      <c r="U40" s="138" t="str">
        <f t="shared" si="14"/>
        <v>n.d.</v>
      </c>
      <c r="V40" s="138" t="str">
        <f t="shared" si="15"/>
        <v>n.d.</v>
      </c>
    </row>
    <row r="41" spans="1:24" s="2" customFormat="1" ht="29.25" customHeight="1">
      <c r="A41" s="1"/>
      <c r="B41" s="213" t="s">
        <v>284</v>
      </c>
      <c r="C41" s="219"/>
      <c r="D41" s="217"/>
      <c r="E41" s="218"/>
      <c r="F41" s="218"/>
      <c r="G41" s="218"/>
      <c r="H41" s="220"/>
      <c r="I41" s="216"/>
      <c r="J41" s="212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87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6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6" t="str">
        <f>+CONCATENATE("Plazas visitadas este día: "&amp;PROPER(B5)&amp;"-San Salvador, "&amp;PROPER(L5)&amp;", "&amp;PROPER(P5)&amp;", "&amp;PROPER(T5)&amp;".")</f>
        <v>Plazas visitadas este día: Mercado De Mayoreo La Tiendona, San Salvador-San Salvador, Sonsonate, Usulutan, San Francisco Gotera.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CAE5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4" priority="5" operator="greaterThanOrEqual">
      <formula>0.15</formula>
    </cfRule>
    <cfRule type="cellIs" dxfId="193" priority="6" operator="lessThan">
      <formula>0</formula>
    </cfRule>
  </conditionalFormatting>
  <conditionalFormatting sqref="I7:I40">
    <cfRule type="cellIs" dxfId="192" priority="4" stopIfTrue="1" operator="lessThan">
      <formula>0</formula>
    </cfRule>
  </conditionalFormatting>
  <conditionalFormatting sqref="I7:J40">
    <cfRule type="cellIs" dxfId="191" priority="3" operator="greaterThan">
      <formula>0</formula>
    </cfRule>
  </conditionalFormatting>
  <conditionalFormatting sqref="H7:H40">
    <cfRule type="cellIs" dxfId="190" priority="1" operator="equal">
      <formula>"↓"</formula>
    </cfRule>
    <cfRule type="cellIs" dxfId="189" priority="2" operator="equal">
      <formula>"↑"</formula>
    </cfRule>
  </conditionalFormatting>
  <dataValidations count="4">
    <dataValidation showInputMessage="1" showErrorMessage="1" sqref="B5:J5" xr:uid="{00000000-0002-0000-0600-000000000000}"/>
    <dataValidation type="list" showInputMessage="1" showErrorMessage="1" sqref="L5:N5" xr:uid="{00000000-0002-0000-0600-000001000000}">
      <formula1>depoccidente</formula1>
    </dataValidation>
    <dataValidation type="list" showInputMessage="1" showErrorMessage="1" sqref="P5:R5" xr:uid="{00000000-0002-0000-0600-000002000000}">
      <formula1>depcentral</formula1>
    </dataValidation>
    <dataValidation type="list" showInputMessage="1" showErrorMessage="1" sqref="T5:V5" xr:uid="{00000000-0002-0000-0600-000003000000}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Hoja5">
    <pageSetUpPr fitToPage="1"/>
  </sheetPr>
  <dimension ref="A1:Z59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99"/>
      <c r="R1" s="99"/>
      <c r="S1" s="102"/>
      <c r="T1" s="102"/>
      <c r="U1" s="104"/>
      <c r="V1" s="105" t="str">
        <f>+numinforme</f>
        <v>INDECAEA1080623</v>
      </c>
      <c r="W1" s="17"/>
    </row>
    <row r="2" spans="1:26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1"/>
      <c r="R2" s="101"/>
      <c r="S2" s="102"/>
      <c r="T2" s="102"/>
      <c r="U2" s="102"/>
      <c r="V2" s="102"/>
      <c r="W2" s="17"/>
      <c r="X2" s="4"/>
      <c r="Y2" s="4"/>
      <c r="Z2" s="3"/>
    </row>
    <row r="3" spans="1:26" s="5" customFormat="1" ht="15" customHeight="1">
      <c r="B3" s="237">
        <f>Y7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237"/>
      <c r="T3" s="237"/>
      <c r="U3" s="237"/>
      <c r="V3" s="237"/>
      <c r="W3" s="17"/>
      <c r="X3" s="17"/>
      <c r="Y3" s="17"/>
    </row>
    <row r="4" spans="1:26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02"/>
      <c r="T4" s="102"/>
      <c r="U4" s="102"/>
      <c r="V4" s="102"/>
      <c r="W4" s="17"/>
    </row>
    <row r="5" spans="1:26" ht="15" customHeight="1">
      <c r="B5" s="246" t="s">
        <v>229</v>
      </c>
      <c r="C5" s="246"/>
      <c r="D5" s="246" t="s">
        <v>262</v>
      </c>
      <c r="E5" s="246"/>
      <c r="F5" s="246"/>
      <c r="G5" s="246"/>
      <c r="H5" s="246"/>
      <c r="I5" s="246"/>
      <c r="J5" s="247"/>
      <c r="K5" s="157"/>
      <c r="L5" s="241" t="str">
        <f>+GranosBasicos!L26</f>
        <v>SONSONATE</v>
      </c>
      <c r="M5" s="241"/>
      <c r="N5" s="242"/>
      <c r="O5" s="107"/>
      <c r="P5" s="241" t="str">
        <f>+GranosBasicos!P26</f>
        <v>USULUTAN</v>
      </c>
      <c r="Q5" s="241"/>
      <c r="R5" s="243"/>
      <c r="S5" s="107"/>
      <c r="T5" s="241" t="str">
        <f>+GranosBasicos!T26</f>
        <v>SAN FRANCISCO GOTERA</v>
      </c>
      <c r="U5" s="241"/>
      <c r="V5" s="241"/>
      <c r="X5" s="6" t="str">
        <f>+LOWER(SUBSTITUTE(B5," ",""))</f>
        <v>mercadocentral</v>
      </c>
      <c r="Y5" s="6" t="s">
        <v>132</v>
      </c>
    </row>
    <row r="6" spans="1:26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55" t="s">
        <v>1</v>
      </c>
      <c r="G6" s="112"/>
      <c r="H6" s="113"/>
      <c r="I6" s="114"/>
      <c r="J6" s="115"/>
      <c r="K6" s="95"/>
      <c r="L6" s="110" t="s">
        <v>132</v>
      </c>
      <c r="M6" s="111" t="s">
        <v>0</v>
      </c>
      <c r="N6" s="116" t="s">
        <v>1</v>
      </c>
      <c r="O6" s="152"/>
      <c r="P6" s="110" t="s">
        <v>132</v>
      </c>
      <c r="Q6" s="111" t="s">
        <v>0</v>
      </c>
      <c r="R6" s="117" t="s">
        <v>1</v>
      </c>
      <c r="S6" s="96"/>
      <c r="T6" s="110" t="s">
        <v>132</v>
      </c>
      <c r="U6" s="111" t="s">
        <v>0</v>
      </c>
      <c r="V6" s="111" t="s">
        <v>1</v>
      </c>
      <c r="W6" s="17"/>
      <c r="X6" s="2" t="str">
        <f>+LOWER(CONCATENATE(SUBSTITUTE(B5," ",""),"pasado"))</f>
        <v>mercadocentralpasado</v>
      </c>
    </row>
    <row r="7" spans="1:26" ht="17.25" customHeight="1">
      <c r="A7" s="3">
        <v>95</v>
      </c>
      <c r="B7" s="76" t="s">
        <v>204</v>
      </c>
      <c r="C7" s="144" t="s">
        <v>25</v>
      </c>
      <c r="D7" s="145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100</v>
      </c>
      <c r="E7" s="78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78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100</v>
      </c>
      <c r="G7" s="78"/>
      <c r="H7" s="78"/>
      <c r="I7" s="78"/>
      <c r="J7" s="78"/>
      <c r="K7" s="248"/>
      <c r="L7" s="78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78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3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1"/>
      <c r="P7" s="78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140</v>
      </c>
      <c r="Q7" s="78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120</v>
      </c>
      <c r="R7" s="78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160</v>
      </c>
      <c r="S7" s="140"/>
      <c r="T7" s="78" t="str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78" t="str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78" t="str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X7" s="6" t="s">
        <v>177</v>
      </c>
      <c r="Y7" s="22">
        <f>+VLOOKUP(1111,sansalvador,3,FALSE)</f>
        <v>45090</v>
      </c>
      <c r="Z7" s="22">
        <f>+Y7</f>
        <v>45090</v>
      </c>
    </row>
    <row r="8" spans="1:26" ht="17.25" customHeight="1">
      <c r="A8" s="3">
        <v>96</v>
      </c>
      <c r="B8" s="76" t="s">
        <v>205</v>
      </c>
      <c r="C8" s="141" t="s">
        <v>234</v>
      </c>
      <c r="D8" s="78">
        <f t="shared" si="0"/>
        <v>48</v>
      </c>
      <c r="E8" s="78">
        <f t="shared" si="1"/>
        <v>48</v>
      </c>
      <c r="F8" s="78">
        <f t="shared" si="2"/>
        <v>48</v>
      </c>
      <c r="G8" s="78"/>
      <c r="H8" s="78"/>
      <c r="I8" s="78"/>
      <c r="J8" s="78"/>
      <c r="K8" s="248"/>
      <c r="L8" s="78">
        <f t="shared" si="3"/>
        <v>49</v>
      </c>
      <c r="M8" s="78">
        <f t="shared" si="4"/>
        <v>49</v>
      </c>
      <c r="N8" s="154">
        <f t="shared" si="5"/>
        <v>49</v>
      </c>
      <c r="O8" s="140"/>
      <c r="P8" s="78">
        <f t="shared" si="6"/>
        <v>49.2</v>
      </c>
      <c r="Q8" s="78">
        <f t="shared" si="7"/>
        <v>49</v>
      </c>
      <c r="R8" s="78">
        <f t="shared" si="8"/>
        <v>50</v>
      </c>
      <c r="S8" s="140"/>
      <c r="T8" s="78">
        <f t="shared" si="9"/>
        <v>48.5</v>
      </c>
      <c r="U8" s="78">
        <f t="shared" si="10"/>
        <v>48</v>
      </c>
      <c r="V8" s="78">
        <f t="shared" si="11"/>
        <v>49</v>
      </c>
      <c r="X8" s="6" t="s">
        <v>178</v>
      </c>
      <c r="Y8" s="22">
        <f>+VLOOKUP(9999,sansalvador,3,FALSE)</f>
        <v>45089</v>
      </c>
      <c r="Z8" s="22">
        <f>+Y8</f>
        <v>45089</v>
      </c>
    </row>
    <row r="9" spans="1:26" ht="17.25" customHeight="1">
      <c r="A9" s="3">
        <v>97</v>
      </c>
      <c r="B9" s="76" t="s">
        <v>206</v>
      </c>
      <c r="C9" s="141" t="s">
        <v>25</v>
      </c>
      <c r="D9" s="78">
        <f t="shared" si="0"/>
        <v>70</v>
      </c>
      <c r="E9" s="78">
        <f t="shared" si="1"/>
        <v>70</v>
      </c>
      <c r="F9" s="78">
        <f t="shared" si="2"/>
        <v>70</v>
      </c>
      <c r="G9" s="78"/>
      <c r="H9" s="78"/>
      <c r="I9" s="78"/>
      <c r="J9" s="78"/>
      <c r="K9" s="248"/>
      <c r="L9" s="78">
        <f t="shared" si="3"/>
        <v>75</v>
      </c>
      <c r="M9" s="78">
        <f t="shared" si="4"/>
        <v>75</v>
      </c>
      <c r="N9" s="154">
        <f t="shared" si="5"/>
        <v>75</v>
      </c>
      <c r="O9" s="140"/>
      <c r="P9" s="78">
        <f t="shared" si="6"/>
        <v>80</v>
      </c>
      <c r="Q9" s="78">
        <f t="shared" si="7"/>
        <v>75</v>
      </c>
      <c r="R9" s="78">
        <f t="shared" si="8"/>
        <v>85</v>
      </c>
      <c r="S9" s="140"/>
      <c r="T9" s="78" t="str">
        <f t="shared" si="9"/>
        <v>n.d.</v>
      </c>
      <c r="U9" s="78" t="str">
        <f t="shared" si="10"/>
        <v>n.d.</v>
      </c>
      <c r="V9" s="78" t="str">
        <f t="shared" si="11"/>
        <v>n.d.</v>
      </c>
    </row>
    <row r="10" spans="1:26" ht="17.25" customHeight="1">
      <c r="A10" s="3">
        <v>98</v>
      </c>
      <c r="B10" s="76" t="s">
        <v>207</v>
      </c>
      <c r="C10" s="141" t="s">
        <v>25</v>
      </c>
      <c r="D10" s="78">
        <f t="shared" si="0"/>
        <v>160</v>
      </c>
      <c r="E10" s="78">
        <f t="shared" si="1"/>
        <v>160</v>
      </c>
      <c r="F10" s="78">
        <f t="shared" si="2"/>
        <v>160</v>
      </c>
      <c r="G10" s="78"/>
      <c r="H10" s="78"/>
      <c r="I10" s="78"/>
      <c r="J10" s="78"/>
      <c r="K10" s="248"/>
      <c r="L10" s="78">
        <f t="shared" si="3"/>
        <v>160</v>
      </c>
      <c r="M10" s="78">
        <f t="shared" si="4"/>
        <v>160</v>
      </c>
      <c r="N10" s="154">
        <f t="shared" si="5"/>
        <v>160</v>
      </c>
      <c r="O10" s="140"/>
      <c r="P10" s="78">
        <f t="shared" si="6"/>
        <v>170</v>
      </c>
      <c r="Q10" s="78">
        <f t="shared" si="7"/>
        <v>160</v>
      </c>
      <c r="R10" s="78">
        <f t="shared" si="8"/>
        <v>180</v>
      </c>
      <c r="S10" s="140"/>
      <c r="T10" s="78" t="str">
        <f t="shared" si="9"/>
        <v>n.d.</v>
      </c>
      <c r="U10" s="78" t="str">
        <f t="shared" si="10"/>
        <v>n.d.</v>
      </c>
      <c r="V10" s="78" t="str">
        <f t="shared" si="11"/>
        <v>n.d.</v>
      </c>
    </row>
    <row r="11" spans="1:26" ht="17.25" customHeight="1">
      <c r="A11" s="3">
        <v>99</v>
      </c>
      <c r="B11" s="76" t="s">
        <v>208</v>
      </c>
      <c r="C11" s="141" t="s">
        <v>230</v>
      </c>
      <c r="D11" s="78">
        <f t="shared" si="0"/>
        <v>26</v>
      </c>
      <c r="E11" s="78">
        <f t="shared" si="1"/>
        <v>26</v>
      </c>
      <c r="F11" s="78">
        <f t="shared" si="2"/>
        <v>26</v>
      </c>
      <c r="G11" s="78"/>
      <c r="H11" s="78"/>
      <c r="I11" s="78"/>
      <c r="J11" s="78"/>
      <c r="K11" s="248"/>
      <c r="L11" s="78">
        <f t="shared" si="3"/>
        <v>28</v>
      </c>
      <c r="M11" s="78">
        <f t="shared" si="4"/>
        <v>28</v>
      </c>
      <c r="N11" s="154">
        <f t="shared" si="5"/>
        <v>28</v>
      </c>
      <c r="O11" s="140"/>
      <c r="P11" s="78" t="str">
        <f t="shared" si="6"/>
        <v>n.d.</v>
      </c>
      <c r="Q11" s="78" t="str">
        <f t="shared" si="7"/>
        <v>n.d.</v>
      </c>
      <c r="R11" s="78" t="str">
        <f t="shared" si="8"/>
        <v>n.d.</v>
      </c>
      <c r="S11" s="140"/>
      <c r="T11" s="78" t="str">
        <f t="shared" si="9"/>
        <v>n.d.</v>
      </c>
      <c r="U11" s="78" t="str">
        <f t="shared" si="10"/>
        <v>n.d.</v>
      </c>
      <c r="V11" s="78" t="str">
        <f t="shared" si="11"/>
        <v>n.d.</v>
      </c>
    </row>
    <row r="12" spans="1:26" ht="17.25" customHeight="1">
      <c r="A12" s="3">
        <v>100</v>
      </c>
      <c r="B12" s="76" t="s">
        <v>209</v>
      </c>
      <c r="C12" s="141" t="s">
        <v>230</v>
      </c>
      <c r="D12" s="78">
        <f t="shared" si="0"/>
        <v>25</v>
      </c>
      <c r="E12" s="78">
        <f t="shared" si="1"/>
        <v>25</v>
      </c>
      <c r="F12" s="78">
        <f t="shared" si="2"/>
        <v>25</v>
      </c>
      <c r="G12" s="78"/>
      <c r="H12" s="78"/>
      <c r="I12" s="78"/>
      <c r="J12" s="78"/>
      <c r="K12" s="248"/>
      <c r="L12" s="78">
        <f t="shared" si="3"/>
        <v>25.75</v>
      </c>
      <c r="M12" s="78">
        <f t="shared" si="4"/>
        <v>23.5</v>
      </c>
      <c r="N12" s="154">
        <f t="shared" si="5"/>
        <v>28</v>
      </c>
      <c r="O12" s="140"/>
      <c r="P12" s="78">
        <f t="shared" si="6"/>
        <v>23.5</v>
      </c>
      <c r="Q12" s="78">
        <f t="shared" si="7"/>
        <v>23.5</v>
      </c>
      <c r="R12" s="78">
        <f t="shared" si="8"/>
        <v>23.5</v>
      </c>
      <c r="S12" s="140"/>
      <c r="T12" s="78">
        <f t="shared" si="9"/>
        <v>24</v>
      </c>
      <c r="U12" s="78">
        <f t="shared" si="10"/>
        <v>24</v>
      </c>
      <c r="V12" s="78">
        <f t="shared" si="11"/>
        <v>24</v>
      </c>
    </row>
    <row r="13" spans="1:26" ht="17.25" customHeight="1">
      <c r="A13" s="3">
        <v>101</v>
      </c>
      <c r="B13" s="76" t="s">
        <v>210</v>
      </c>
      <c r="C13" s="141" t="s">
        <v>230</v>
      </c>
      <c r="D13" s="78">
        <f t="shared" si="0"/>
        <v>24</v>
      </c>
      <c r="E13" s="78">
        <f t="shared" si="1"/>
        <v>24</v>
      </c>
      <c r="F13" s="78">
        <f t="shared" si="2"/>
        <v>24</v>
      </c>
      <c r="G13" s="78"/>
      <c r="H13" s="78"/>
      <c r="I13" s="78"/>
      <c r="J13" s="78"/>
      <c r="K13" s="248"/>
      <c r="L13" s="78">
        <f t="shared" si="3"/>
        <v>22</v>
      </c>
      <c r="M13" s="78">
        <f t="shared" si="4"/>
        <v>22</v>
      </c>
      <c r="N13" s="154">
        <f t="shared" si="5"/>
        <v>22</v>
      </c>
      <c r="O13" s="140"/>
      <c r="P13" s="78">
        <f t="shared" si="6"/>
        <v>24.25</v>
      </c>
      <c r="Q13" s="78">
        <f t="shared" si="7"/>
        <v>23</v>
      </c>
      <c r="R13" s="78">
        <f t="shared" si="8"/>
        <v>25.5</v>
      </c>
      <c r="S13" s="140"/>
      <c r="T13" s="78">
        <f t="shared" si="9"/>
        <v>23.5</v>
      </c>
      <c r="U13" s="78">
        <f t="shared" si="10"/>
        <v>23</v>
      </c>
      <c r="V13" s="78">
        <f t="shared" si="11"/>
        <v>24</v>
      </c>
    </row>
    <row r="14" spans="1:26" ht="17.25" customHeight="1">
      <c r="A14" s="3">
        <v>102</v>
      </c>
      <c r="B14" s="76" t="s">
        <v>211</v>
      </c>
      <c r="C14" s="141" t="s">
        <v>231</v>
      </c>
      <c r="D14" s="78">
        <f t="shared" si="0"/>
        <v>5</v>
      </c>
      <c r="E14" s="78">
        <f t="shared" si="1"/>
        <v>5</v>
      </c>
      <c r="F14" s="78">
        <f t="shared" si="2"/>
        <v>5</v>
      </c>
      <c r="G14" s="78"/>
      <c r="H14" s="78"/>
      <c r="I14" s="78"/>
      <c r="J14" s="78"/>
      <c r="K14" s="248"/>
      <c r="L14" s="78">
        <f t="shared" si="3"/>
        <v>4.5</v>
      </c>
      <c r="M14" s="78">
        <f t="shared" si="4"/>
        <v>4.5</v>
      </c>
      <c r="N14" s="154">
        <f t="shared" si="5"/>
        <v>4.5</v>
      </c>
      <c r="O14" s="140"/>
      <c r="P14" s="78">
        <f t="shared" si="6"/>
        <v>5.25</v>
      </c>
      <c r="Q14" s="78">
        <f t="shared" si="7"/>
        <v>5</v>
      </c>
      <c r="R14" s="78">
        <f t="shared" si="8"/>
        <v>5.5</v>
      </c>
      <c r="S14" s="140"/>
      <c r="T14" s="78">
        <f t="shared" si="9"/>
        <v>5.125</v>
      </c>
      <c r="U14" s="78">
        <f t="shared" si="10"/>
        <v>5</v>
      </c>
      <c r="V14" s="78">
        <f t="shared" si="11"/>
        <v>5.5</v>
      </c>
    </row>
    <row r="15" spans="1:26" ht="17.25" customHeight="1">
      <c r="A15" s="3">
        <v>103</v>
      </c>
      <c r="B15" s="76" t="s">
        <v>212</v>
      </c>
      <c r="C15" s="141" t="s">
        <v>232</v>
      </c>
      <c r="D15" s="78">
        <f t="shared" si="0"/>
        <v>80</v>
      </c>
      <c r="E15" s="78">
        <f t="shared" si="1"/>
        <v>80</v>
      </c>
      <c r="F15" s="78">
        <f t="shared" si="2"/>
        <v>80</v>
      </c>
      <c r="G15" s="78"/>
      <c r="H15" s="78"/>
      <c r="I15" s="78"/>
      <c r="J15" s="78"/>
      <c r="K15" s="80"/>
      <c r="L15" s="78">
        <f t="shared" si="3"/>
        <v>83</v>
      </c>
      <c r="M15" s="78">
        <f t="shared" si="4"/>
        <v>83</v>
      </c>
      <c r="N15" s="154">
        <f t="shared" si="5"/>
        <v>83</v>
      </c>
      <c r="O15" s="79"/>
      <c r="P15" s="78" t="str">
        <f t="shared" si="6"/>
        <v>n.d.</v>
      </c>
      <c r="Q15" s="78" t="str">
        <f t="shared" si="7"/>
        <v>n.d.</v>
      </c>
      <c r="R15" s="78" t="str">
        <f t="shared" si="8"/>
        <v>n.d.</v>
      </c>
      <c r="S15" s="79"/>
      <c r="T15" s="78" t="str">
        <f t="shared" si="9"/>
        <v>n.d.</v>
      </c>
      <c r="U15" s="78" t="str">
        <f t="shared" si="10"/>
        <v>n.d.</v>
      </c>
      <c r="V15" s="78" t="str">
        <f t="shared" si="11"/>
        <v>n.d.</v>
      </c>
    </row>
    <row r="16" spans="1:26" ht="17.25" customHeight="1">
      <c r="A16" s="3">
        <v>104</v>
      </c>
      <c r="B16" s="76" t="s">
        <v>213</v>
      </c>
      <c r="C16" s="141" t="s">
        <v>233</v>
      </c>
      <c r="D16" s="78">
        <f t="shared" si="0"/>
        <v>70</v>
      </c>
      <c r="E16" s="78">
        <f t="shared" si="1"/>
        <v>70</v>
      </c>
      <c r="F16" s="78">
        <f t="shared" si="2"/>
        <v>70</v>
      </c>
      <c r="G16" s="78"/>
      <c r="H16" s="78"/>
      <c r="I16" s="78"/>
      <c r="J16" s="78"/>
      <c r="K16" s="80"/>
      <c r="L16" s="78" t="str">
        <f t="shared" si="3"/>
        <v>n.d.</v>
      </c>
      <c r="M16" s="78" t="str">
        <f t="shared" si="4"/>
        <v>n.d.</v>
      </c>
      <c r="N16" s="154" t="str">
        <f t="shared" si="5"/>
        <v>n.d.</v>
      </c>
      <c r="O16" s="79"/>
      <c r="P16" s="78" t="str">
        <f t="shared" si="6"/>
        <v>n.d.</v>
      </c>
      <c r="Q16" s="78" t="str">
        <f t="shared" si="7"/>
        <v>n.d.</v>
      </c>
      <c r="R16" s="78" t="str">
        <f t="shared" si="8"/>
        <v>n.d.</v>
      </c>
      <c r="S16" s="79"/>
      <c r="T16" s="78" t="str">
        <f t="shared" si="9"/>
        <v>n.d.</v>
      </c>
      <c r="U16" s="78" t="str">
        <f t="shared" si="10"/>
        <v>n.d.</v>
      </c>
      <c r="V16" s="78" t="str">
        <f t="shared" si="11"/>
        <v>n.d.</v>
      </c>
    </row>
    <row r="17" spans="1:26" ht="17.25" customHeight="1">
      <c r="A17" s="3">
        <v>105</v>
      </c>
      <c r="B17" s="76" t="s">
        <v>214</v>
      </c>
      <c r="C17" s="146" t="s">
        <v>25</v>
      </c>
      <c r="D17" s="147">
        <f t="shared" si="0"/>
        <v>14</v>
      </c>
      <c r="E17" s="78">
        <f t="shared" si="1"/>
        <v>14</v>
      </c>
      <c r="F17" s="78">
        <f t="shared" si="2"/>
        <v>14</v>
      </c>
      <c r="G17" s="78"/>
      <c r="H17" s="78"/>
      <c r="I17" s="78"/>
      <c r="J17" s="78"/>
      <c r="K17" s="80"/>
      <c r="L17" s="78">
        <f t="shared" si="3"/>
        <v>11.2</v>
      </c>
      <c r="M17" s="78">
        <f t="shared" si="4"/>
        <v>10</v>
      </c>
      <c r="N17" s="154">
        <f t="shared" si="5"/>
        <v>12</v>
      </c>
      <c r="O17" s="79"/>
      <c r="P17" s="78">
        <f t="shared" si="6"/>
        <v>13.583333333333334</v>
      </c>
      <c r="Q17" s="78">
        <f t="shared" si="7"/>
        <v>12.5</v>
      </c>
      <c r="R17" s="78">
        <f t="shared" si="8"/>
        <v>14</v>
      </c>
      <c r="S17" s="79"/>
      <c r="T17" s="78">
        <f t="shared" si="9"/>
        <v>12</v>
      </c>
      <c r="U17" s="78">
        <f t="shared" si="10"/>
        <v>12</v>
      </c>
      <c r="V17" s="78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6" t="s">
        <v>282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87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6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99"/>
      <c r="C23" s="100"/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101"/>
      <c r="O23" s="99"/>
      <c r="P23" s="99"/>
      <c r="Q23" s="99"/>
      <c r="R23" s="99"/>
      <c r="S23" s="102"/>
      <c r="T23" s="102"/>
      <c r="U23" s="104"/>
      <c r="V23" s="105" t="str">
        <f>+numinforme</f>
        <v>INDECAEA1080623</v>
      </c>
      <c r="W23" s="17"/>
    </row>
    <row r="24" spans="1:26" s="5" customFormat="1" ht="36.75" customHeight="1">
      <c r="A24" s="3"/>
      <c r="B24" s="99"/>
      <c r="C24" s="100"/>
      <c r="D24" s="99"/>
      <c r="E24" s="99"/>
      <c r="F24" s="99"/>
      <c r="G24" s="99"/>
      <c r="H24" s="99"/>
      <c r="I24" s="99"/>
      <c r="J24" s="99"/>
      <c r="K24" s="99"/>
      <c r="L24" s="99"/>
      <c r="M24" s="99"/>
      <c r="N24" s="101"/>
      <c r="O24" s="101"/>
      <c r="P24" s="101"/>
      <c r="Q24" s="101"/>
      <c r="R24" s="101"/>
      <c r="S24" s="102"/>
      <c r="T24" s="102"/>
      <c r="U24" s="102"/>
      <c r="V24" s="102"/>
      <c r="W24" s="17"/>
      <c r="X24" s="4"/>
      <c r="Y24" s="4"/>
      <c r="Z24" s="3"/>
    </row>
    <row r="25" spans="1:26" s="5" customFormat="1" ht="15" customHeight="1">
      <c r="A25" s="142"/>
      <c r="B25" s="237">
        <f>Y29</f>
        <v>45090</v>
      </c>
      <c r="C25" s="237"/>
      <c r="D25" s="237"/>
      <c r="E25" s="237"/>
      <c r="F25" s="237"/>
      <c r="G25" s="237"/>
      <c r="H25" s="237"/>
      <c r="I25" s="237"/>
      <c r="J25" s="237"/>
      <c r="K25" s="237"/>
      <c r="L25" s="237"/>
      <c r="M25" s="237"/>
      <c r="N25" s="237"/>
      <c r="O25" s="237"/>
      <c r="P25" s="237"/>
      <c r="Q25" s="237"/>
      <c r="R25" s="237"/>
      <c r="S25" s="237"/>
      <c r="T25" s="237"/>
      <c r="U25" s="237"/>
      <c r="V25" s="237"/>
      <c r="W25" s="17"/>
      <c r="X25" s="17"/>
      <c r="Y25" s="17"/>
    </row>
    <row r="26" spans="1:26" s="5" customFormat="1" ht="12" customHeight="1">
      <c r="A26" s="3"/>
      <c r="B26" s="99"/>
      <c r="C26" s="100"/>
      <c r="D26" s="99"/>
      <c r="E26" s="99"/>
      <c r="F26" s="99"/>
      <c r="G26" s="99"/>
      <c r="H26" s="101"/>
      <c r="I26" s="101"/>
      <c r="J26" s="99"/>
      <c r="K26" s="99"/>
      <c r="L26" s="99"/>
      <c r="M26" s="99"/>
      <c r="N26" s="99"/>
      <c r="O26" s="102"/>
      <c r="P26" s="102"/>
      <c r="Q26" s="102"/>
      <c r="R26" s="102"/>
      <c r="S26" s="102"/>
      <c r="T26" s="102"/>
      <c r="U26" s="102"/>
      <c r="V26" s="102"/>
      <c r="W26" s="17"/>
    </row>
    <row r="27" spans="1:26" ht="15" customHeight="1">
      <c r="B27" s="246" t="str">
        <f>+B5</f>
        <v>MERCADO CENTRAL</v>
      </c>
      <c r="C27" s="246"/>
      <c r="D27" s="246" t="s">
        <v>262</v>
      </c>
      <c r="E27" s="246"/>
      <c r="F27" s="246"/>
      <c r="G27" s="246"/>
      <c r="H27" s="246"/>
      <c r="I27" s="246"/>
      <c r="J27" s="246"/>
      <c r="K27" s="156"/>
      <c r="L27" s="241" t="str">
        <f>+L5</f>
        <v>SONSONATE</v>
      </c>
      <c r="M27" s="241"/>
      <c r="N27" s="242"/>
      <c r="O27" s="107"/>
      <c r="P27" s="241" t="str">
        <f>+P5</f>
        <v>USULUTAN</v>
      </c>
      <c r="Q27" s="241"/>
      <c r="R27" s="243"/>
      <c r="S27" s="107"/>
      <c r="T27" s="241" t="str">
        <f>+T5</f>
        <v>SAN FRANCISCO GOTERA</v>
      </c>
      <c r="U27" s="241"/>
      <c r="V27" s="241"/>
      <c r="X27" s="6" t="str">
        <f>+LOWER(SUBSTITUTE(B27," ",""))</f>
        <v>mercadocentral</v>
      </c>
      <c r="Y27" s="6" t="s">
        <v>132</v>
      </c>
    </row>
    <row r="28" spans="1:26" s="2" customFormat="1" ht="31.5" customHeight="1" thickBot="1">
      <c r="A28" s="1"/>
      <c r="B28" s="108" t="s">
        <v>2</v>
      </c>
      <c r="C28" s="109" t="s">
        <v>196</v>
      </c>
      <c r="D28" s="110" t="s">
        <v>132</v>
      </c>
      <c r="E28" s="111" t="s">
        <v>0</v>
      </c>
      <c r="F28" s="155" t="s">
        <v>1</v>
      </c>
      <c r="G28" s="112"/>
      <c r="H28" s="113"/>
      <c r="I28" s="114"/>
      <c r="J28" s="115"/>
      <c r="K28" s="95"/>
      <c r="L28" s="110" t="s">
        <v>132</v>
      </c>
      <c r="M28" s="111" t="s">
        <v>0</v>
      </c>
      <c r="N28" s="116" t="s">
        <v>1</v>
      </c>
      <c r="O28" s="152"/>
      <c r="P28" s="110" t="s">
        <v>132</v>
      </c>
      <c r="Q28" s="111" t="s">
        <v>0</v>
      </c>
      <c r="R28" s="117" t="s">
        <v>1</v>
      </c>
      <c r="S28" s="96"/>
      <c r="T28" s="110" t="s">
        <v>132</v>
      </c>
      <c r="U28" s="111" t="s">
        <v>0</v>
      </c>
      <c r="V28" s="111" t="s">
        <v>1</v>
      </c>
      <c r="W28" s="17"/>
      <c r="X28" s="2" t="str">
        <f>+LOWER(CONCATENATE(SUBSTITUTE(B27," ",""),"pasado"))</f>
        <v>mercadocentralpasado</v>
      </c>
    </row>
    <row r="29" spans="1:26" ht="17.25" customHeight="1">
      <c r="A29" s="3">
        <v>95</v>
      </c>
      <c r="B29" s="76" t="s">
        <v>204</v>
      </c>
      <c r="C29" s="148" t="s">
        <v>235</v>
      </c>
      <c r="D29" s="149">
        <f t="shared" ref="D29:D39" si="12">IFERROR(IF(VLOOKUP(CONCATENATE(A29,$B$27),sansalvador,8,FALSE)=0,"n.d.",IF(ISERROR(VLOOKUP(CONCATENATE(A29,$B$27),sansalvador,8,FALSE)),"n.d.",VLOOKUP(CONCATENATE(A29,$B$27),sansalvador,8,FALSE))),"n.d.")</f>
        <v>1.1000000000000001</v>
      </c>
      <c r="E29" s="143">
        <f t="shared" ref="E29:E39" si="13">IFERROR(IF(VLOOKUP(CONCATENATE(A29,$B$27),sansalvador,9,FALSE)=0,"n.d.",IF( ISERROR(VLOOKUP(CONCATENATE(A29,$B$27),sansalvador,9,FALSE)),"n.d.",VLOOKUP(CONCATENATE(A29,$B$27),sansalvador,9,FALSE))),"n.d.")</f>
        <v>1.1000000000000001</v>
      </c>
      <c r="F29" s="143">
        <f t="shared" ref="F29:F39" si="14">IFERROR(IF(VLOOKUP(CONCATENATE(A29,$B$27),sansalvador,10,FALSE)=0,"n.d.",IF( ISERROR(VLOOKUP(CONCATENATE(A29,$B$27),sansalvador,10,FALSE)),"n.d.",VLOOKUP(CONCATENATE(A29,$B$27),sansalvador,10,FALSE))),"n.d.")</f>
        <v>1.1000000000000001</v>
      </c>
      <c r="G29" s="143"/>
      <c r="H29" s="143"/>
      <c r="I29" s="143"/>
      <c r="J29" s="143"/>
      <c r="K29" s="249"/>
      <c r="L29" s="143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3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1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2"/>
      <c r="P29" s="143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1.5100000000000002</v>
      </c>
      <c r="Q29" s="143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1.2</v>
      </c>
      <c r="R29" s="143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1.75</v>
      </c>
      <c r="S29" s="183"/>
      <c r="T29" s="143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1.5571428571428572</v>
      </c>
      <c r="U29" s="143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1.5</v>
      </c>
      <c r="V29" s="143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1.75</v>
      </c>
      <c r="X29" s="6" t="s">
        <v>177</v>
      </c>
      <c r="Y29" s="22">
        <f>+VLOOKUP(1111,sansalvador,3,FALSE)</f>
        <v>45090</v>
      </c>
      <c r="Z29" s="22">
        <f>+Y29</f>
        <v>45090</v>
      </c>
    </row>
    <row r="30" spans="1:26" ht="17.25" customHeight="1">
      <c r="A30" s="3">
        <v>96</v>
      </c>
      <c r="B30" s="76" t="s">
        <v>205</v>
      </c>
      <c r="C30" s="77" t="s">
        <v>254</v>
      </c>
      <c r="D30" s="143">
        <f t="shared" si="12"/>
        <v>0.55000000000000004</v>
      </c>
      <c r="E30" s="143">
        <f t="shared" si="13"/>
        <v>0.55000000000000004</v>
      </c>
      <c r="F30" s="143">
        <f t="shared" si="14"/>
        <v>0.55000000000000004</v>
      </c>
      <c r="G30" s="143"/>
      <c r="H30" s="143"/>
      <c r="I30" s="143"/>
      <c r="J30" s="143"/>
      <c r="K30" s="249"/>
      <c r="L30" s="143">
        <f t="shared" si="15"/>
        <v>0.6</v>
      </c>
      <c r="M30" s="143">
        <f t="shared" si="16"/>
        <v>0.6</v>
      </c>
      <c r="N30" s="184">
        <f t="shared" si="17"/>
        <v>0.6</v>
      </c>
      <c r="O30" s="182"/>
      <c r="P30" s="143">
        <f t="shared" si="18"/>
        <v>0.54999999999999993</v>
      </c>
      <c r="Q30" s="143">
        <f t="shared" si="19"/>
        <v>0.55000000000000004</v>
      </c>
      <c r="R30" s="143">
        <f t="shared" si="20"/>
        <v>0.55000000000000004</v>
      </c>
      <c r="S30" s="183"/>
      <c r="T30" s="143">
        <f t="shared" si="21"/>
        <v>0.58125000000000004</v>
      </c>
      <c r="U30" s="143">
        <f t="shared" si="22"/>
        <v>0.55000000000000004</v>
      </c>
      <c r="V30" s="143">
        <f t="shared" si="23"/>
        <v>0.6</v>
      </c>
      <c r="X30" s="6" t="s">
        <v>178</v>
      </c>
      <c r="Y30" s="22">
        <f>+VLOOKUP(9999,sansalvador,3,FALSE)</f>
        <v>45089</v>
      </c>
      <c r="Z30" s="22">
        <f>+Y30</f>
        <v>45089</v>
      </c>
    </row>
    <row r="31" spans="1:26" ht="17.25" customHeight="1">
      <c r="A31" s="3">
        <v>97</v>
      </c>
      <c r="B31" s="76" t="s">
        <v>206</v>
      </c>
      <c r="C31" s="77" t="s">
        <v>235</v>
      </c>
      <c r="D31" s="143">
        <f t="shared" si="12"/>
        <v>0.8</v>
      </c>
      <c r="E31" s="143">
        <f t="shared" si="13"/>
        <v>0.8</v>
      </c>
      <c r="F31" s="143">
        <f t="shared" si="14"/>
        <v>0.8</v>
      </c>
      <c r="G31" s="143"/>
      <c r="H31" s="143"/>
      <c r="I31" s="143"/>
      <c r="J31" s="143"/>
      <c r="K31" s="249"/>
      <c r="L31" s="143">
        <f t="shared" si="15"/>
        <v>1.1499999999999999</v>
      </c>
      <c r="M31" s="143">
        <f t="shared" si="16"/>
        <v>1.1499999999999999</v>
      </c>
      <c r="N31" s="184">
        <f t="shared" si="17"/>
        <v>1.1499999999999999</v>
      </c>
      <c r="O31" s="182"/>
      <c r="P31" s="143">
        <f t="shared" si="18"/>
        <v>1.075</v>
      </c>
      <c r="Q31" s="143">
        <f t="shared" si="19"/>
        <v>1</v>
      </c>
      <c r="R31" s="143">
        <f t="shared" si="20"/>
        <v>1.2</v>
      </c>
      <c r="S31" s="183"/>
      <c r="T31" s="143">
        <f t="shared" si="21"/>
        <v>1.1412499999999999</v>
      </c>
      <c r="U31" s="143">
        <f t="shared" si="22"/>
        <v>1</v>
      </c>
      <c r="V31" s="143">
        <f t="shared" si="23"/>
        <v>1.28</v>
      </c>
    </row>
    <row r="32" spans="1:26" ht="17.25" customHeight="1">
      <c r="A32" s="3">
        <v>98</v>
      </c>
      <c r="B32" s="76" t="s">
        <v>207</v>
      </c>
      <c r="C32" s="77" t="s">
        <v>235</v>
      </c>
      <c r="D32" s="143">
        <f t="shared" si="12"/>
        <v>1.75</v>
      </c>
      <c r="E32" s="143">
        <f t="shared" si="13"/>
        <v>1.75</v>
      </c>
      <c r="F32" s="143">
        <f t="shared" si="14"/>
        <v>1.75</v>
      </c>
      <c r="G32" s="143"/>
      <c r="H32" s="143"/>
      <c r="I32" s="143"/>
      <c r="J32" s="143"/>
      <c r="K32" s="249"/>
      <c r="L32" s="143">
        <f t="shared" si="15"/>
        <v>2</v>
      </c>
      <c r="M32" s="143">
        <f t="shared" si="16"/>
        <v>2</v>
      </c>
      <c r="N32" s="184">
        <f t="shared" si="17"/>
        <v>2</v>
      </c>
      <c r="O32" s="182"/>
      <c r="P32" s="143">
        <f t="shared" si="18"/>
        <v>1.97</v>
      </c>
      <c r="Q32" s="143">
        <f t="shared" si="19"/>
        <v>1.8</v>
      </c>
      <c r="R32" s="143">
        <f t="shared" si="20"/>
        <v>2.25</v>
      </c>
      <c r="S32" s="183"/>
      <c r="T32" s="143">
        <f t="shared" si="21"/>
        <v>2.0187499999999998</v>
      </c>
      <c r="U32" s="143">
        <f t="shared" si="22"/>
        <v>2</v>
      </c>
      <c r="V32" s="143">
        <f t="shared" si="23"/>
        <v>2.15</v>
      </c>
    </row>
    <row r="33" spans="1:23" ht="17.25" customHeight="1">
      <c r="A33" s="3">
        <v>99</v>
      </c>
      <c r="B33" s="76" t="s">
        <v>208</v>
      </c>
      <c r="C33" s="77" t="s">
        <v>235</v>
      </c>
      <c r="D33" s="143" t="str">
        <f t="shared" si="12"/>
        <v>n.d.</v>
      </c>
      <c r="E33" s="143" t="str">
        <f t="shared" si="13"/>
        <v>n.d.</v>
      </c>
      <c r="F33" s="143" t="str">
        <f t="shared" si="14"/>
        <v>n.d.</v>
      </c>
      <c r="G33" s="143"/>
      <c r="H33" s="143"/>
      <c r="I33" s="143"/>
      <c r="J33" s="143"/>
      <c r="K33" s="249"/>
      <c r="L33" s="143" t="str">
        <f t="shared" si="15"/>
        <v>n.d.</v>
      </c>
      <c r="M33" s="143" t="str">
        <f t="shared" si="16"/>
        <v>n.d.</v>
      </c>
      <c r="N33" s="184" t="str">
        <f t="shared" si="17"/>
        <v>n.d.</v>
      </c>
      <c r="O33" s="182"/>
      <c r="P33" s="143" t="str">
        <f t="shared" si="18"/>
        <v>n.d.</v>
      </c>
      <c r="Q33" s="143" t="str">
        <f t="shared" si="19"/>
        <v>n.d.</v>
      </c>
      <c r="R33" s="143" t="str">
        <f t="shared" si="20"/>
        <v>n.d.</v>
      </c>
      <c r="S33" s="183"/>
      <c r="T33" s="143" t="str">
        <f t="shared" si="21"/>
        <v>n.d.</v>
      </c>
      <c r="U33" s="143" t="str">
        <f t="shared" si="22"/>
        <v>n.d.</v>
      </c>
      <c r="V33" s="143" t="str">
        <f t="shared" si="23"/>
        <v>n.d.</v>
      </c>
    </row>
    <row r="34" spans="1:23" ht="17.25" customHeight="1">
      <c r="A34" s="3">
        <v>100</v>
      </c>
      <c r="B34" s="76" t="s">
        <v>209</v>
      </c>
      <c r="C34" s="77" t="s">
        <v>235</v>
      </c>
      <c r="D34" s="143" t="str">
        <f t="shared" si="12"/>
        <v>n.d.</v>
      </c>
      <c r="E34" s="143" t="str">
        <f t="shared" si="13"/>
        <v>n.d.</v>
      </c>
      <c r="F34" s="143" t="str">
        <f t="shared" si="14"/>
        <v>n.d.</v>
      </c>
      <c r="G34" s="143"/>
      <c r="H34" s="143"/>
      <c r="I34" s="143"/>
      <c r="J34" s="143"/>
      <c r="K34" s="249"/>
      <c r="L34" s="143" t="str">
        <f t="shared" si="15"/>
        <v>n.d.</v>
      </c>
      <c r="M34" s="143" t="str">
        <f t="shared" si="16"/>
        <v>n.d.</v>
      </c>
      <c r="N34" s="184" t="str">
        <f t="shared" si="17"/>
        <v>n.d.</v>
      </c>
      <c r="O34" s="182"/>
      <c r="P34" s="143">
        <f t="shared" si="18"/>
        <v>0.5</v>
      </c>
      <c r="Q34" s="143">
        <f t="shared" si="19"/>
        <v>0.5</v>
      </c>
      <c r="R34" s="143">
        <f t="shared" si="20"/>
        <v>0.5</v>
      </c>
      <c r="S34" s="183"/>
      <c r="T34" s="143">
        <f t="shared" si="21"/>
        <v>0.57499999999999996</v>
      </c>
      <c r="U34" s="143">
        <f t="shared" si="22"/>
        <v>0.55000000000000004</v>
      </c>
      <c r="V34" s="143">
        <f t="shared" si="23"/>
        <v>0.6</v>
      </c>
    </row>
    <row r="35" spans="1:23" ht="17.25" customHeight="1">
      <c r="A35" s="3">
        <v>101</v>
      </c>
      <c r="B35" s="76" t="s">
        <v>210</v>
      </c>
      <c r="C35" s="77" t="s">
        <v>235</v>
      </c>
      <c r="D35" s="143" t="str">
        <f t="shared" si="12"/>
        <v>n.d.</v>
      </c>
      <c r="E35" s="143" t="str">
        <f t="shared" si="13"/>
        <v>n.d.</v>
      </c>
      <c r="F35" s="143" t="str">
        <f t="shared" si="14"/>
        <v>n.d.</v>
      </c>
      <c r="G35" s="143"/>
      <c r="H35" s="143"/>
      <c r="I35" s="143"/>
      <c r="J35" s="143"/>
      <c r="K35" s="249"/>
      <c r="L35" s="143" t="str">
        <f t="shared" si="15"/>
        <v>n.d.</v>
      </c>
      <c r="M35" s="143" t="str">
        <f t="shared" si="16"/>
        <v>n.d.</v>
      </c>
      <c r="N35" s="184" t="str">
        <f t="shared" si="17"/>
        <v>n.d.</v>
      </c>
      <c r="O35" s="182"/>
      <c r="P35" s="143">
        <f t="shared" si="18"/>
        <v>0.56666666666666676</v>
      </c>
      <c r="Q35" s="143">
        <f t="shared" si="19"/>
        <v>0.5</v>
      </c>
      <c r="R35" s="143">
        <f t="shared" si="20"/>
        <v>0.6</v>
      </c>
      <c r="S35" s="183"/>
      <c r="T35" s="143">
        <f t="shared" si="21"/>
        <v>0.56000000000000005</v>
      </c>
      <c r="U35" s="143">
        <f t="shared" si="22"/>
        <v>0.55000000000000004</v>
      </c>
      <c r="V35" s="143">
        <f t="shared" si="23"/>
        <v>0.6</v>
      </c>
    </row>
    <row r="36" spans="1:23" ht="17.25" customHeight="1">
      <c r="A36" s="3">
        <v>102</v>
      </c>
      <c r="B36" s="76" t="s">
        <v>211</v>
      </c>
      <c r="C36" s="77" t="s">
        <v>231</v>
      </c>
      <c r="D36" s="143" t="str">
        <f t="shared" si="12"/>
        <v>n.d.</v>
      </c>
      <c r="E36" s="143" t="str">
        <f t="shared" si="13"/>
        <v>n.d.</v>
      </c>
      <c r="F36" s="143" t="str">
        <f t="shared" si="14"/>
        <v>n.d.</v>
      </c>
      <c r="G36" s="143"/>
      <c r="H36" s="143"/>
      <c r="I36" s="143"/>
      <c r="J36" s="143"/>
      <c r="K36" s="249"/>
      <c r="L36" s="143" t="str">
        <f t="shared" si="15"/>
        <v>n.d.</v>
      </c>
      <c r="M36" s="143" t="str">
        <f t="shared" si="16"/>
        <v>n.d.</v>
      </c>
      <c r="N36" s="184" t="str">
        <f t="shared" si="17"/>
        <v>n.d.</v>
      </c>
      <c r="O36" s="182"/>
      <c r="P36" s="143" t="str">
        <f t="shared" si="18"/>
        <v>n.d.</v>
      </c>
      <c r="Q36" s="143" t="str">
        <f t="shared" si="19"/>
        <v>n.d.</v>
      </c>
      <c r="R36" s="143" t="str">
        <f t="shared" si="20"/>
        <v>n.d.</v>
      </c>
      <c r="S36" s="183"/>
      <c r="T36" s="143" t="str">
        <f t="shared" si="21"/>
        <v>n.d.</v>
      </c>
      <c r="U36" s="143" t="str">
        <f t="shared" si="22"/>
        <v>n.d.</v>
      </c>
      <c r="V36" s="143" t="str">
        <f t="shared" si="23"/>
        <v>n.d.</v>
      </c>
    </row>
    <row r="37" spans="1:23" ht="17.25" customHeight="1">
      <c r="A37" s="3">
        <v>103</v>
      </c>
      <c r="B37" s="76" t="s">
        <v>212</v>
      </c>
      <c r="C37" s="77" t="s">
        <v>255</v>
      </c>
      <c r="D37" s="143">
        <f t="shared" si="12"/>
        <v>1</v>
      </c>
      <c r="E37" s="143">
        <f t="shared" si="13"/>
        <v>1</v>
      </c>
      <c r="F37" s="143">
        <f t="shared" si="14"/>
        <v>1</v>
      </c>
      <c r="G37" s="143"/>
      <c r="H37" s="143"/>
      <c r="I37" s="143"/>
      <c r="J37" s="143"/>
      <c r="K37" s="185"/>
      <c r="L37" s="143">
        <f t="shared" si="15"/>
        <v>1</v>
      </c>
      <c r="M37" s="143">
        <f t="shared" si="16"/>
        <v>1</v>
      </c>
      <c r="N37" s="184">
        <f t="shared" si="17"/>
        <v>1</v>
      </c>
      <c r="O37" s="186"/>
      <c r="P37" s="143">
        <f t="shared" si="18"/>
        <v>1.03</v>
      </c>
      <c r="Q37" s="143">
        <f t="shared" si="19"/>
        <v>0.9</v>
      </c>
      <c r="R37" s="143">
        <f t="shared" si="20"/>
        <v>1.25</v>
      </c>
      <c r="S37" s="180"/>
      <c r="T37" s="143" t="str">
        <f t="shared" si="21"/>
        <v>n.d.</v>
      </c>
      <c r="U37" s="143" t="str">
        <f t="shared" si="22"/>
        <v>n.d.</v>
      </c>
      <c r="V37" s="143" t="str">
        <f t="shared" si="23"/>
        <v>n.d.</v>
      </c>
    </row>
    <row r="38" spans="1:23" ht="17.25" customHeight="1">
      <c r="A38" s="3">
        <v>104</v>
      </c>
      <c r="B38" s="76" t="s">
        <v>213</v>
      </c>
      <c r="C38" s="77" t="s">
        <v>255</v>
      </c>
      <c r="D38" s="143">
        <f t="shared" si="12"/>
        <v>0.8</v>
      </c>
      <c r="E38" s="143">
        <f t="shared" si="13"/>
        <v>0.8</v>
      </c>
      <c r="F38" s="143">
        <f t="shared" si="14"/>
        <v>0.8</v>
      </c>
      <c r="G38" s="143"/>
      <c r="H38" s="143"/>
      <c r="I38" s="143"/>
      <c r="J38" s="143"/>
      <c r="K38" s="185"/>
      <c r="L38" s="143" t="str">
        <f t="shared" si="15"/>
        <v>n.d.</v>
      </c>
      <c r="M38" s="143" t="str">
        <f t="shared" si="16"/>
        <v>n.d.</v>
      </c>
      <c r="N38" s="184" t="str">
        <f t="shared" si="17"/>
        <v>n.d.</v>
      </c>
      <c r="O38" s="186"/>
      <c r="P38" s="143" t="str">
        <f t="shared" si="18"/>
        <v>n.d.</v>
      </c>
      <c r="Q38" s="143" t="str">
        <f t="shared" si="19"/>
        <v>n.d.</v>
      </c>
      <c r="R38" s="143" t="str">
        <f t="shared" si="20"/>
        <v>n.d.</v>
      </c>
      <c r="S38" s="180"/>
      <c r="T38" s="143">
        <f t="shared" si="21"/>
        <v>1</v>
      </c>
      <c r="U38" s="143">
        <f t="shared" si="22"/>
        <v>1</v>
      </c>
      <c r="V38" s="143">
        <f t="shared" si="23"/>
        <v>1</v>
      </c>
    </row>
    <row r="39" spans="1:23" ht="17.25" customHeight="1">
      <c r="A39" s="3">
        <v>105</v>
      </c>
      <c r="B39" s="76" t="s">
        <v>214</v>
      </c>
      <c r="C39" s="150" t="s">
        <v>235</v>
      </c>
      <c r="D39" s="187">
        <f t="shared" si="12"/>
        <v>0.2</v>
      </c>
      <c r="E39" s="143">
        <f t="shared" si="13"/>
        <v>0.2</v>
      </c>
      <c r="F39" s="143">
        <f t="shared" si="14"/>
        <v>0.2</v>
      </c>
      <c r="G39" s="143"/>
      <c r="H39" s="143"/>
      <c r="I39" s="143"/>
      <c r="J39" s="143"/>
      <c r="K39" s="185"/>
      <c r="L39" s="143">
        <f t="shared" si="15"/>
        <v>0.15</v>
      </c>
      <c r="M39" s="143">
        <f t="shared" si="16"/>
        <v>0.15</v>
      </c>
      <c r="N39" s="184">
        <f t="shared" si="17"/>
        <v>0.15</v>
      </c>
      <c r="O39" s="186"/>
      <c r="P39" s="143">
        <f t="shared" si="18"/>
        <v>0.19285714285714284</v>
      </c>
      <c r="Q39" s="143">
        <f t="shared" si="19"/>
        <v>0.15</v>
      </c>
      <c r="R39" s="143">
        <f t="shared" si="20"/>
        <v>0.2</v>
      </c>
      <c r="S39" s="180"/>
      <c r="T39" s="143">
        <f t="shared" si="21"/>
        <v>0.15</v>
      </c>
      <c r="U39" s="143">
        <f t="shared" si="22"/>
        <v>0.15</v>
      </c>
      <c r="V39" s="143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6" t="s">
        <v>282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87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6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6" t="str">
        <f>+CONCATENATE("Plazas visitadas este día: "&amp;PROPER(D5)&amp;", "&amp;PROPER(L5)&amp;", "&amp;PROPER(P5)&amp;", "&amp;PROPER(T5)&amp;".")</f>
        <v>Plazas visitadas este día: Gerardo Barrios , Sonsonate, Usulutan, San Francisco Gotera.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4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2" t="str">
        <f>+VLOOKUP(1111,sansalvador,2,FALSE)</f>
        <v>Fecha Actual</v>
      </c>
      <c r="Z52" s="22" t="str">
        <f>+Y52</f>
        <v>Fecha Actual</v>
      </c>
    </row>
    <row r="53" spans="1:26" ht="15" customHeight="1">
      <c r="A53" s="3">
        <v>2</v>
      </c>
      <c r="X53" s="6" t="s">
        <v>178</v>
      </c>
      <c r="Y53" s="22" t="e">
        <f>+VLOOKUP(1111,sansalvadorpasado,2,FALSE)</f>
        <v>#N/A</v>
      </c>
      <c r="Z53" s="22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CAE5" sheet="1" objects="1" scenarios="1"/>
  <mergeCells count="12">
    <mergeCell ref="K29:K36"/>
    <mergeCell ref="L27:N27"/>
    <mergeCell ref="P27:R27"/>
    <mergeCell ref="T27:V27"/>
    <mergeCell ref="B25:V25"/>
    <mergeCell ref="B27:J27"/>
    <mergeCell ref="B3:V3"/>
    <mergeCell ref="B5:J5"/>
    <mergeCell ref="K7:K14"/>
    <mergeCell ref="L5:N5"/>
    <mergeCell ref="P5:R5"/>
    <mergeCell ref="T5:V5"/>
  </mergeCells>
  <dataValidations count="4">
    <dataValidation type="list" showInputMessage="1" showErrorMessage="1" sqref="T5:V5 T27:V27" xr:uid="{00000000-0002-0000-0700-000000000000}">
      <formula1>deporiente</formula1>
    </dataValidation>
    <dataValidation type="list" showInputMessage="1" showErrorMessage="1" sqref="P5:R5 P27:R27" xr:uid="{00000000-0002-0000-0700-000001000000}">
      <formula1>depcentral</formula1>
    </dataValidation>
    <dataValidation type="list" showInputMessage="1" showErrorMessage="1" sqref="L5:N5 L27:N27" xr:uid="{00000000-0002-0000-0700-000002000000}">
      <formula1>depoccidente</formula1>
    </dataValidation>
    <dataValidation type="list" allowBlank="1" showInputMessage="1" showErrorMessage="1" sqref="B5:J5 B27:J27" xr:uid="{00000000-0002-0000-0700-000003000000}">
      <formula1>depmetropolitana</formula1>
    </dataValidation>
  </dataValidations>
  <pageMargins left="0.23622047244094491" right="0.19685039370078741" top="0.51181102362204722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Hoja6">
    <pageSetUpPr fitToPage="1"/>
  </sheetPr>
  <dimension ref="A1:V47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INDECAEA1080623</v>
      </c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</row>
    <row r="3" spans="1:22" s="5" customFormat="1" ht="15" customHeight="1">
      <c r="A3" s="121">
        <f>U7</f>
        <v>45090</v>
      </c>
      <c r="B3" s="237">
        <f>U7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+GranosBasicos!L26</f>
        <v>SONSONATE</v>
      </c>
      <c r="I5" s="241"/>
      <c r="J5" s="243"/>
      <c r="K5" s="107"/>
      <c r="L5" s="241" t="str">
        <f>+GranosBasicos!P26</f>
        <v>USULUTAN</v>
      </c>
      <c r="M5" s="241"/>
      <c r="N5" s="243"/>
      <c r="O5" s="107"/>
      <c r="P5" s="241" t="str">
        <f>+GranosBasicos!T26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3" t="s">
        <v>2</v>
      </c>
      <c r="C6" s="174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69" t="s">
        <v>237</v>
      </c>
      <c r="C7" s="163"/>
      <c r="D7" s="164"/>
      <c r="E7" s="164"/>
      <c r="F7" s="164"/>
      <c r="G7" s="159"/>
      <c r="H7" s="164"/>
      <c r="I7" s="164"/>
      <c r="J7" s="164"/>
      <c r="K7" s="167"/>
      <c r="L7" s="164"/>
      <c r="M7" s="164"/>
      <c r="N7" s="164"/>
      <c r="O7" s="165"/>
      <c r="P7" s="164"/>
      <c r="Q7" s="164"/>
      <c r="R7" s="164"/>
      <c r="T7" s="6" t="s">
        <v>177</v>
      </c>
      <c r="U7" s="22">
        <f>+VLOOKUP(1111,sansalvador,3,FALSE)</f>
        <v>45090</v>
      </c>
      <c r="V7" s="22">
        <f>+U7</f>
        <v>45090</v>
      </c>
    </row>
    <row r="8" spans="1:22" ht="17.25" customHeight="1">
      <c r="A8" s="3">
        <v>109</v>
      </c>
      <c r="B8" s="76" t="s">
        <v>215</v>
      </c>
      <c r="C8" s="77" t="s">
        <v>235</v>
      </c>
      <c r="D8" s="143">
        <f t="shared" ref="D8:D15" si="0">IF(ISERROR(VLOOKUP(CONCATENATE(A8,$D$5),sansalvador,5,FALSE)),"n.d.",VLOOKUP(CONCATENATE(A8,$D$5),sansalvador,5,FALSE))</f>
        <v>4.7750000000000004</v>
      </c>
      <c r="E8" s="143">
        <f t="shared" ref="E8:E15" si="1">IF( ISERROR(VLOOKUP(CONCATENATE(A8,$D$5),sansalvador,6,FALSE)),"n.d.",VLOOKUP(CONCATENATE(A8,$D$5),sansalvador,6,FALSE))</f>
        <v>4.75</v>
      </c>
      <c r="F8" s="143">
        <f t="shared" ref="F8:F15" si="2">IF( ISERROR(VLOOKUP(CONCATENATE(A8,$D$5),sansalvador,7,FALSE)),"n.d.",VLOOKUP(CONCATENATE(A8,$D$5),sansalvador,7,FALSE))</f>
        <v>4.8</v>
      </c>
      <c r="G8" s="188"/>
      <c r="H8" s="143">
        <f t="shared" ref="H8:H15" si="3">IF(ISERROR(VLOOKUP(CONCATENATE(A8,$H$5),sansalvador,5,FALSE)),"n.d.",VLOOKUP(CONCATENATE(A8,$H$5),sansalvador,5,FALSE))</f>
        <v>4.2833333333333332</v>
      </c>
      <c r="I8" s="143">
        <f t="shared" ref="I8:I15" si="4">IF(ISERROR(VLOOKUP(CONCATENATE(A8,$H$5),sansalvador,6,FALSE)),"n.d.",VLOOKUP(CONCATENATE(A8,$H$5),sansalvador,6,FALSE))</f>
        <v>4.25</v>
      </c>
      <c r="J8" s="143">
        <f t="shared" ref="J8:J15" si="5">IF(ISERROR(VLOOKUP(CONCATENATE(A8,$H$5),sansalvador,7,FALSE)),"n.d.",VLOOKUP(CONCATENATE(A8,$H$5),sansalvador,7,FALSE))</f>
        <v>4.3</v>
      </c>
      <c r="K8" s="189"/>
      <c r="L8" s="143">
        <f t="shared" ref="L8:L15" si="6">IF(ISERROR(VLOOKUP(CONCATENATE(A8,$L$5),sansalvador,5,FALSE)),"n.d.",VLOOKUP(CONCATENATE(A8,$L$5),sansalvador,5,FALSE))</f>
        <v>5</v>
      </c>
      <c r="M8" s="143">
        <f t="shared" ref="M8:M15" si="7">IF(ISERROR(VLOOKUP(CONCATENATE(A8,$L$5),sansalvador,6,FALSE)),"n.d.",VLOOKUP(CONCATENATE(A8,$L$5),sansalvador,6,FALSE))</f>
        <v>5</v>
      </c>
      <c r="N8" s="143">
        <f t="shared" ref="N8:N15" si="8">IF(ISERROR(VLOOKUP(CONCATENATE(A8,$L$5),sansalvador,7,FALSE)),"n.d.",VLOOKUP(CONCATENATE(A8,$L$5),sansalvador,7,FALSE))</f>
        <v>5</v>
      </c>
      <c r="O8" s="186"/>
      <c r="P8" s="143">
        <f t="shared" ref="P8:P15" si="9">IF(ISERROR(VLOOKUP(CONCATENATE(A8,$P$5),sansalvador,5,FALSE)),"n.d.",VLOOKUP(CONCATENATE(A8,$P$5),sansalvador,5,FALSE))</f>
        <v>5</v>
      </c>
      <c r="Q8" s="143">
        <f t="shared" ref="Q8:Q15" si="10">IF(ISERROR(VLOOKUP(CONCATENATE(A8,$P$5),sansalvador,6,FALSE)),"n.d.",VLOOKUP(CONCATENATE(A8,$P$5),sansalvador,6,FALSE))</f>
        <v>5</v>
      </c>
      <c r="R8" s="143">
        <f t="shared" ref="R8:R15" si="11">IF(ISERROR(VLOOKUP(CONCATENATE(A8,$P$5),sansalvador,7,FALSE)),"n.d.",VLOOKUP(CONCATENATE(A8,$P$5),sansalvador,7,FALSE))</f>
        <v>5</v>
      </c>
      <c r="T8" s="6" t="s">
        <v>178</v>
      </c>
      <c r="U8" s="22">
        <f>+VLOOKUP(9999,sansalvador,3,FALSE)</f>
        <v>45089</v>
      </c>
      <c r="V8" s="22">
        <f>+U8</f>
        <v>45089</v>
      </c>
    </row>
    <row r="9" spans="1:22" ht="17.25" customHeight="1">
      <c r="A9" s="3">
        <v>110</v>
      </c>
      <c r="B9" s="76" t="s">
        <v>216</v>
      </c>
      <c r="C9" s="77" t="s">
        <v>235</v>
      </c>
      <c r="D9" s="143">
        <f t="shared" si="0"/>
        <v>4.7249999999999996</v>
      </c>
      <c r="E9" s="143">
        <f t="shared" si="1"/>
        <v>4.7</v>
      </c>
      <c r="F9" s="143">
        <f t="shared" si="2"/>
        <v>4.75</v>
      </c>
      <c r="G9" s="188"/>
      <c r="H9" s="143">
        <f t="shared" si="3"/>
        <v>4.2833333333333332</v>
      </c>
      <c r="I9" s="143">
        <f t="shared" si="4"/>
        <v>4.25</v>
      </c>
      <c r="J9" s="143">
        <f t="shared" si="5"/>
        <v>4.3</v>
      </c>
      <c r="K9" s="189"/>
      <c r="L9" s="143">
        <f t="shared" si="6"/>
        <v>4.5</v>
      </c>
      <c r="M9" s="143">
        <f t="shared" si="7"/>
        <v>4.5</v>
      </c>
      <c r="N9" s="143">
        <f t="shared" si="8"/>
        <v>4.5</v>
      </c>
      <c r="O9" s="186"/>
      <c r="P9" s="143">
        <f t="shared" si="9"/>
        <v>5.25</v>
      </c>
      <c r="Q9" s="143">
        <f t="shared" si="10"/>
        <v>5</v>
      </c>
      <c r="R9" s="143">
        <f t="shared" si="11"/>
        <v>5.5</v>
      </c>
    </row>
    <row r="10" spans="1:22" ht="17.25" customHeight="1">
      <c r="A10" s="3">
        <v>111</v>
      </c>
      <c r="B10" s="76" t="s">
        <v>217</v>
      </c>
      <c r="C10" s="77" t="s">
        <v>235</v>
      </c>
      <c r="D10" s="143">
        <f t="shared" si="0"/>
        <v>4.5999999999999996</v>
      </c>
      <c r="E10" s="143">
        <f t="shared" si="1"/>
        <v>4.5999999999999996</v>
      </c>
      <c r="F10" s="143">
        <f t="shared" si="2"/>
        <v>4.5999999999999996</v>
      </c>
      <c r="G10" s="188"/>
      <c r="H10" s="143">
        <f t="shared" si="3"/>
        <v>4.2833333333333332</v>
      </c>
      <c r="I10" s="143">
        <f t="shared" si="4"/>
        <v>4.25</v>
      </c>
      <c r="J10" s="143">
        <f t="shared" si="5"/>
        <v>4.3</v>
      </c>
      <c r="K10" s="189"/>
      <c r="L10" s="143">
        <f t="shared" si="6"/>
        <v>4.5</v>
      </c>
      <c r="M10" s="143">
        <f t="shared" si="7"/>
        <v>4.5</v>
      </c>
      <c r="N10" s="143">
        <f t="shared" si="8"/>
        <v>4.5</v>
      </c>
      <c r="O10" s="186"/>
      <c r="P10" s="143">
        <f t="shared" si="9"/>
        <v>4.25</v>
      </c>
      <c r="Q10" s="143">
        <f t="shared" si="10"/>
        <v>4</v>
      </c>
      <c r="R10" s="143">
        <f t="shared" si="11"/>
        <v>4.5</v>
      </c>
    </row>
    <row r="11" spans="1:22" ht="17.25" customHeight="1">
      <c r="A11" s="3">
        <v>112</v>
      </c>
      <c r="B11" s="76" t="s">
        <v>218</v>
      </c>
      <c r="C11" s="77" t="s">
        <v>235</v>
      </c>
      <c r="D11" s="143">
        <f t="shared" si="0"/>
        <v>4</v>
      </c>
      <c r="E11" s="143">
        <f t="shared" si="1"/>
        <v>4</v>
      </c>
      <c r="F11" s="143">
        <f t="shared" si="2"/>
        <v>4</v>
      </c>
      <c r="G11" s="188"/>
      <c r="H11" s="143">
        <f t="shared" si="3"/>
        <v>3.75</v>
      </c>
      <c r="I11" s="143">
        <f t="shared" si="4"/>
        <v>3.75</v>
      </c>
      <c r="J11" s="143">
        <f t="shared" si="5"/>
        <v>3.75</v>
      </c>
      <c r="K11" s="189"/>
      <c r="L11" s="143">
        <f t="shared" si="6"/>
        <v>4</v>
      </c>
      <c r="M11" s="143">
        <f t="shared" si="7"/>
        <v>4</v>
      </c>
      <c r="N11" s="143">
        <f t="shared" si="8"/>
        <v>4</v>
      </c>
      <c r="O11" s="186"/>
      <c r="P11" s="143">
        <f t="shared" si="9"/>
        <v>3.5</v>
      </c>
      <c r="Q11" s="143">
        <f t="shared" si="10"/>
        <v>3.5</v>
      </c>
      <c r="R11" s="143">
        <f t="shared" si="11"/>
        <v>3.5</v>
      </c>
    </row>
    <row r="12" spans="1:22" ht="17.25" customHeight="1">
      <c r="A12" s="3">
        <v>113</v>
      </c>
      <c r="B12" s="76" t="s">
        <v>219</v>
      </c>
      <c r="C12" s="77" t="s">
        <v>235</v>
      </c>
      <c r="D12" s="143">
        <f t="shared" si="0"/>
        <v>4</v>
      </c>
      <c r="E12" s="143">
        <f t="shared" si="1"/>
        <v>4</v>
      </c>
      <c r="F12" s="143">
        <f t="shared" si="2"/>
        <v>4</v>
      </c>
      <c r="G12" s="188"/>
      <c r="H12" s="143">
        <f t="shared" si="3"/>
        <v>4</v>
      </c>
      <c r="I12" s="143">
        <f t="shared" si="4"/>
        <v>4</v>
      </c>
      <c r="J12" s="143">
        <f t="shared" si="5"/>
        <v>4</v>
      </c>
      <c r="K12" s="189"/>
      <c r="L12" s="143">
        <f t="shared" si="6"/>
        <v>4.5</v>
      </c>
      <c r="M12" s="143">
        <f t="shared" si="7"/>
        <v>4.5</v>
      </c>
      <c r="N12" s="143">
        <f t="shared" si="8"/>
        <v>4.5</v>
      </c>
      <c r="O12" s="186"/>
      <c r="P12" s="143">
        <f t="shared" si="9"/>
        <v>4</v>
      </c>
      <c r="Q12" s="143">
        <f t="shared" si="10"/>
        <v>4</v>
      </c>
      <c r="R12" s="143">
        <f t="shared" si="11"/>
        <v>4</v>
      </c>
    </row>
    <row r="13" spans="1:22" ht="17.25" customHeight="1">
      <c r="A13" s="3">
        <v>114</v>
      </c>
      <c r="B13" s="76" t="s">
        <v>220</v>
      </c>
      <c r="C13" s="77" t="s">
        <v>235</v>
      </c>
      <c r="D13" s="143">
        <f t="shared" si="0"/>
        <v>4</v>
      </c>
      <c r="E13" s="143">
        <f t="shared" si="1"/>
        <v>4</v>
      </c>
      <c r="F13" s="143">
        <f t="shared" si="2"/>
        <v>4</v>
      </c>
      <c r="G13" s="188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9"/>
      <c r="L13" s="143">
        <f t="shared" si="6"/>
        <v>4.5</v>
      </c>
      <c r="M13" s="143">
        <f t="shared" si="7"/>
        <v>4.5</v>
      </c>
      <c r="N13" s="143">
        <f t="shared" si="8"/>
        <v>4.5</v>
      </c>
      <c r="O13" s="186"/>
      <c r="P13" s="143">
        <f t="shared" si="9"/>
        <v>4</v>
      </c>
      <c r="Q13" s="143">
        <f t="shared" si="10"/>
        <v>4</v>
      </c>
      <c r="R13" s="143">
        <f t="shared" si="11"/>
        <v>4</v>
      </c>
    </row>
    <row r="14" spans="1:22" ht="17.25" customHeight="1">
      <c r="A14" s="3">
        <v>115</v>
      </c>
      <c r="B14" s="76" t="s">
        <v>221</v>
      </c>
      <c r="C14" s="77" t="s">
        <v>235</v>
      </c>
      <c r="D14" s="143">
        <f t="shared" si="0"/>
        <v>4</v>
      </c>
      <c r="E14" s="143">
        <f t="shared" si="1"/>
        <v>4</v>
      </c>
      <c r="F14" s="143">
        <f t="shared" si="2"/>
        <v>4</v>
      </c>
      <c r="G14" s="188"/>
      <c r="H14" s="143">
        <f t="shared" si="3"/>
        <v>4</v>
      </c>
      <c r="I14" s="143">
        <f t="shared" si="4"/>
        <v>4</v>
      </c>
      <c r="J14" s="143">
        <f t="shared" si="5"/>
        <v>4</v>
      </c>
      <c r="K14" s="189"/>
      <c r="L14" s="143">
        <f t="shared" si="6"/>
        <v>4</v>
      </c>
      <c r="M14" s="143">
        <f t="shared" si="7"/>
        <v>4</v>
      </c>
      <c r="N14" s="143">
        <f t="shared" si="8"/>
        <v>4</v>
      </c>
      <c r="O14" s="186"/>
      <c r="P14" s="143">
        <f t="shared" si="9"/>
        <v>3.75</v>
      </c>
      <c r="Q14" s="143">
        <f t="shared" si="10"/>
        <v>3.5</v>
      </c>
      <c r="R14" s="143">
        <f t="shared" si="11"/>
        <v>4</v>
      </c>
    </row>
    <row r="15" spans="1:22" ht="17.25" customHeight="1">
      <c r="A15" s="3">
        <v>116</v>
      </c>
      <c r="B15" s="76" t="s">
        <v>222</v>
      </c>
      <c r="C15" s="77" t="s">
        <v>235</v>
      </c>
      <c r="D15" s="143">
        <f t="shared" si="0"/>
        <v>4</v>
      </c>
      <c r="E15" s="143">
        <f t="shared" si="1"/>
        <v>4</v>
      </c>
      <c r="F15" s="143">
        <f t="shared" si="2"/>
        <v>4</v>
      </c>
      <c r="G15" s="185"/>
      <c r="H15" s="185">
        <f t="shared" si="3"/>
        <v>4</v>
      </c>
      <c r="I15" s="185">
        <f t="shared" si="4"/>
        <v>4</v>
      </c>
      <c r="J15" s="185">
        <f t="shared" si="5"/>
        <v>4</v>
      </c>
      <c r="K15" s="189"/>
      <c r="L15" s="180">
        <f t="shared" si="6"/>
        <v>4</v>
      </c>
      <c r="M15" s="180">
        <f t="shared" si="7"/>
        <v>4</v>
      </c>
      <c r="N15" s="180">
        <f t="shared" si="8"/>
        <v>4</v>
      </c>
      <c r="O15" s="186"/>
      <c r="P15" s="180">
        <f t="shared" si="9"/>
        <v>3.75</v>
      </c>
      <c r="Q15" s="180">
        <f t="shared" si="10"/>
        <v>3.5</v>
      </c>
      <c r="R15" s="180">
        <f t="shared" si="11"/>
        <v>4</v>
      </c>
    </row>
    <row r="16" spans="1:22" ht="17.25" customHeight="1">
      <c r="A16" s="3">
        <v>120</v>
      </c>
      <c r="B16" s="168" t="s">
        <v>238</v>
      </c>
      <c r="C16" s="166"/>
      <c r="D16" s="190"/>
      <c r="E16" s="190"/>
      <c r="F16" s="190"/>
      <c r="G16" s="185"/>
      <c r="H16" s="190"/>
      <c r="I16" s="190"/>
      <c r="J16" s="190"/>
      <c r="K16" s="189"/>
      <c r="L16" s="191"/>
      <c r="M16" s="191"/>
      <c r="N16" s="191"/>
      <c r="O16" s="186"/>
      <c r="P16" s="191"/>
      <c r="Q16" s="191"/>
      <c r="R16" s="191"/>
    </row>
    <row r="17" spans="1:18" ht="17.25" customHeight="1">
      <c r="A17" s="3">
        <v>119</v>
      </c>
      <c r="B17" s="76" t="s">
        <v>144</v>
      </c>
      <c r="C17" s="77" t="s">
        <v>235</v>
      </c>
      <c r="D17" s="143">
        <f>IF(ISERROR(VLOOKUP(CONCATENATE(A17,$D$5),sansalvador,5,FALSE)),"n.d.",VLOOKUP(CONCATENATE(A17,$D$5),sansalvador,5,FALSE))</f>
        <v>5.5</v>
      </c>
      <c r="E17" s="143">
        <f>IF( ISERROR(VLOOKUP(CONCATENATE(A17,$D$5),sansalvador,6,FALSE)),"n.d.",VLOOKUP(CONCATENATE(A17,$D$5),sansalvador,6,FALSE))</f>
        <v>5</v>
      </c>
      <c r="F17" s="143">
        <f>IF( ISERROR(VLOOKUP(CONCATENATE(A17,$D$5),sansalvador,7,FALSE)),"n.d.",VLOOKUP(CONCATENATE(A17,$D$5),sansalvador,7,FALSE))</f>
        <v>6</v>
      </c>
      <c r="G17" s="185"/>
      <c r="H17" s="185">
        <f>IF(ISERROR(VLOOKUP(CONCATENATE(A17,$H$5),sansalvador,5,FALSE)),"n.d.",VLOOKUP(CONCATENATE(A17,$H$5),sansalvador,5,FALSE))</f>
        <v>4.916666666666667</v>
      </c>
      <c r="I17" s="185">
        <f>IF(ISERROR(VLOOKUP(CONCATENATE(A17,$H$5),sansalvador,6,FALSE)),"n.d.",VLOOKUP(CONCATENATE(A17,$H$5),sansalvador,6,FALSE))</f>
        <v>4.75</v>
      </c>
      <c r="J17" s="185">
        <f>IF(ISERROR(VLOOKUP(CONCATENATE(A17,$H$5),sansalvador,7,FALSE)),"n.d.",VLOOKUP(CONCATENATE(A17,$H$5),sansalvador,7,FALSE))</f>
        <v>5</v>
      </c>
      <c r="K17" s="189"/>
      <c r="L17" s="180">
        <f>IF(ISERROR(VLOOKUP(CONCATENATE(A17,$L$5),sansalvador,5,FALSE)),"n.d.",VLOOKUP(CONCATENATE(A17,$L$5),sansalvador,5,FALSE))</f>
        <v>6</v>
      </c>
      <c r="M17" s="180">
        <f>IF(ISERROR(VLOOKUP(CONCATENATE(A17,$L$5),sansalvador,6,FALSE)),"n.d.",VLOOKUP(CONCATENATE(A17,$L$5),sansalvador,6,FALSE))</f>
        <v>6</v>
      </c>
      <c r="N17" s="180">
        <f>IF(ISERROR(VLOOKUP(CONCATENATE(A17,$L$5),sansalvador,7,FALSE)),"n.d.",VLOOKUP(CONCATENATE(A17,$L$5),sansalvador,7,FALSE))</f>
        <v>6</v>
      </c>
      <c r="O17" s="186"/>
      <c r="P17" s="180">
        <f>IF(ISERROR(VLOOKUP(CONCATENATE(A17,$P$5),sansalvador,5,FALSE)),"n.d.",VLOOKUP(CONCATENATE(A17,$P$5),sansalvador,5,FALSE))</f>
        <v>6.833333333333333</v>
      </c>
      <c r="Q17" s="180">
        <f>IF(ISERROR(VLOOKUP(CONCATENATE(A17,$P$5),sansalvador,6,FALSE)),"n.d.",VLOOKUP(CONCATENATE(A17,$P$5),sansalvador,6,FALSE))</f>
        <v>6.5</v>
      </c>
      <c r="R17" s="180">
        <f>IF(ISERROR(VLOOKUP(CONCATENATE(A17,$P$5),sansalvador,7,FALSE)),"n.d.",VLOOKUP(CONCATENATE(A17,$P$5),sansalvador,7,FALSE))</f>
        <v>7</v>
      </c>
    </row>
    <row r="18" spans="1:18" ht="17.25" customHeight="1">
      <c r="A18" s="3">
        <v>120</v>
      </c>
      <c r="B18" s="76" t="s">
        <v>145</v>
      </c>
      <c r="C18" s="77" t="s">
        <v>235</v>
      </c>
      <c r="D18" s="143">
        <f>IF(ISERROR(VLOOKUP(CONCATENATE(A18,$D$5),sansalvador,5,FALSE)),"n.d.",VLOOKUP(CONCATENATE(A18,$D$5),sansalvador,5,FALSE))</f>
        <v>3</v>
      </c>
      <c r="E18" s="143">
        <f>IF( ISERROR(VLOOKUP(CONCATENATE(A18,$D$5),sansalvador,6,FALSE)),"n.d.",VLOOKUP(CONCATENATE(A18,$D$5),sansalvador,6,FALSE))</f>
        <v>3</v>
      </c>
      <c r="F18" s="143">
        <f>IF( ISERROR(VLOOKUP(CONCATENATE(A18,$D$5),sansalvador,7,FALSE)),"n.d.",VLOOKUP(CONCATENATE(A18,$D$5),sansalvador,7,FALSE))</f>
        <v>3</v>
      </c>
      <c r="G18" s="180"/>
      <c r="H18" s="180">
        <f>IF(ISERROR(VLOOKUP(CONCATENATE(A18,$H$5),sansalvador,5,FALSE)),"n.d.",VLOOKUP(CONCATENATE(A18,$H$5),sansalvador,5,FALSE))</f>
        <v>3</v>
      </c>
      <c r="I18" s="180">
        <f>IF(ISERROR(VLOOKUP(CONCATENATE(A18,$H$5),sansalvador,6,FALSE)),"n.d.",VLOOKUP(CONCATENATE(A18,$H$5),sansalvador,6,FALSE))</f>
        <v>3</v>
      </c>
      <c r="J18" s="180">
        <f>IF(ISERROR(VLOOKUP(CONCATENATE(A18,$H$5),sansalvador,7,FALSE)),"n.d.",VLOOKUP(CONCATENATE(A18,$H$5),sansalvador,7,FALSE))</f>
        <v>3</v>
      </c>
      <c r="K18" s="189"/>
      <c r="L18" s="180">
        <f>IF(ISERROR(VLOOKUP(CONCATENATE(A18,$L$5),sansalvador,5,FALSE)),"n.d.",VLOOKUP(CONCATENATE(A18,$L$5),sansalvador,5,FALSE))</f>
        <v>3.25</v>
      </c>
      <c r="M18" s="180">
        <f>IF(ISERROR(VLOOKUP(CONCATENATE(A18,$L$5),sansalvador,6,FALSE)),"n.d.",VLOOKUP(CONCATENATE(A18,$L$5),sansalvador,6,FALSE))</f>
        <v>3</v>
      </c>
      <c r="N18" s="180">
        <f>IF(ISERROR(VLOOKUP(CONCATENATE(A18,$L$5),sansalvador,7,FALSE)),"n.d.",VLOOKUP(CONCATENATE(A18,$L$5),sansalvador,7,FALSE))</f>
        <v>3.5</v>
      </c>
      <c r="O18" s="186"/>
      <c r="P18" s="180">
        <f>IF(ISERROR(VLOOKUP(CONCATENATE(A18,$P$5),sansalvador,5,FALSE)),"n.d.",VLOOKUP(CONCATENATE(A18,$P$5),sansalvador,5,FALSE))</f>
        <v>3.5</v>
      </c>
      <c r="Q18" s="180">
        <f>IF(ISERROR(VLOOKUP(CONCATENATE(A18,$P$5),sansalvador,6,FALSE)),"n.d.",VLOOKUP(CONCATENATE(A18,$P$5),sansalvador,6,FALSE))</f>
        <v>3.5</v>
      </c>
      <c r="R18" s="180">
        <f>IF(ISERROR(VLOOKUP(CONCATENATE(A18,$P$5),sansalvador,7,FALSE)),"n.d.",VLOOKUP(CONCATENATE(A18,$P$5),sansalvador,7,FALSE))</f>
        <v>3.5</v>
      </c>
    </row>
    <row r="19" spans="1:18" ht="17.25" customHeight="1">
      <c r="A19" s="3">
        <v>121</v>
      </c>
      <c r="B19" s="76" t="s">
        <v>146</v>
      </c>
      <c r="C19" s="77" t="s">
        <v>235</v>
      </c>
      <c r="D19" s="143">
        <f>IF(ISERROR(VLOOKUP(CONCATENATE(A19,$D$5),sansalvador,5,FALSE)),"n.d.",VLOOKUP(CONCATENATE(A19,$D$5),sansalvador,5,FALSE))</f>
        <v>3</v>
      </c>
      <c r="E19" s="143">
        <f>IF( ISERROR(VLOOKUP(CONCATENATE(A19,$D$5),sansalvador,6,FALSE)),"n.d.",VLOOKUP(CONCATENATE(A19,$D$5),sansalvador,6,FALSE))</f>
        <v>3</v>
      </c>
      <c r="F19" s="143">
        <f>IF( ISERROR(VLOOKUP(CONCATENATE(A19,$D$5),sansalvador,7,FALSE)),"n.d.",VLOOKUP(CONCATENATE(A19,$D$5),sansalvador,7,FALSE))</f>
        <v>3</v>
      </c>
      <c r="G19" s="180"/>
      <c r="H19" s="180">
        <f>IF(ISERROR(VLOOKUP(CONCATENATE(A19,$H$5),sansalvador,5,FALSE)),"n.d.",VLOOKUP(CONCATENATE(A19,$H$5),sansalvador,5,FALSE))</f>
        <v>3</v>
      </c>
      <c r="I19" s="180">
        <f>IF(ISERROR(VLOOKUP(CONCATENATE(A19,$H$5),sansalvador,6,FALSE)),"n.d.",VLOOKUP(CONCATENATE(A19,$H$5),sansalvador,6,FALSE))</f>
        <v>3</v>
      </c>
      <c r="J19" s="180">
        <f>IF(ISERROR(VLOOKUP(CONCATENATE(A19,$H$5),sansalvador,7,FALSE)),"n.d.",VLOOKUP(CONCATENATE(A19,$H$5),sansalvador,7,FALSE))</f>
        <v>3</v>
      </c>
      <c r="K19" s="189"/>
      <c r="L19" s="180">
        <f>IF(ISERROR(VLOOKUP(CONCATENATE(A19,$L$5),sansalvador,5,FALSE)),"n.d.",VLOOKUP(CONCATENATE(A19,$L$5),sansalvador,5,FALSE))</f>
        <v>3.25</v>
      </c>
      <c r="M19" s="180">
        <f>IF(ISERROR(VLOOKUP(CONCATENATE(A19,$L$5),sansalvador,6,FALSE)),"n.d.",VLOOKUP(CONCATENATE(A19,$L$5),sansalvador,6,FALSE))</f>
        <v>3</v>
      </c>
      <c r="N19" s="180">
        <f>IF(ISERROR(VLOOKUP(CONCATENATE(A19,$L$5),sansalvador,7,FALSE)),"n.d.",VLOOKUP(CONCATENATE(A19,$L$5),sansalvador,7,FALSE))</f>
        <v>3.5</v>
      </c>
      <c r="O19" s="186"/>
      <c r="P19" s="180">
        <f>IF(ISERROR(VLOOKUP(CONCATENATE(A19,$P$5),sansalvador,5,FALSE)),"n.d.",VLOOKUP(CONCATENATE(A19,$P$5),sansalvador,5,FALSE))</f>
        <v>3.5</v>
      </c>
      <c r="Q19" s="180">
        <f>IF(ISERROR(VLOOKUP(CONCATENATE(A19,$P$5),sansalvador,6,FALSE)),"n.d.",VLOOKUP(CONCATENATE(A19,$P$5),sansalvador,6,FALSE))</f>
        <v>3.5</v>
      </c>
      <c r="R19" s="180">
        <f>IF(ISERROR(VLOOKUP(CONCATENATE(A19,$P$5),sansalvador,7,FALSE)),"n.d.",VLOOKUP(CONCATENATE(A19,$P$5),sansalvador,7,FALSE))</f>
        <v>3.5</v>
      </c>
    </row>
    <row r="20" spans="1:18" ht="17.25" customHeight="1">
      <c r="A20" s="3">
        <v>122</v>
      </c>
      <c r="B20" s="76" t="s">
        <v>155</v>
      </c>
      <c r="C20" s="77" t="s">
        <v>235</v>
      </c>
      <c r="D20" s="143">
        <f>IF(ISERROR(VLOOKUP(CONCATENATE(A20,$D$5),sansalvador,5,FALSE)),"n.d.",VLOOKUP(CONCATENATE(A20,$D$5),sansalvador,5,FALSE))</f>
        <v>2.75</v>
      </c>
      <c r="E20" s="143">
        <f>IF( ISERROR(VLOOKUP(CONCATENATE(A20,$D$5),sansalvador,6,FALSE)),"n.d.",VLOOKUP(CONCATENATE(A20,$D$5),sansalvador,6,FALSE))</f>
        <v>2.7</v>
      </c>
      <c r="F20" s="143">
        <f>IF( ISERROR(VLOOKUP(CONCATENATE(A20,$D$5),sansalvador,7,FALSE)),"n.d.",VLOOKUP(CONCATENATE(A20,$D$5),sansalvador,7,FALSE))</f>
        <v>2.8</v>
      </c>
      <c r="G20" s="180"/>
      <c r="H20" s="180">
        <f>IF(ISERROR(VLOOKUP(CONCATENATE(A20,$H$5),sansalvador,5,FALSE)),"n.d.",VLOOKUP(CONCATENATE(A20,$H$5),sansalvador,5,FALSE))</f>
        <v>3</v>
      </c>
      <c r="I20" s="180">
        <f>IF(ISERROR(VLOOKUP(CONCATENATE(A20,$H$5),sansalvador,6,FALSE)),"n.d.",VLOOKUP(CONCATENATE(A20,$H$5),sansalvador,6,FALSE))</f>
        <v>3</v>
      </c>
      <c r="J20" s="180">
        <f>IF(ISERROR(VLOOKUP(CONCATENATE(A20,$H$5),sansalvador,7,FALSE)),"n.d.",VLOOKUP(CONCATENATE(A20,$H$5),sansalvador,7,FALSE))</f>
        <v>3</v>
      </c>
      <c r="K20" s="189"/>
      <c r="L20" s="180">
        <f>IF(ISERROR(VLOOKUP(CONCATENATE(A20,$L$5),sansalvador,5,FALSE)),"n.d.",VLOOKUP(CONCATENATE(A20,$L$5),sansalvador,5,FALSE))</f>
        <v>3.25</v>
      </c>
      <c r="M20" s="180">
        <f>IF(ISERROR(VLOOKUP(CONCATENATE(A20,$L$5),sansalvador,6,FALSE)),"n.d.",VLOOKUP(CONCATENATE(A20,$L$5),sansalvador,6,FALSE))</f>
        <v>3</v>
      </c>
      <c r="N20" s="180">
        <f>IF(ISERROR(VLOOKUP(CONCATENATE(A20,$L$5),sansalvador,7,FALSE)),"n.d.",VLOOKUP(CONCATENATE(A20,$L$5),sansalvador,7,FALSE))</f>
        <v>3.5</v>
      </c>
      <c r="O20" s="186"/>
      <c r="P20" s="180">
        <f>IF(ISERROR(VLOOKUP(CONCATENATE(A20,$P$5),sansalvador,5,FALSE)),"n.d.",VLOOKUP(CONCATENATE(A20,$P$5),sansalvador,5,FALSE))</f>
        <v>3.4166666666666665</v>
      </c>
      <c r="Q20" s="180">
        <f>IF(ISERROR(VLOOKUP(CONCATENATE(A20,$P$5),sansalvador,6,FALSE)),"n.d.",VLOOKUP(CONCATENATE(A20,$P$5),sansalvador,6,FALSE))</f>
        <v>3.25</v>
      </c>
      <c r="R20" s="180">
        <f>IF(ISERROR(VLOOKUP(CONCATENATE(A20,$P$5),sansalvador,7,FALSE)),"n.d.",VLOOKUP(CONCATENATE(A20,$P$5),sansalvador,7,FALSE))</f>
        <v>3.5</v>
      </c>
    </row>
    <row r="21" spans="1:18" ht="17.25" customHeight="1">
      <c r="A21" s="3">
        <v>126</v>
      </c>
      <c r="B21" s="168" t="s">
        <v>239</v>
      </c>
      <c r="C21" s="166"/>
      <c r="D21" s="190"/>
      <c r="E21" s="190"/>
      <c r="F21" s="190"/>
      <c r="G21" s="185"/>
      <c r="H21" s="190"/>
      <c r="I21" s="190"/>
      <c r="J21" s="190"/>
      <c r="K21" s="189"/>
      <c r="L21" s="191"/>
      <c r="M21" s="191"/>
      <c r="N21" s="191"/>
      <c r="O21" s="186"/>
      <c r="P21" s="191"/>
      <c r="Q21" s="191"/>
      <c r="R21" s="191"/>
    </row>
    <row r="22" spans="1:18" ht="17.25" customHeight="1">
      <c r="A22" s="3">
        <v>124</v>
      </c>
      <c r="B22" s="76" t="s">
        <v>147</v>
      </c>
      <c r="C22" s="77" t="s">
        <v>235</v>
      </c>
      <c r="D22" s="143">
        <f>IF(ISERROR(VLOOKUP(CONCATENATE(A22,$D$5),sansalvador,5,FALSE)),"n.d.",VLOOKUP(CONCATENATE(A22,$D$5),sansalvador,5,FALSE))</f>
        <v>1.2875000000000001</v>
      </c>
      <c r="E22" s="143">
        <f>IF( ISERROR(VLOOKUP(CONCATENATE(A22,$D$5),sansalvador,6,FALSE)),"n.d.",VLOOKUP(CONCATENATE(A22,$D$5),sansalvador,6,FALSE))</f>
        <v>1.25</v>
      </c>
      <c r="F22" s="143">
        <f>IF( ISERROR(VLOOKUP(CONCATENATE(A22,$D$5),sansalvador,7,FALSE)),"n.d.",VLOOKUP(CONCATENATE(A22,$D$5),sansalvador,7,FALSE))</f>
        <v>1.4</v>
      </c>
      <c r="G22" s="180"/>
      <c r="H22" s="180">
        <f>IF(ISERROR(VLOOKUP(CONCATENATE(A22,$H$5),sansalvador,5,FALSE)),"n.d.",VLOOKUP(CONCATENATE(A22,$H$5),sansalvador,5,FALSE))</f>
        <v>1.2</v>
      </c>
      <c r="I22" s="180">
        <f>IF(ISERROR(VLOOKUP(CONCATENATE(A22,$H$5),sansalvador,6,FALSE)),"n.d.",VLOOKUP(CONCATENATE(A22,$H$5),sansalvador,6,FALSE))</f>
        <v>1.2</v>
      </c>
      <c r="J22" s="180">
        <f>IF(ISERROR(VLOOKUP(CONCATENATE(A22,$H$5),sansalvador,7,FALSE)),"n.d.",VLOOKUP(CONCATENATE(A22,$H$5),sansalvador,7,FALSE))</f>
        <v>1.2</v>
      </c>
      <c r="K22" s="189"/>
      <c r="L22" s="180">
        <f>IF(ISERROR(VLOOKUP(CONCATENATE(A22,$L$5),sansalvador,5,FALSE)),"n.d.",VLOOKUP(CONCATENATE(A22,$L$5),sansalvador,5,FALSE))</f>
        <v>1.2200000000000002</v>
      </c>
      <c r="M22" s="180">
        <f>IF(ISERROR(VLOOKUP(CONCATENATE(A22,$L$5),sansalvador,6,FALSE)),"n.d.",VLOOKUP(CONCATENATE(A22,$L$5),sansalvador,6,FALSE))</f>
        <v>1.1000000000000001</v>
      </c>
      <c r="N22" s="180">
        <f>IF(ISERROR(VLOOKUP(CONCATENATE(A22,$L$5),sansalvador,7,FALSE)),"n.d.",VLOOKUP(CONCATENATE(A22,$L$5),sansalvador,7,FALSE))</f>
        <v>1.35</v>
      </c>
      <c r="O22" s="186"/>
      <c r="P22" s="180">
        <f>IF(ISERROR(VLOOKUP(CONCATENATE(A22,$P$5),sansalvador,5,FALSE)),"n.d.",VLOOKUP(CONCATENATE(A22,$P$5),sansalvador,5,FALSE))</f>
        <v>1.2749999999999999</v>
      </c>
      <c r="Q22" s="180">
        <f>IF(ISERROR(VLOOKUP(CONCATENATE(A22,$P$5),sansalvador,6,FALSE)),"n.d.",VLOOKUP(CONCATENATE(A22,$P$5),sansalvador,6,FALSE))</f>
        <v>1.25</v>
      </c>
      <c r="R22" s="180">
        <f>IF(ISERROR(VLOOKUP(CONCATENATE(A22,$P$5),sansalvador,7,FALSE)),"n.d.",VLOOKUP(CONCATENATE(A22,$P$5),sansalvador,7,FALSE))</f>
        <v>1.35</v>
      </c>
    </row>
    <row r="23" spans="1:18" ht="17.25" customHeight="1">
      <c r="A23" s="3">
        <v>125</v>
      </c>
      <c r="B23" s="76" t="s">
        <v>148</v>
      </c>
      <c r="C23" s="77" t="s">
        <v>235</v>
      </c>
      <c r="D23" s="143">
        <f>IF(ISERROR(VLOOKUP(CONCATENATE(A23,$D$5),sansalvador,5,FALSE)),"n.d.",VLOOKUP(CONCATENATE(A23,$D$5),sansalvador,5,FALSE))</f>
        <v>1.75</v>
      </c>
      <c r="E23" s="143">
        <f>IF( ISERROR(VLOOKUP(CONCATENATE(A23,$D$5),sansalvador,6,FALSE)),"n.d.",VLOOKUP(CONCATENATE(A23,$D$5),sansalvador,6,FALSE))</f>
        <v>1.75</v>
      </c>
      <c r="F23" s="143">
        <f>IF( ISERROR(VLOOKUP(CONCATENATE(A23,$D$5),sansalvador,7,FALSE)),"n.d.",VLOOKUP(CONCATENATE(A23,$D$5),sansalvador,7,FALSE))</f>
        <v>1.75</v>
      </c>
      <c r="G23" s="180"/>
      <c r="H23" s="180">
        <f>IF(ISERROR(VLOOKUP(CONCATENATE(A23,$H$5),sansalvador,5,FALSE)),"n.d.",VLOOKUP(CONCATENATE(A23,$H$5),sansalvador,5,FALSE))</f>
        <v>1.6</v>
      </c>
      <c r="I23" s="180">
        <f>IF(ISERROR(VLOOKUP(CONCATENATE(A23,$H$5),sansalvador,6,FALSE)),"n.d.",VLOOKUP(CONCATENATE(A23,$H$5),sansalvador,6,FALSE))</f>
        <v>1.6</v>
      </c>
      <c r="J23" s="180">
        <f>IF(ISERROR(VLOOKUP(CONCATENATE(A23,$H$5),sansalvador,7,FALSE)),"n.d.",VLOOKUP(CONCATENATE(A23,$H$5),sansalvador,7,FALSE))</f>
        <v>1.6</v>
      </c>
      <c r="K23" s="189"/>
      <c r="L23" s="180">
        <f>IF(ISERROR(VLOOKUP(CONCATENATE(A23,$L$5),sansalvador,5,FALSE)),"n.d.",VLOOKUP(CONCATENATE(A23,$L$5),sansalvador,5,FALSE))</f>
        <v>1.9</v>
      </c>
      <c r="M23" s="180">
        <f>IF(ISERROR(VLOOKUP(CONCATENATE(A23,$L$5),sansalvador,6,FALSE)),"n.d.",VLOOKUP(CONCATENATE(A23,$L$5),sansalvador,6,FALSE))</f>
        <v>1.8</v>
      </c>
      <c r="N23" s="180">
        <f>IF(ISERROR(VLOOKUP(CONCATENATE(A23,$L$5),sansalvador,7,FALSE)),"n.d.",VLOOKUP(CONCATENATE(A23,$L$5),sansalvador,7,FALSE))</f>
        <v>2</v>
      </c>
      <c r="O23" s="186"/>
      <c r="P23" s="180">
        <f>IF(ISERROR(VLOOKUP(CONCATENATE(A23,$P$5),sansalvador,5,FALSE)),"n.d.",VLOOKUP(CONCATENATE(A23,$P$5),sansalvador,5,FALSE))</f>
        <v>1.9</v>
      </c>
      <c r="Q23" s="180">
        <f>IF(ISERROR(VLOOKUP(CONCATENATE(A23,$P$5),sansalvador,6,FALSE)),"n.d.",VLOOKUP(CONCATENATE(A23,$P$5),sansalvador,6,FALSE))</f>
        <v>1.75</v>
      </c>
      <c r="R23" s="180">
        <f>IF(ISERROR(VLOOKUP(CONCATENATE(A23,$P$5),sansalvador,7,FALSE)),"n.d.",VLOOKUP(CONCATENATE(A23,$P$5),sansalvador,7,FALSE))</f>
        <v>2</v>
      </c>
    </row>
    <row r="24" spans="1:18" ht="17.25" customHeight="1">
      <c r="A24" s="3">
        <v>126</v>
      </c>
      <c r="B24" s="76" t="s">
        <v>156</v>
      </c>
      <c r="C24" s="141" t="s">
        <v>236</v>
      </c>
      <c r="D24" s="143">
        <f>IF(ISERROR(VLOOKUP(CONCATENATE(A24,$D$5),sansalvador,5,FALSE)),"n.d.",VLOOKUP(CONCATENATE(A24,$D$5),sansalvador,5,FALSE))</f>
        <v>4.5333333333333341</v>
      </c>
      <c r="E24" s="143">
        <f>IF( ISERROR(VLOOKUP(CONCATENATE(A24,$D$5),sansalvador,6,FALSE)),"n.d.",VLOOKUP(CONCATENATE(A24,$D$5),sansalvador,6,FALSE))</f>
        <v>4.5</v>
      </c>
      <c r="F24" s="143">
        <f>IF( ISERROR(VLOOKUP(CONCATENATE(A24,$D$5),sansalvador,7,FALSE)),"n.d.",VLOOKUP(CONCATENATE(A24,$D$5),sansalvador,7,FALSE))</f>
        <v>4.5999999999999996</v>
      </c>
      <c r="G24" s="180"/>
      <c r="H24" s="180">
        <f>IF(ISERROR(VLOOKUP(CONCATENATE(A24,$H$5),sansalvador,5,FALSE)),"n.d.",VLOOKUP(CONCATENATE(A24,$H$5),sansalvador,5,FALSE))</f>
        <v>4.5</v>
      </c>
      <c r="I24" s="180">
        <f>IF(ISERROR(VLOOKUP(CONCATENATE(A24,$H$5),sansalvador,6,FALSE)),"n.d.",VLOOKUP(CONCATENATE(A24,$H$5),sansalvador,6,FALSE))</f>
        <v>4.5</v>
      </c>
      <c r="J24" s="180">
        <f>IF(ISERROR(VLOOKUP(CONCATENATE(A24,$H$5),sansalvador,7,FALSE)),"n.d.",VLOOKUP(CONCATENATE(A24,$H$5),sansalvador,7,FALSE))</f>
        <v>4.5</v>
      </c>
      <c r="K24" s="189"/>
      <c r="L24" s="180">
        <f>IF(ISERROR(VLOOKUP(CONCATENATE(A24,$L$5),sansalvador,5,FALSE)),"n.d.",VLOOKUP(CONCATENATE(A24,$L$5),sansalvador,5,FALSE))</f>
        <v>4.791666666666667</v>
      </c>
      <c r="M24" s="180">
        <f>IF(ISERROR(VLOOKUP(CONCATENATE(A24,$L$5),sansalvador,6,FALSE)),"n.d.",VLOOKUP(CONCATENATE(A24,$L$5),sansalvador,6,FALSE))</f>
        <v>4.3499999999999996</v>
      </c>
      <c r="N24" s="180">
        <f>IF(ISERROR(VLOOKUP(CONCATENATE(A24,$L$5),sansalvador,7,FALSE)),"n.d.",VLOOKUP(CONCATENATE(A24,$L$5),sansalvador,7,FALSE))</f>
        <v>5</v>
      </c>
      <c r="O24" s="186"/>
      <c r="P24" s="180">
        <f>IF(ISERROR(VLOOKUP(CONCATENATE(A24,$P$5),sansalvador,5,FALSE)),"n.d.",VLOOKUP(CONCATENATE(A24,$P$5),sansalvador,5,FALSE))</f>
        <v>5</v>
      </c>
      <c r="Q24" s="180">
        <f>IF(ISERROR(VLOOKUP(CONCATENATE(A24,$P$5),sansalvador,6,FALSE)),"n.d.",VLOOKUP(CONCATENATE(A24,$P$5),sansalvador,6,FALSE))</f>
        <v>5</v>
      </c>
      <c r="R24" s="180">
        <f>IF(ISERROR(VLOOKUP(CONCATENATE(A24,$P$5),sansalvador,7,FALSE)),"n.d.",VLOOKUP(CONCATENATE(A24,$P$5),sansalvador,7,FALSE))</f>
        <v>5</v>
      </c>
    </row>
    <row r="25" spans="1:18" ht="17.25" customHeight="1">
      <c r="A25" s="3">
        <v>127</v>
      </c>
      <c r="B25" s="76" t="s">
        <v>149</v>
      </c>
      <c r="C25" s="141" t="s">
        <v>236</v>
      </c>
      <c r="D25" s="143">
        <f>IF(ISERROR(VLOOKUP(CONCATENATE(A25,$D$5),sansalvador,5,FALSE)),"n.d.",VLOOKUP(CONCATENATE(A25,$D$5),sansalvador,5,FALSE))</f>
        <v>4.2666666666666666</v>
      </c>
      <c r="E25" s="143">
        <f>IF( ISERROR(VLOOKUP(CONCATENATE(A25,$D$5),sansalvador,6,FALSE)),"n.d.",VLOOKUP(CONCATENATE(A25,$D$5),sansalvador,6,FALSE))</f>
        <v>4.25</v>
      </c>
      <c r="F25" s="143">
        <f>IF( ISERROR(VLOOKUP(CONCATENATE(A25,$D$5),sansalvador,7,FALSE)),"n.d.",VLOOKUP(CONCATENATE(A25,$D$5),sansalvador,7,FALSE))</f>
        <v>4.3</v>
      </c>
      <c r="G25" s="180"/>
      <c r="H25" s="180">
        <f>IF(ISERROR(VLOOKUP(CONCATENATE(A25,$H$5),sansalvador,5,FALSE)),"n.d.",VLOOKUP(CONCATENATE(A25,$H$5),sansalvador,5,FALSE))</f>
        <v>4.25</v>
      </c>
      <c r="I25" s="180">
        <f>IF(ISERROR(VLOOKUP(CONCATENATE(A25,$H$5),sansalvador,6,FALSE)),"n.d.",VLOOKUP(CONCATENATE(A25,$H$5),sansalvador,6,FALSE))</f>
        <v>4.25</v>
      </c>
      <c r="J25" s="180">
        <f>IF(ISERROR(VLOOKUP(CONCATENATE(A25,$H$5),sansalvador,7,FALSE)),"n.d.",VLOOKUP(CONCATENATE(A25,$H$5),sansalvador,7,FALSE))</f>
        <v>4.25</v>
      </c>
      <c r="K25" s="189"/>
      <c r="L25" s="180">
        <f>IF(ISERROR(VLOOKUP(CONCATENATE(A25,$L$5),sansalvador,5,FALSE)),"n.d.",VLOOKUP(CONCATENATE(A25,$L$5),sansalvador,5,FALSE))</f>
        <v>4.3833333333333337</v>
      </c>
      <c r="M25" s="180">
        <f>IF(ISERROR(VLOOKUP(CONCATENATE(A25,$L$5),sansalvador,6,FALSE)),"n.d.",VLOOKUP(CONCATENATE(A25,$L$5),sansalvador,6,FALSE))</f>
        <v>4.1500000000000004</v>
      </c>
      <c r="N25" s="180">
        <f>IF(ISERROR(VLOOKUP(CONCATENATE(A25,$L$5),sansalvador,7,FALSE)),"n.d.",VLOOKUP(CONCATENATE(A25,$L$5),sansalvador,7,FALSE))</f>
        <v>4.5</v>
      </c>
      <c r="O25" s="186"/>
      <c r="P25" s="180">
        <f>IF(ISERROR(VLOOKUP(CONCATENATE(A25,$P$5),sansalvador,5,FALSE)),"n.d.",VLOOKUP(CONCATENATE(A25,$P$5),sansalvador,5,FALSE))</f>
        <v>4.4000000000000004</v>
      </c>
      <c r="Q25" s="180">
        <f>IF(ISERROR(VLOOKUP(CONCATENATE(A25,$P$5),sansalvador,6,FALSE)),"n.d.",VLOOKUP(CONCATENATE(A25,$P$5),sansalvador,6,FALSE))</f>
        <v>4.25</v>
      </c>
      <c r="R25" s="180">
        <f>IF(ISERROR(VLOOKUP(CONCATENATE(A25,$P$5),sansalvador,7,FALSE)),"n.d.",VLOOKUP(CONCATENATE(A25,$P$5),sansalvador,7,FALSE))</f>
        <v>4.5</v>
      </c>
    </row>
    <row r="26" spans="1:18" ht="17.25" customHeight="1">
      <c r="A26" s="3">
        <v>134</v>
      </c>
      <c r="B26" s="168" t="s">
        <v>3</v>
      </c>
      <c r="C26" s="166"/>
      <c r="D26" s="190"/>
      <c r="E26" s="190"/>
      <c r="F26" s="190"/>
      <c r="G26" s="185"/>
      <c r="H26" s="190"/>
      <c r="I26" s="190"/>
      <c r="J26" s="190"/>
      <c r="K26" s="189"/>
      <c r="L26" s="191"/>
      <c r="M26" s="191"/>
      <c r="N26" s="191"/>
      <c r="O26" s="186"/>
      <c r="P26" s="191"/>
      <c r="Q26" s="191"/>
      <c r="R26" s="191"/>
    </row>
    <row r="27" spans="1:18" ht="17.25" customHeight="1">
      <c r="A27" s="3">
        <v>130</v>
      </c>
      <c r="B27" s="76" t="s">
        <v>150</v>
      </c>
      <c r="C27" s="77" t="s">
        <v>231</v>
      </c>
      <c r="D27" s="143">
        <f>IF(ISERROR(VLOOKUP(CONCATENATE(A27,$D$5),sansalvador,5,FALSE)),"n.d.",VLOOKUP(CONCATENATE(A27,$D$5),sansalvador,5,FALSE))</f>
        <v>3</v>
      </c>
      <c r="E27" s="143">
        <f>IF( ISERROR(VLOOKUP(CONCATENATE(A27,$D$5),sansalvador,6,FALSE)),"n.d.",VLOOKUP(CONCATENATE(A27,$D$5),sansalvador,6,FALSE))</f>
        <v>3</v>
      </c>
      <c r="F27" s="143">
        <f>IF( ISERROR(VLOOKUP(CONCATENATE(A27,$D$5),sansalvador,7,FALSE)),"n.d.",VLOOKUP(CONCATENATE(A27,$D$5),sansalvador,7,FALSE))</f>
        <v>3</v>
      </c>
      <c r="G27" s="180"/>
      <c r="H27" s="180">
        <f>IF(ISERROR(VLOOKUP(CONCATENATE(A27,$H$5),sansalvador,5,FALSE)),"n.d.",VLOOKUP(CONCATENATE(A27,$H$5),sansalvador,5,FALSE))</f>
        <v>3.25</v>
      </c>
      <c r="I27" s="180">
        <f>IF(ISERROR(VLOOKUP(CONCATENATE(A27,$H$5),sansalvador,6,FALSE)),"n.d.",VLOOKUP(CONCATENATE(A27,$H$5),sansalvador,6,FALSE))</f>
        <v>3.25</v>
      </c>
      <c r="J27" s="180">
        <f>IF(ISERROR(VLOOKUP(CONCATENATE(A27,$H$5),sansalvador,7,FALSE)),"n.d.",VLOOKUP(CONCATENATE(A27,$H$5),sansalvador,7,FALSE))</f>
        <v>3.25</v>
      </c>
      <c r="K27" s="189"/>
      <c r="L27" s="180">
        <f>IF(ISERROR(VLOOKUP(CONCATENATE(A27,$L$5),sansalvador,5,FALSE)),"n.d.",VLOOKUP(CONCATENATE(A27,$L$5),sansalvador,5,FALSE))</f>
        <v>3.375</v>
      </c>
      <c r="M27" s="180">
        <f>IF(ISERROR(VLOOKUP(CONCATENATE(A27,$L$5),sansalvador,6,FALSE)),"n.d.",VLOOKUP(CONCATENATE(A27,$L$5),sansalvador,6,FALSE))</f>
        <v>3</v>
      </c>
      <c r="N27" s="180">
        <f>IF(ISERROR(VLOOKUP(CONCATENATE(A27,$L$5),sansalvador,7,FALSE)),"n.d.",VLOOKUP(CONCATENATE(A27,$L$5),sansalvador,7,FALSE))</f>
        <v>4</v>
      </c>
      <c r="O27" s="186"/>
      <c r="P27" s="180">
        <f>IF(ISERROR(VLOOKUP(CONCATENATE(A27,$P$5),sansalvador,5,FALSE)),"n.d.",VLOOKUP(CONCATENATE(A27,$P$5),sansalvador,5,FALSE))</f>
        <v>2.375</v>
      </c>
      <c r="Q27" s="180">
        <f>IF(ISERROR(VLOOKUP(CONCATENATE(A27,$P$5),sansalvador,6,FALSE)),"n.d.",VLOOKUP(CONCATENATE(A27,$P$5),sansalvador,6,FALSE))</f>
        <v>2</v>
      </c>
      <c r="R27" s="180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6" t="s">
        <v>151</v>
      </c>
      <c r="C28" s="77" t="s">
        <v>235</v>
      </c>
      <c r="D28" s="143">
        <f>IF(ISERROR(VLOOKUP(CONCATENATE(A28,$D$5),sansalvador,5,FALSE)),"n.d.",VLOOKUP(CONCATENATE(A28,$D$5),sansalvador,5,FALSE))</f>
        <v>2.75</v>
      </c>
      <c r="E28" s="143">
        <f>IF( ISERROR(VLOOKUP(CONCATENATE(A28,$D$5),sansalvador,6,FALSE)),"n.d.",VLOOKUP(CONCATENATE(A28,$D$5),sansalvador,6,FALSE))</f>
        <v>2.7</v>
      </c>
      <c r="F28" s="143">
        <f>IF( ISERROR(VLOOKUP(CONCATENATE(A28,$D$5),sansalvador,7,FALSE)),"n.d.",VLOOKUP(CONCATENATE(A28,$D$5),sansalvador,7,FALSE))</f>
        <v>2.8</v>
      </c>
      <c r="G28" s="180"/>
      <c r="H28" s="180">
        <f>IF(ISERROR(VLOOKUP(CONCATENATE(A28,$H$5),sansalvador,5,FALSE)),"n.d.",VLOOKUP(CONCATENATE(A28,$H$5),sansalvador,5,FALSE))</f>
        <v>2.7</v>
      </c>
      <c r="I28" s="180">
        <f>IF(ISERROR(VLOOKUP(CONCATENATE(A28,$H$5),sansalvador,6,FALSE)),"n.d.",VLOOKUP(CONCATENATE(A28,$H$5),sansalvador,6,FALSE))</f>
        <v>2.7</v>
      </c>
      <c r="J28" s="180">
        <f>IF(ISERROR(VLOOKUP(CONCATENATE(A28,$H$5),sansalvador,7,FALSE)),"n.d.",VLOOKUP(CONCATENATE(A28,$H$5),sansalvador,7,FALSE))</f>
        <v>2.7</v>
      </c>
      <c r="K28" s="189"/>
      <c r="L28" s="180">
        <f>IF(ISERROR(VLOOKUP(CONCATENATE(A28,$L$5),sansalvador,5,FALSE)),"n.d.",VLOOKUP(CONCATENATE(A28,$L$5),sansalvador,5,FALSE))</f>
        <v>2.6399999999999997</v>
      </c>
      <c r="M28" s="180">
        <f>IF(ISERROR(VLOOKUP(CONCATENATE(A28,$L$5),sansalvador,6,FALSE)),"n.d.",VLOOKUP(CONCATENATE(A28,$L$5),sansalvador,6,FALSE))</f>
        <v>2</v>
      </c>
      <c r="N28" s="180">
        <f>IF(ISERROR(VLOOKUP(CONCATENATE(A28,$L$5),sansalvador,7,FALSE)),"n.d.",VLOOKUP(CONCATENATE(A28,$L$5),sansalvador,7,FALSE))</f>
        <v>3</v>
      </c>
      <c r="O28" s="186"/>
      <c r="P28" s="180">
        <f>IF(ISERROR(VLOOKUP(CONCATENATE(A28,$P$5),sansalvador,5,FALSE)),"n.d.",VLOOKUP(CONCATENATE(A28,$P$5),sansalvador,5,FALSE))</f>
        <v>2.875</v>
      </c>
      <c r="Q28" s="180">
        <f>IF(ISERROR(VLOOKUP(CONCATENATE(A28,$P$5),sansalvador,6,FALSE)),"n.d.",VLOOKUP(CONCATENATE(A28,$P$5),sansalvador,6,FALSE))</f>
        <v>2.5</v>
      </c>
      <c r="R28" s="180">
        <f>IF(ISERROR(VLOOKUP(CONCATENATE(A28,$P$5),sansalvador,7,FALSE)),"n.d.",VLOOKUP(CONCATENATE(A28,$P$5),sansalvador,7,FALSE))</f>
        <v>3</v>
      </c>
    </row>
    <row r="29" spans="1:18" ht="17.25" customHeight="1">
      <c r="A29" s="3">
        <v>133</v>
      </c>
      <c r="B29" s="76" t="s">
        <v>152</v>
      </c>
      <c r="C29" s="77" t="s">
        <v>235</v>
      </c>
      <c r="D29" s="143">
        <f>IF(ISERROR(VLOOKUP(CONCATENATE(A29,$D$5),sansalvador,5,FALSE)),"n.d.",VLOOKUP(CONCATENATE(A29,$D$5),sansalvador,5,FALSE))</f>
        <v>3.8374999999999999</v>
      </c>
      <c r="E29" s="143">
        <f>IF( ISERROR(VLOOKUP(CONCATENATE(A29,$D$5),sansalvador,6,FALSE)),"n.d.",VLOOKUP(CONCATENATE(A29,$D$5),sansalvador,6,FALSE))</f>
        <v>3.8</v>
      </c>
      <c r="F29" s="143">
        <f>IF( ISERROR(VLOOKUP(CONCATENATE(A29,$D$5),sansalvador,7,FALSE)),"n.d.",VLOOKUP(CONCATENATE(A29,$D$5),sansalvador,7,FALSE))</f>
        <v>3.9</v>
      </c>
      <c r="G29" s="180"/>
      <c r="H29" s="180">
        <f>IF(ISERROR(VLOOKUP(CONCATENATE(A29,$H$5),sansalvador,5,FALSE)),"n.d.",VLOOKUP(CONCATENATE(A29,$H$5),sansalvador,5,FALSE))</f>
        <v>4.25</v>
      </c>
      <c r="I29" s="180">
        <f>IF(ISERROR(VLOOKUP(CONCATENATE(A29,$H$5),sansalvador,6,FALSE)),"n.d.",VLOOKUP(CONCATENATE(A29,$H$5),sansalvador,6,FALSE))</f>
        <v>4.25</v>
      </c>
      <c r="J29" s="180">
        <f>IF(ISERROR(VLOOKUP(CONCATENATE(A29,$H$5),sansalvador,7,FALSE)),"n.d.",VLOOKUP(CONCATENATE(A29,$H$5),sansalvador,7,FALSE))</f>
        <v>4.25</v>
      </c>
      <c r="K29" s="189"/>
      <c r="L29" s="180">
        <f>IF(ISERROR(VLOOKUP(CONCATENATE(A29,$L$5),sansalvador,5,FALSE)),"n.d.",VLOOKUP(CONCATENATE(A29,$L$5),sansalvador,5,FALSE))</f>
        <v>4.125</v>
      </c>
      <c r="M29" s="180">
        <f>IF(ISERROR(VLOOKUP(CONCATENATE(A29,$L$5),sansalvador,6,FALSE)),"n.d.",VLOOKUP(CONCATENATE(A29,$L$5),sansalvador,6,FALSE))</f>
        <v>4</v>
      </c>
      <c r="N29" s="180">
        <f>IF(ISERROR(VLOOKUP(CONCATENATE(A29,$L$5),sansalvador,7,FALSE)),"n.d.",VLOOKUP(CONCATENATE(A29,$L$5),sansalvador,7,FALSE))</f>
        <v>4.25</v>
      </c>
      <c r="O29" s="186"/>
      <c r="P29" s="180">
        <f>IF(ISERROR(VLOOKUP(CONCATENATE(A29,$P$5),sansalvador,5,FALSE)),"n.d.",VLOOKUP(CONCATENATE(A29,$P$5),sansalvador,5,FALSE))</f>
        <v>4.0999999999999996</v>
      </c>
      <c r="Q29" s="180">
        <f>IF(ISERROR(VLOOKUP(CONCATENATE(A29,$P$5),sansalvador,6,FALSE)),"n.d.",VLOOKUP(CONCATENATE(A29,$P$5),sansalvador,6,FALSE))</f>
        <v>4</v>
      </c>
      <c r="R29" s="180">
        <f>IF(ISERROR(VLOOKUP(CONCATENATE(A29,$P$5),sansalvador,7,FALSE)),"n.d.",VLOOKUP(CONCATENATE(A29,$P$5),sansalvador,7,FALSE))</f>
        <v>4.25</v>
      </c>
    </row>
    <row r="30" spans="1:18" ht="17.25" customHeight="1">
      <c r="A30" s="3">
        <v>134</v>
      </c>
      <c r="B30" s="76" t="s">
        <v>153</v>
      </c>
      <c r="C30" s="77" t="s">
        <v>235</v>
      </c>
      <c r="D30" s="143">
        <f>IF(ISERROR(VLOOKUP(CONCATENATE(A30,$D$5),sansalvador,5,FALSE)),"n.d.",VLOOKUP(CONCATENATE(A30,$D$5),sansalvador,5,FALSE))</f>
        <v>5</v>
      </c>
      <c r="E30" s="143">
        <f>IF( ISERROR(VLOOKUP(CONCATENATE(A30,$D$5),sansalvador,6,FALSE)),"n.d.",VLOOKUP(CONCATENATE(A30,$D$5),sansalvador,6,FALSE))</f>
        <v>5</v>
      </c>
      <c r="F30" s="143">
        <f>IF( ISERROR(VLOOKUP(CONCATENATE(A30,$D$5),sansalvador,7,FALSE)),"n.d.",VLOOKUP(CONCATENATE(A30,$D$5),sansalvador,7,FALSE))</f>
        <v>5</v>
      </c>
      <c r="G30" s="180"/>
      <c r="H30" s="180">
        <f>IF(ISERROR(VLOOKUP(CONCATENATE(A30,$H$5),sansalvador,5,FALSE)),"n.d.",VLOOKUP(CONCATENATE(A30,$H$5),sansalvador,5,FALSE))</f>
        <v>6</v>
      </c>
      <c r="I30" s="180">
        <f>IF(ISERROR(VLOOKUP(CONCATENATE(A30,$H$5),sansalvador,6,FALSE)),"n.d.",VLOOKUP(CONCATENATE(A30,$H$5),sansalvador,6,FALSE))</f>
        <v>6</v>
      </c>
      <c r="J30" s="180">
        <f>IF(ISERROR(VLOOKUP(CONCATENATE(A30,$H$5),sansalvador,7,FALSE)),"n.d.",VLOOKUP(CONCATENATE(A30,$H$5),sansalvador,7,FALSE))</f>
        <v>6</v>
      </c>
      <c r="K30" s="189"/>
      <c r="L30" s="180">
        <f>IF(ISERROR(VLOOKUP(CONCATENATE(A30,$L$5),sansalvador,5,FALSE)),"n.d.",VLOOKUP(CONCATENATE(A30,$L$5),sansalvador,5,FALSE))</f>
        <v>6</v>
      </c>
      <c r="M30" s="180">
        <f>IF(ISERROR(VLOOKUP(CONCATENATE(A30,$L$5),sansalvador,6,FALSE)),"n.d.",VLOOKUP(CONCATENATE(A30,$L$5),sansalvador,6,FALSE))</f>
        <v>6</v>
      </c>
      <c r="N30" s="180">
        <f>IF(ISERROR(VLOOKUP(CONCATENATE(A30,$L$5),sansalvador,7,FALSE)),"n.d.",VLOOKUP(CONCATENATE(A30,$L$5),sansalvador,7,FALSE))</f>
        <v>6</v>
      </c>
      <c r="O30" s="186"/>
      <c r="P30" s="180">
        <f>IF(ISERROR(VLOOKUP(CONCATENATE(A30,$P$5),sansalvador,5,FALSE)),"n.d.",VLOOKUP(CONCATENATE(A30,$P$5),sansalvador,5,FALSE))</f>
        <v>5.15</v>
      </c>
      <c r="Q30" s="180">
        <f>IF(ISERROR(VLOOKUP(CONCATENATE(A30,$P$5),sansalvador,6,FALSE)),"n.d.",VLOOKUP(CONCATENATE(A30,$P$5),sansalvador,6,FALSE))</f>
        <v>5</v>
      </c>
      <c r="R30" s="180">
        <f>IF(ISERROR(VLOOKUP(CONCATENATE(A30,$P$5),sansalvador,7,FALSE)),"n.d.",VLOOKUP(CONCATENATE(A30,$P$5),sansalvador,7,FALSE))</f>
        <v>5.75</v>
      </c>
    </row>
    <row r="31" spans="1:18" ht="17.25" customHeight="1">
      <c r="A31" s="3">
        <v>135</v>
      </c>
      <c r="B31" s="76" t="s">
        <v>154</v>
      </c>
      <c r="C31" s="77" t="s">
        <v>235</v>
      </c>
      <c r="D31" s="143">
        <f>IF(ISERROR(VLOOKUP(CONCATENATE(A31,$D$5),sansalvador,5,FALSE)),"n.d.",VLOOKUP(CONCATENATE(A31,$D$5),sansalvador,5,FALSE))</f>
        <v>1.75</v>
      </c>
      <c r="E31" s="143">
        <f>IF( ISERROR(VLOOKUP(CONCATENATE(A31,$D$5),sansalvador,6,FALSE)),"n.d.",VLOOKUP(CONCATENATE(A31,$D$5),sansalvador,6,FALSE))</f>
        <v>1.75</v>
      </c>
      <c r="F31" s="143">
        <f>IF( ISERROR(VLOOKUP(CONCATENATE(A31,$D$5),sansalvador,7,FALSE)),"n.d.",VLOOKUP(CONCATENATE(A31,$D$5),sansalvador,7,FALSE))</f>
        <v>1.75</v>
      </c>
      <c r="G31" s="180"/>
      <c r="H31" s="180">
        <f>IF(ISERROR(VLOOKUP(CONCATENATE(A31,$H$5),sansalvador,5,FALSE)),"n.d.",VLOOKUP(CONCATENATE(A31,$H$5),sansalvador,5,FALSE))</f>
        <v>1.6</v>
      </c>
      <c r="I31" s="180">
        <f>IF(ISERROR(VLOOKUP(CONCATENATE(A31,$H$5),sansalvador,6,FALSE)),"n.d.",VLOOKUP(CONCATENATE(A31,$H$5),sansalvador,6,FALSE))</f>
        <v>1.6</v>
      </c>
      <c r="J31" s="180">
        <f>IF(ISERROR(VLOOKUP(CONCATENATE(A31,$H$5),sansalvador,7,FALSE)),"n.d.",VLOOKUP(CONCATENATE(A31,$H$5),sansalvador,7,FALSE))</f>
        <v>1.6</v>
      </c>
      <c r="K31" s="189"/>
      <c r="L31" s="180">
        <f>IF(ISERROR(VLOOKUP(CONCATENATE(A31,$L$5),sansalvador,5,FALSE)),"n.d.",VLOOKUP(CONCATENATE(A31,$L$5),sansalvador,5,FALSE))</f>
        <v>2.0833333333333335</v>
      </c>
      <c r="M31" s="180">
        <f>IF(ISERROR(VLOOKUP(CONCATENATE(A31,$L$5),sansalvador,6,FALSE)),"n.d.",VLOOKUP(CONCATENATE(A31,$L$5),sansalvador,6,FALSE))</f>
        <v>2</v>
      </c>
      <c r="N31" s="180">
        <f>IF(ISERROR(VLOOKUP(CONCATENATE(A31,$L$5),sansalvador,7,FALSE)),"n.d.",VLOOKUP(CONCATENATE(A31,$L$5),sansalvador,7,FALSE))</f>
        <v>2.15</v>
      </c>
      <c r="O31" s="186"/>
      <c r="P31" s="180" t="str">
        <f>IF(ISERROR(VLOOKUP(CONCATENATE(A31,$P$5),sansalvador,5,FALSE)),"n.d.",VLOOKUP(CONCATENATE(A31,$P$5),sansalvador,5,FALSE))</f>
        <v>n.d.</v>
      </c>
      <c r="Q31" s="180" t="str">
        <f>IF(ISERROR(VLOOKUP(CONCATENATE(A31,$P$5),sansalvador,6,FALSE)),"n.d.",VLOOKUP(CONCATENATE(A31,$P$5),sansalvador,6,FALSE))</f>
        <v>n.d.</v>
      </c>
      <c r="R31" s="180" t="str">
        <f>IF(ISERROR(VLOOKUP(CONCATENATE(A31,$P$5),sansalvador,7,FALSE)),"n.d.",VLOOKUP(CONCATENATE(A31,$P$5),sansalvador,7,FALSE))</f>
        <v>n.d.</v>
      </c>
    </row>
    <row r="32" spans="1:18" ht="15" customHeight="1">
      <c r="B32" s="81"/>
      <c r="C32" s="82"/>
      <c r="D32" s="75"/>
      <c r="E32" s="75"/>
      <c r="F32" s="75"/>
      <c r="G32" s="75"/>
      <c r="H32" s="75"/>
      <c r="I32" s="75"/>
      <c r="J32" s="75"/>
      <c r="K32" s="75"/>
      <c r="L32" s="75"/>
      <c r="M32" s="75"/>
      <c r="N32" s="75"/>
      <c r="O32" s="75"/>
      <c r="P32" s="75"/>
      <c r="Q32" s="75"/>
      <c r="R32" s="75"/>
    </row>
    <row r="33" spans="1:22" ht="15" customHeight="1">
      <c r="B33" s="86" t="s">
        <v>282</v>
      </c>
      <c r="C33" s="82"/>
      <c r="D33" s="75"/>
      <c r="E33" s="75"/>
      <c r="F33" s="75"/>
      <c r="G33" s="75"/>
      <c r="H33" s="75"/>
      <c r="I33" s="75"/>
      <c r="J33" s="75"/>
      <c r="K33" s="75"/>
      <c r="L33" s="75"/>
      <c r="M33" s="75"/>
      <c r="N33" s="75"/>
      <c r="O33" s="75"/>
      <c r="P33" s="75"/>
      <c r="Q33" s="75"/>
      <c r="R33" s="75"/>
    </row>
    <row r="34" spans="1:22" ht="15" customHeight="1">
      <c r="B34" s="87" t="s">
        <v>200</v>
      </c>
      <c r="C34" s="87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</row>
    <row r="35" spans="1:22" s="2" customFormat="1" ht="15" customHeight="1">
      <c r="B35" s="86" t="s">
        <v>199</v>
      </c>
      <c r="C35" s="92"/>
      <c r="D35" s="75"/>
      <c r="E35" s="75"/>
      <c r="F35" s="75"/>
      <c r="G35" s="75"/>
      <c r="H35" s="75"/>
      <c r="I35" s="75"/>
      <c r="J35" s="75"/>
      <c r="K35" s="75"/>
      <c r="L35" s="75"/>
      <c r="M35" s="75"/>
      <c r="N35" s="75"/>
      <c r="O35" s="75"/>
      <c r="P35" s="75"/>
      <c r="Q35" s="75"/>
      <c r="R35" s="75"/>
      <c r="S35" s="17"/>
    </row>
    <row r="36" spans="1:22" ht="15" customHeight="1">
      <c r="B3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36" s="92"/>
      <c r="D36" s="75"/>
      <c r="E36" s="75"/>
      <c r="F36" s="75"/>
      <c r="G36" s="81"/>
      <c r="H36" s="81"/>
      <c r="I36" s="81"/>
      <c r="J36" s="81"/>
      <c r="K36" s="75"/>
      <c r="L36" s="75"/>
      <c r="M36" s="75"/>
      <c r="N36" s="75"/>
      <c r="O36" s="75"/>
      <c r="P36" s="75"/>
      <c r="Q36" s="75"/>
      <c r="R36" s="75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2" t="str">
        <f>+VLOOKUP(1111,sansalvador,2,FALSE)</f>
        <v>Fecha Actual</v>
      </c>
      <c r="V40" s="22" t="str">
        <f>+U40</f>
        <v>Fecha Actual</v>
      </c>
    </row>
    <row r="41" spans="1:22" ht="15" customHeight="1">
      <c r="A41" s="3">
        <v>2</v>
      </c>
      <c r="D41" s="34"/>
      <c r="T41" s="6" t="s">
        <v>178</v>
      </c>
      <c r="U41" s="22" t="e">
        <f>+VLOOKUP(1111,sansalvadorpasado,2,FALSE)</f>
        <v>#N/A</v>
      </c>
      <c r="V41" s="22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CAE5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800-000000000000}">
      <formula1>depmetropolitana</formula1>
    </dataValidation>
    <dataValidation showInputMessage="1" showErrorMessage="1" sqref="B5:C5" xr:uid="{00000000-0002-0000-0800-000001000000}"/>
    <dataValidation type="list" showInputMessage="1" showErrorMessage="1" sqref="H5:J5" xr:uid="{00000000-0002-0000-0800-000002000000}">
      <formula1>depoccidente</formula1>
    </dataValidation>
    <dataValidation type="list" showInputMessage="1" showErrorMessage="1" sqref="L5:N5" xr:uid="{00000000-0002-0000-0800-000003000000}">
      <formula1>depcentral</formula1>
    </dataValidation>
    <dataValidation type="list" showInputMessage="1" showErrorMessage="1" sqref="P5:R5" xr:uid="{00000000-0002-0000-0800-000004000000}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Hoja7">
    <pageSetUpPr fitToPage="1"/>
  </sheetPr>
  <dimension ref="A1:V37"/>
  <sheetViews>
    <sheetView showGridLines="0" showRowColHeaders="0" zoomScaleNormal="100" workbookViewId="0">
      <selection activeCell="F18" sqref="F18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99"/>
      <c r="C1" s="100"/>
      <c r="D1" s="99"/>
      <c r="E1" s="99"/>
      <c r="F1" s="99"/>
      <c r="G1" s="99"/>
      <c r="H1" s="99"/>
      <c r="I1" s="99"/>
      <c r="J1" s="99"/>
      <c r="K1" s="99"/>
      <c r="L1" s="99"/>
      <c r="M1" s="99"/>
      <c r="N1" s="101"/>
      <c r="O1" s="99"/>
      <c r="P1" s="99"/>
      <c r="Q1" s="104"/>
      <c r="R1" s="105" t="str">
        <f>+numinforme</f>
        <v>INDECAEA1080623</v>
      </c>
      <c r="S1" s="17"/>
    </row>
    <row r="2" spans="1:22" s="5" customFormat="1" ht="36.75" customHeight="1">
      <c r="A2" s="3"/>
      <c r="B2" s="99"/>
      <c r="C2" s="100"/>
      <c r="D2" s="99"/>
      <c r="E2" s="99"/>
      <c r="F2" s="99"/>
      <c r="G2" s="99"/>
      <c r="H2" s="99"/>
      <c r="I2" s="99"/>
      <c r="J2" s="99"/>
      <c r="K2" s="99"/>
      <c r="L2" s="99"/>
      <c r="M2" s="99"/>
      <c r="N2" s="101"/>
      <c r="O2" s="101"/>
      <c r="P2" s="101"/>
      <c r="Q2" s="102"/>
      <c r="R2" s="102"/>
      <c r="S2" s="17"/>
      <c r="T2" s="4"/>
      <c r="U2" s="4"/>
      <c r="V2" s="3"/>
    </row>
    <row r="3" spans="1:22" s="5" customFormat="1" ht="15" customHeight="1">
      <c r="A3" s="121">
        <f>U7</f>
        <v>45090</v>
      </c>
      <c r="B3" s="237">
        <f>U7</f>
        <v>45090</v>
      </c>
      <c r="C3" s="237"/>
      <c r="D3" s="237"/>
      <c r="E3" s="237"/>
      <c r="F3" s="237"/>
      <c r="G3" s="237"/>
      <c r="H3" s="237"/>
      <c r="I3" s="237"/>
      <c r="J3" s="237"/>
      <c r="K3" s="237"/>
      <c r="L3" s="237"/>
      <c r="M3" s="237"/>
      <c r="N3" s="237"/>
      <c r="O3" s="237"/>
      <c r="P3" s="237"/>
      <c r="Q3" s="237"/>
      <c r="R3" s="237"/>
      <c r="S3" s="17"/>
      <c r="T3" s="17"/>
      <c r="U3" s="17"/>
    </row>
    <row r="4" spans="1:22" s="5" customFormat="1" ht="12" customHeight="1">
      <c r="A4" s="3"/>
      <c r="B4" s="99"/>
      <c r="C4" s="100"/>
      <c r="D4" s="99"/>
      <c r="E4" s="99"/>
      <c r="F4" s="99"/>
      <c r="G4" s="99"/>
      <c r="H4" s="101"/>
      <c r="I4" s="101"/>
      <c r="J4" s="99"/>
      <c r="K4" s="99"/>
      <c r="L4" s="99"/>
      <c r="M4" s="99"/>
      <c r="N4" s="99"/>
      <c r="O4" s="102"/>
      <c r="P4" s="102"/>
      <c r="Q4" s="102"/>
      <c r="R4" s="102"/>
      <c r="S4" s="17"/>
    </row>
    <row r="5" spans="1:22" ht="15" customHeight="1">
      <c r="B5" s="161"/>
      <c r="C5" s="162"/>
      <c r="D5" s="250" t="s">
        <v>229</v>
      </c>
      <c r="E5" s="250"/>
      <c r="F5" s="250"/>
      <c r="G5" s="158"/>
      <c r="H5" s="241" t="str">
        <f>+Pecuarios!H5</f>
        <v>SONSONATE</v>
      </c>
      <c r="I5" s="241"/>
      <c r="J5" s="242"/>
      <c r="K5" s="107"/>
      <c r="L5" s="241" t="str">
        <f>+Pecuarios!L5</f>
        <v>USULUTAN</v>
      </c>
      <c r="M5" s="241"/>
      <c r="N5" s="243"/>
      <c r="O5" s="107"/>
      <c r="P5" s="241" t="str">
        <f>+Pecuarios!P5</f>
        <v>SAN FRANCISCO GOTERA</v>
      </c>
      <c r="Q5" s="241"/>
      <c r="R5" s="241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08" t="s">
        <v>2</v>
      </c>
      <c r="C6" s="109" t="s">
        <v>196</v>
      </c>
      <c r="D6" s="110" t="s">
        <v>132</v>
      </c>
      <c r="E6" s="111" t="s">
        <v>0</v>
      </c>
      <c r="F6" s="111" t="s">
        <v>1</v>
      </c>
      <c r="G6" s="171"/>
      <c r="H6" s="110" t="s">
        <v>132</v>
      </c>
      <c r="I6" s="111" t="s">
        <v>0</v>
      </c>
      <c r="J6" s="111" t="s">
        <v>1</v>
      </c>
      <c r="K6" s="172"/>
      <c r="L6" s="110" t="s">
        <v>132</v>
      </c>
      <c r="M6" s="111" t="s">
        <v>0</v>
      </c>
      <c r="N6" s="111" t="s">
        <v>1</v>
      </c>
      <c r="O6" s="172"/>
      <c r="P6" s="110" t="s">
        <v>132</v>
      </c>
      <c r="Q6" s="111" t="s">
        <v>0</v>
      </c>
      <c r="R6" s="111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6" t="s">
        <v>223</v>
      </c>
      <c r="C7" s="77" t="s">
        <v>235</v>
      </c>
      <c r="D7" s="143">
        <f t="shared" ref="D7:D16" si="0">IF(ISERROR(VLOOKUP(CONCATENATE(A7,$D$5),sansalvador,5,FALSE)),"n.d.",VLOOKUP(CONCATENATE(A7,$D$5),sansalvador,5,FALSE))</f>
        <v>2</v>
      </c>
      <c r="E7" s="143">
        <f t="shared" ref="E7:E16" si="1">IF( ISERROR(VLOOKUP(CONCATENATE(A7,$D$5),sansalvador,6,FALSE)),"n.d.",VLOOKUP(CONCATENATE(A7,$D$5),sansalvador,6,FALSE))</f>
        <v>2</v>
      </c>
      <c r="F7" s="143">
        <f t="shared" ref="F7:F16" si="2">IF( ISERROR(VLOOKUP(CONCATENATE(A7,$D$5),sansalvador,7,FALSE)),"n.d.",VLOOKUP(CONCATENATE(A7,$D$5),sansalvador,7,FALSE))</f>
        <v>2</v>
      </c>
      <c r="G7" s="249"/>
      <c r="H7" s="143">
        <f t="shared" ref="H7:H16" si="3">IF(ISERROR(VLOOKUP(CONCATENATE(A7,$H$5),sansalvador,5,FALSE)),"n.d.",VLOOKUP(CONCATENATE(A7,$H$5),sansalvador,5,FALSE))</f>
        <v>2</v>
      </c>
      <c r="I7" s="143">
        <f t="shared" ref="I7:I16" si="4">IF(ISERROR(VLOOKUP(CONCATENATE(A7,$H$5),sansalvador,6,FALSE)),"n.d.",VLOOKUP(CONCATENATE(A7,$H$5),sansalvador,6,FALSE))</f>
        <v>2</v>
      </c>
      <c r="J7" s="143">
        <f t="shared" ref="J7:J16" si="5">IF(ISERROR(VLOOKUP(CONCATENATE(A7,$H$5),sansalvador,7,FALSE)),"n.d.",VLOOKUP(CONCATENATE(A7,$H$5),sansalvador,7,FALSE))</f>
        <v>2</v>
      </c>
      <c r="K7" s="182"/>
      <c r="L7" s="143">
        <f t="shared" ref="L7:L15" si="6">IF(ISERROR(VLOOKUP(CONCATENATE(A7,$L$5),sansalvador,5,FALSE)),"n.d.",VLOOKUP(CONCATENATE(A7,$L$5),sansalvador,5,FALSE))</f>
        <v>1.75</v>
      </c>
      <c r="M7" s="143">
        <f t="shared" ref="M7:M15" si="7">IF(ISERROR(VLOOKUP(CONCATENATE(A7,$L$5),sansalvador,6,FALSE)),"n.d.",VLOOKUP(CONCATENATE(A7,$L$5),sansalvador,6,FALSE))</f>
        <v>1.75</v>
      </c>
      <c r="N7" s="143">
        <f t="shared" ref="N7:N15" si="8">IF(ISERROR(VLOOKUP(CONCATENATE(A7,$L$5),sansalvador,7,FALSE)),"n.d.",VLOOKUP(CONCATENATE(A7,$L$5),sansalvador,7,FALSE))</f>
        <v>1.75</v>
      </c>
      <c r="O7" s="183"/>
      <c r="P7" s="143" t="str">
        <f t="shared" ref="P7:P15" si="9">IF(ISERROR(VLOOKUP(CONCATENATE(A7,$P$5),sansalvador,5,FALSE)),"n.d.",VLOOKUP(CONCATENATE(A7,$P$5),sansalvador,5,FALSE))</f>
        <v>n.d.</v>
      </c>
      <c r="Q7" s="143" t="str">
        <f t="shared" ref="Q7:Q15" si="10">IF(ISERROR(VLOOKUP(CONCATENATE(A7,$P$5),sansalvador,6,FALSE)),"n.d.",VLOOKUP(CONCATENATE(A7,$P$5),sansalvador,6,FALSE))</f>
        <v>n.d.</v>
      </c>
      <c r="R7" s="143" t="str">
        <f t="shared" ref="R7:R15" si="11">IF(ISERROR(VLOOKUP(CONCATENATE(A7,$P$5),sansalvador,7,FALSE)),"n.d.",VLOOKUP(CONCATENATE(A7,$P$5),sansalvador,7,FALSE))</f>
        <v>n.d.</v>
      </c>
      <c r="T7" s="6" t="s">
        <v>177</v>
      </c>
      <c r="U7" s="22">
        <f>+VLOOKUP(1111,sansalvador,3,FALSE)</f>
        <v>45090</v>
      </c>
      <c r="V7" s="22">
        <f>+U7</f>
        <v>45090</v>
      </c>
    </row>
    <row r="8" spans="1:22" ht="17.25" customHeight="1">
      <c r="A8" s="3">
        <v>137</v>
      </c>
      <c r="B8" s="122" t="s">
        <v>240</v>
      </c>
      <c r="C8" s="77" t="s">
        <v>235</v>
      </c>
      <c r="D8" s="143">
        <f t="shared" si="0"/>
        <v>4.5</v>
      </c>
      <c r="E8" s="143">
        <f t="shared" si="1"/>
        <v>4.5</v>
      </c>
      <c r="F8" s="143">
        <f t="shared" si="2"/>
        <v>4.5</v>
      </c>
      <c r="G8" s="249"/>
      <c r="H8" s="143">
        <f t="shared" si="3"/>
        <v>5.5</v>
      </c>
      <c r="I8" s="143">
        <f t="shared" si="4"/>
        <v>5.5</v>
      </c>
      <c r="J8" s="143">
        <f t="shared" si="5"/>
        <v>5.5</v>
      </c>
      <c r="K8" s="182"/>
      <c r="L8" s="143">
        <f t="shared" si="6"/>
        <v>4</v>
      </c>
      <c r="M8" s="143">
        <f t="shared" si="7"/>
        <v>4</v>
      </c>
      <c r="N8" s="143">
        <f t="shared" si="8"/>
        <v>4</v>
      </c>
      <c r="O8" s="183"/>
      <c r="P8" s="143" t="str">
        <f t="shared" si="9"/>
        <v>n.d.</v>
      </c>
      <c r="Q8" s="143" t="str">
        <f t="shared" si="10"/>
        <v>n.d.</v>
      </c>
      <c r="R8" s="143" t="str">
        <f t="shared" si="11"/>
        <v>n.d.</v>
      </c>
      <c r="T8" s="6" t="s">
        <v>178</v>
      </c>
      <c r="U8" s="22">
        <f>+VLOOKUP(9999,sansalvador,3,FALSE)</f>
        <v>45089</v>
      </c>
      <c r="V8" s="22">
        <f>+U8</f>
        <v>45089</v>
      </c>
    </row>
    <row r="9" spans="1:22" ht="17.25" customHeight="1">
      <c r="A9" s="3">
        <v>138</v>
      </c>
      <c r="B9" s="76" t="s">
        <v>241</v>
      </c>
      <c r="C9" s="77" t="s">
        <v>235</v>
      </c>
      <c r="D9" s="143" t="str">
        <f t="shared" si="0"/>
        <v>n.d.</v>
      </c>
      <c r="E9" s="143" t="str">
        <f t="shared" si="1"/>
        <v>n.d.</v>
      </c>
      <c r="F9" s="143" t="str">
        <f t="shared" si="2"/>
        <v>n.d.</v>
      </c>
      <c r="G9" s="249"/>
      <c r="H9" s="143">
        <f t="shared" si="3"/>
        <v>6</v>
      </c>
      <c r="I9" s="143">
        <f t="shared" si="4"/>
        <v>6</v>
      </c>
      <c r="J9" s="143">
        <f t="shared" si="5"/>
        <v>6</v>
      </c>
      <c r="K9" s="182"/>
      <c r="L9" s="143">
        <f t="shared" si="6"/>
        <v>5.5</v>
      </c>
      <c r="M9" s="143">
        <f t="shared" si="7"/>
        <v>5.5</v>
      </c>
      <c r="N9" s="143">
        <f t="shared" si="8"/>
        <v>5.5</v>
      </c>
      <c r="O9" s="183"/>
      <c r="P9" s="143" t="str">
        <f t="shared" si="9"/>
        <v>n.d.</v>
      </c>
      <c r="Q9" s="143" t="str">
        <f t="shared" si="10"/>
        <v>n.d.</v>
      </c>
      <c r="R9" s="143" t="str">
        <f t="shared" si="11"/>
        <v>n.d.</v>
      </c>
    </row>
    <row r="10" spans="1:22" ht="17.25" customHeight="1">
      <c r="A10" s="3">
        <v>139</v>
      </c>
      <c r="B10" s="76" t="s">
        <v>242</v>
      </c>
      <c r="C10" s="77" t="s">
        <v>235</v>
      </c>
      <c r="D10" s="143">
        <f t="shared" si="0"/>
        <v>4.5</v>
      </c>
      <c r="E10" s="143">
        <f t="shared" si="1"/>
        <v>4.5</v>
      </c>
      <c r="F10" s="143">
        <f t="shared" si="2"/>
        <v>4.5</v>
      </c>
      <c r="G10" s="249"/>
      <c r="H10" s="143" t="str">
        <f t="shared" si="3"/>
        <v>n.d.</v>
      </c>
      <c r="I10" s="143" t="str">
        <f t="shared" si="4"/>
        <v>n.d.</v>
      </c>
      <c r="J10" s="143" t="str">
        <f t="shared" si="5"/>
        <v>n.d.</v>
      </c>
      <c r="K10" s="182"/>
      <c r="L10" s="143">
        <f t="shared" si="6"/>
        <v>4</v>
      </c>
      <c r="M10" s="143">
        <f t="shared" si="7"/>
        <v>4</v>
      </c>
      <c r="N10" s="143">
        <f t="shared" si="8"/>
        <v>4</v>
      </c>
      <c r="O10" s="183"/>
      <c r="P10" s="143" t="str">
        <f t="shared" si="9"/>
        <v>n.d.</v>
      </c>
      <c r="Q10" s="143" t="str">
        <f t="shared" si="10"/>
        <v>n.d.</v>
      </c>
      <c r="R10" s="143" t="str">
        <f t="shared" si="11"/>
        <v>n.d.</v>
      </c>
    </row>
    <row r="11" spans="1:22" ht="17.25" customHeight="1">
      <c r="A11" s="3">
        <v>140</v>
      </c>
      <c r="B11" s="76" t="s">
        <v>224</v>
      </c>
      <c r="C11" s="77" t="s">
        <v>235</v>
      </c>
      <c r="D11" s="143" t="str">
        <f t="shared" si="0"/>
        <v>n.d.</v>
      </c>
      <c r="E11" s="143" t="str">
        <f t="shared" si="1"/>
        <v>n.d.</v>
      </c>
      <c r="F11" s="143" t="str">
        <f t="shared" si="2"/>
        <v>n.d.</v>
      </c>
      <c r="G11" s="249"/>
      <c r="H11" s="143" t="str">
        <f t="shared" si="3"/>
        <v>n.d.</v>
      </c>
      <c r="I11" s="143" t="str">
        <f t="shared" si="4"/>
        <v>n.d.</v>
      </c>
      <c r="J11" s="143" t="str">
        <f t="shared" si="5"/>
        <v>n.d.</v>
      </c>
      <c r="K11" s="182"/>
      <c r="L11" s="143" t="str">
        <f t="shared" si="6"/>
        <v>n.d.</v>
      </c>
      <c r="M11" s="143" t="str">
        <f t="shared" si="7"/>
        <v>n.d.</v>
      </c>
      <c r="N11" s="143" t="str">
        <f t="shared" si="8"/>
        <v>n.d.</v>
      </c>
      <c r="O11" s="183"/>
      <c r="P11" s="143" t="str">
        <f t="shared" si="9"/>
        <v>n.d.</v>
      </c>
      <c r="Q11" s="143" t="str">
        <f t="shared" si="10"/>
        <v>n.d.</v>
      </c>
      <c r="R11" s="143" t="str">
        <f t="shared" si="11"/>
        <v>n.d.</v>
      </c>
    </row>
    <row r="12" spans="1:22" ht="17.25" customHeight="1">
      <c r="A12" s="3">
        <v>141</v>
      </c>
      <c r="B12" s="76" t="s">
        <v>243</v>
      </c>
      <c r="C12" s="77" t="s">
        <v>235</v>
      </c>
      <c r="D12" s="143">
        <f t="shared" si="0"/>
        <v>5</v>
      </c>
      <c r="E12" s="143">
        <f t="shared" si="1"/>
        <v>5</v>
      </c>
      <c r="F12" s="143">
        <f t="shared" si="2"/>
        <v>5</v>
      </c>
      <c r="G12" s="249"/>
      <c r="H12" s="143" t="str">
        <f t="shared" si="3"/>
        <v>n.d.</v>
      </c>
      <c r="I12" s="143" t="str">
        <f t="shared" si="4"/>
        <v>n.d.</v>
      </c>
      <c r="J12" s="143" t="str">
        <f t="shared" si="5"/>
        <v>n.d.</v>
      </c>
      <c r="K12" s="182"/>
      <c r="L12" s="143" t="str">
        <f t="shared" si="6"/>
        <v>n.d.</v>
      </c>
      <c r="M12" s="143" t="str">
        <f t="shared" si="7"/>
        <v>n.d.</v>
      </c>
      <c r="N12" s="143" t="str">
        <f t="shared" si="8"/>
        <v>n.d.</v>
      </c>
      <c r="O12" s="183"/>
      <c r="P12" s="143" t="str">
        <f t="shared" si="9"/>
        <v>n.d.</v>
      </c>
      <c r="Q12" s="143" t="str">
        <f t="shared" si="10"/>
        <v>n.d.</v>
      </c>
      <c r="R12" s="143" t="str">
        <f t="shared" si="11"/>
        <v>n.d.</v>
      </c>
    </row>
    <row r="13" spans="1:22" ht="17.25" customHeight="1">
      <c r="A13" s="3">
        <v>142</v>
      </c>
      <c r="B13" s="76" t="s">
        <v>225</v>
      </c>
      <c r="C13" s="77" t="s">
        <v>235</v>
      </c>
      <c r="D13" s="143">
        <f t="shared" si="0"/>
        <v>4.25</v>
      </c>
      <c r="E13" s="143">
        <f t="shared" si="1"/>
        <v>4</v>
      </c>
      <c r="F13" s="143">
        <f t="shared" si="2"/>
        <v>4.5</v>
      </c>
      <c r="G13" s="249"/>
      <c r="H13" s="143">
        <f t="shared" si="3"/>
        <v>4</v>
      </c>
      <c r="I13" s="143">
        <f t="shared" si="4"/>
        <v>4</v>
      </c>
      <c r="J13" s="143">
        <f t="shared" si="5"/>
        <v>4</v>
      </c>
      <c r="K13" s="182"/>
      <c r="L13" s="143" t="str">
        <f t="shared" si="6"/>
        <v>n.d.</v>
      </c>
      <c r="M13" s="143" t="str">
        <f t="shared" si="7"/>
        <v>n.d.</v>
      </c>
      <c r="N13" s="143" t="str">
        <f t="shared" si="8"/>
        <v>n.d.</v>
      </c>
      <c r="O13" s="183"/>
      <c r="P13" s="143" t="str">
        <f t="shared" si="9"/>
        <v>n.d.</v>
      </c>
      <c r="Q13" s="143" t="str">
        <f t="shared" si="10"/>
        <v>n.d.</v>
      </c>
      <c r="R13" s="143" t="str">
        <f t="shared" si="11"/>
        <v>n.d.</v>
      </c>
    </row>
    <row r="14" spans="1:22" ht="17.25" customHeight="1">
      <c r="A14" s="3">
        <v>143</v>
      </c>
      <c r="B14" s="76" t="s">
        <v>226</v>
      </c>
      <c r="C14" s="77" t="s">
        <v>235</v>
      </c>
      <c r="D14" s="143">
        <f t="shared" si="0"/>
        <v>3</v>
      </c>
      <c r="E14" s="143">
        <f t="shared" si="1"/>
        <v>3</v>
      </c>
      <c r="F14" s="143">
        <f t="shared" si="2"/>
        <v>3</v>
      </c>
      <c r="G14" s="249"/>
      <c r="H14" s="143">
        <f t="shared" si="3"/>
        <v>2.25</v>
      </c>
      <c r="I14" s="143">
        <f t="shared" si="4"/>
        <v>2.25</v>
      </c>
      <c r="J14" s="143">
        <f t="shared" si="5"/>
        <v>2.25</v>
      </c>
      <c r="K14" s="182"/>
      <c r="L14" s="143">
        <f t="shared" si="6"/>
        <v>3.5</v>
      </c>
      <c r="M14" s="143">
        <f t="shared" si="7"/>
        <v>3.5</v>
      </c>
      <c r="N14" s="143">
        <f t="shared" si="8"/>
        <v>3.5</v>
      </c>
      <c r="O14" s="183"/>
      <c r="P14" s="143" t="str">
        <f t="shared" si="9"/>
        <v>n.d.</v>
      </c>
      <c r="Q14" s="143" t="str">
        <f t="shared" si="10"/>
        <v>n.d.</v>
      </c>
      <c r="R14" s="143" t="str">
        <f t="shared" si="11"/>
        <v>n.d.</v>
      </c>
    </row>
    <row r="15" spans="1:22" ht="17.25" customHeight="1">
      <c r="A15" s="3">
        <v>144</v>
      </c>
      <c r="B15" s="76" t="s">
        <v>244</v>
      </c>
      <c r="C15" s="77" t="s">
        <v>235</v>
      </c>
      <c r="D15" s="143">
        <f t="shared" si="0"/>
        <v>4.5</v>
      </c>
      <c r="E15" s="143">
        <f t="shared" si="1"/>
        <v>4.5</v>
      </c>
      <c r="F15" s="143">
        <f t="shared" si="2"/>
        <v>4.5</v>
      </c>
      <c r="G15" s="185"/>
      <c r="H15" s="185" t="str">
        <f t="shared" si="3"/>
        <v>n.d.</v>
      </c>
      <c r="I15" s="185" t="str">
        <f t="shared" si="4"/>
        <v>n.d.</v>
      </c>
      <c r="J15" s="185" t="str">
        <f t="shared" si="5"/>
        <v>n.d.</v>
      </c>
      <c r="K15" s="186"/>
      <c r="L15" s="143" t="str">
        <f t="shared" si="6"/>
        <v>n.d.</v>
      </c>
      <c r="M15" s="143" t="str">
        <f t="shared" si="7"/>
        <v>n.d.</v>
      </c>
      <c r="N15" s="143" t="str">
        <f t="shared" si="8"/>
        <v>n.d.</v>
      </c>
      <c r="O15" s="180"/>
      <c r="P15" s="143" t="str">
        <f t="shared" si="9"/>
        <v>n.d.</v>
      </c>
      <c r="Q15" s="143" t="str">
        <f t="shared" si="10"/>
        <v>n.d.</v>
      </c>
      <c r="R15" s="143" t="str">
        <f t="shared" si="11"/>
        <v>n.d.</v>
      </c>
    </row>
    <row r="16" spans="1:22" ht="17.25" customHeight="1">
      <c r="A16" s="3">
        <v>145</v>
      </c>
      <c r="B16" s="122" t="s">
        <v>245</v>
      </c>
      <c r="C16" s="77" t="s">
        <v>235</v>
      </c>
      <c r="D16" s="143">
        <f t="shared" si="0"/>
        <v>6</v>
      </c>
      <c r="E16" s="143">
        <f t="shared" si="1"/>
        <v>6</v>
      </c>
      <c r="F16" s="143">
        <f t="shared" si="2"/>
        <v>6</v>
      </c>
      <c r="G16" s="185"/>
      <c r="H16" s="185" t="str">
        <f t="shared" si="3"/>
        <v>n.d.</v>
      </c>
      <c r="I16" s="185" t="str">
        <f t="shared" si="4"/>
        <v>n.d.</v>
      </c>
      <c r="J16" s="185" t="str">
        <f t="shared" si="5"/>
        <v>n.d.</v>
      </c>
      <c r="K16" s="186"/>
      <c r="L16" s="143">
        <f t="shared" ref="L16:L21" si="12">IF(ISERROR(VLOOKUP(CONCATENATE(A16,$L$5),sansalvador,5,FALSE)),"n.d.",VLOOKUP(CONCATENATE(A16,$L$5),sansalvador,5,FALSE))</f>
        <v>5</v>
      </c>
      <c r="M16" s="143">
        <f t="shared" ref="M16:M21" si="13">IF(ISERROR(VLOOKUP(CONCATENATE(A16,$L$5),sansalvador,6,FALSE)),"n.d.",VLOOKUP(CONCATENATE(A16,$L$5),sansalvador,6,FALSE))</f>
        <v>5</v>
      </c>
      <c r="N16" s="143">
        <f t="shared" ref="N16:N21" si="14">IF(ISERROR(VLOOKUP(CONCATENATE(A16,$L$5),sansalvador,7,FALSE)),"n.d.",VLOOKUP(CONCATENATE(A16,$L$5),sansalvador,7,FALSE))</f>
        <v>5</v>
      </c>
      <c r="O16" s="180"/>
      <c r="P16" s="143" t="str">
        <f t="shared" ref="P16:P21" si="15">IF(ISERROR(VLOOKUP(CONCATENATE(A16,$P$5),sansalvador,5,FALSE)),"n.d.",VLOOKUP(CONCATENATE(A16,$P$5),sansalvador,5,FALSE))</f>
        <v>n.d.</v>
      </c>
      <c r="Q16" s="143" t="str">
        <f t="shared" ref="Q16:Q21" si="16">IF(ISERROR(VLOOKUP(CONCATENATE(A16,$P$5),sansalvador,6,FALSE)),"n.d.",VLOOKUP(CONCATENATE(A16,$P$5),sansalvador,6,FALSE))</f>
        <v>n.d.</v>
      </c>
      <c r="R16" s="143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6" t="s">
        <v>246</v>
      </c>
      <c r="C17" s="77" t="s">
        <v>235</v>
      </c>
      <c r="D17" s="143">
        <f t="shared" ref="D17:D21" si="18">IF(ISERROR(VLOOKUP(CONCATENATE(A17,$D$5),sansalvador,5,FALSE)),"n.d.",VLOOKUP(CONCATENATE(A17,$D$5),sansalvador,5,FALSE))</f>
        <v>4.5</v>
      </c>
      <c r="E17" s="143">
        <f t="shared" ref="E17:E21" si="19">IF( ISERROR(VLOOKUP(CONCATENATE(A17,$D$5),sansalvador,6,FALSE)),"n.d.",VLOOKUP(CONCATENATE(A17,$D$5),sansalvador,6,FALSE))</f>
        <v>4.5</v>
      </c>
      <c r="F17" s="143">
        <f t="shared" ref="F17:F21" si="20">IF( ISERROR(VLOOKUP(CONCATENATE(A17,$D$5),sansalvador,7,FALSE)),"n.d.",VLOOKUP(CONCATENATE(A17,$D$5),sansalvador,7,FALSE))</f>
        <v>4.5</v>
      </c>
      <c r="G17" s="185"/>
      <c r="H17" s="185">
        <f t="shared" ref="H17:H21" si="21">IF(ISERROR(VLOOKUP(CONCATENATE(A17,$H$5),sansalvador,5,FALSE)),"n.d.",VLOOKUP(CONCATENATE(A17,$H$5),sansalvador,5,FALSE))</f>
        <v>4.5</v>
      </c>
      <c r="I17" s="185">
        <f t="shared" ref="I17:I21" si="22">IF(ISERROR(VLOOKUP(CONCATENATE(A17,$H$5),sansalvador,6,FALSE)),"n.d.",VLOOKUP(CONCATENATE(A17,$H$5),sansalvador,6,FALSE))</f>
        <v>4.5</v>
      </c>
      <c r="J17" s="185">
        <f t="shared" ref="J17:J21" si="23">IF(ISERROR(VLOOKUP(CONCATENATE(A17,$H$5),sansalvador,7,FALSE)),"n.d.",VLOOKUP(CONCATENATE(A17,$H$5),sansalvador,7,FALSE))</f>
        <v>4.5</v>
      </c>
      <c r="K17" s="186"/>
      <c r="L17" s="143">
        <f t="shared" si="12"/>
        <v>4</v>
      </c>
      <c r="M17" s="143">
        <f t="shared" si="13"/>
        <v>4</v>
      </c>
      <c r="N17" s="143">
        <f t="shared" si="14"/>
        <v>4</v>
      </c>
      <c r="O17" s="180"/>
      <c r="P17" s="143" t="str">
        <f t="shared" si="15"/>
        <v>n.d.</v>
      </c>
      <c r="Q17" s="143" t="str">
        <f t="shared" si="16"/>
        <v>n.d.</v>
      </c>
      <c r="R17" s="143" t="str">
        <f t="shared" si="17"/>
        <v>n.d.</v>
      </c>
    </row>
    <row r="18" spans="1:22" ht="17.25" customHeight="1">
      <c r="A18" s="3">
        <v>147</v>
      </c>
      <c r="B18" s="76" t="s">
        <v>227</v>
      </c>
      <c r="C18" s="77" t="s">
        <v>235</v>
      </c>
      <c r="D18" s="143">
        <f t="shared" si="18"/>
        <v>3</v>
      </c>
      <c r="E18" s="143">
        <f t="shared" si="19"/>
        <v>3</v>
      </c>
      <c r="F18" s="143">
        <f t="shared" si="20"/>
        <v>3</v>
      </c>
      <c r="G18" s="183"/>
      <c r="H18" s="185">
        <f t="shared" si="21"/>
        <v>2.25</v>
      </c>
      <c r="I18" s="185">
        <f t="shared" si="22"/>
        <v>2.25</v>
      </c>
      <c r="J18" s="185">
        <f t="shared" si="23"/>
        <v>2.25</v>
      </c>
      <c r="K18" s="186"/>
      <c r="L18" s="143" t="str">
        <f t="shared" si="12"/>
        <v>n.d.</v>
      </c>
      <c r="M18" s="143" t="str">
        <f t="shared" si="13"/>
        <v>n.d.</v>
      </c>
      <c r="N18" s="143" t="str">
        <f t="shared" si="14"/>
        <v>n.d.</v>
      </c>
      <c r="O18" s="183"/>
      <c r="P18" s="143" t="str">
        <f t="shared" si="15"/>
        <v>n.d.</v>
      </c>
      <c r="Q18" s="143" t="str">
        <f t="shared" si="16"/>
        <v>n.d.</v>
      </c>
      <c r="R18" s="143" t="str">
        <f t="shared" si="17"/>
        <v>n.d.</v>
      </c>
    </row>
    <row r="19" spans="1:22" ht="17.25" customHeight="1">
      <c r="A19" s="3">
        <v>148</v>
      </c>
      <c r="B19" s="76" t="s">
        <v>247</v>
      </c>
      <c r="C19" s="77" t="s">
        <v>235</v>
      </c>
      <c r="D19" s="143">
        <f t="shared" si="18"/>
        <v>4.25</v>
      </c>
      <c r="E19" s="143">
        <f t="shared" si="19"/>
        <v>4</v>
      </c>
      <c r="F19" s="143">
        <f t="shared" si="20"/>
        <v>4.5</v>
      </c>
      <c r="G19" s="183"/>
      <c r="H19" s="185" t="str">
        <f t="shared" si="21"/>
        <v>n.d.</v>
      </c>
      <c r="I19" s="185" t="str">
        <f t="shared" si="22"/>
        <v>n.d.</v>
      </c>
      <c r="J19" s="185" t="str">
        <f t="shared" si="23"/>
        <v>n.d.</v>
      </c>
      <c r="K19" s="186"/>
      <c r="L19" s="143">
        <f t="shared" si="12"/>
        <v>4</v>
      </c>
      <c r="M19" s="143">
        <f t="shared" si="13"/>
        <v>4</v>
      </c>
      <c r="N19" s="143">
        <f t="shared" si="14"/>
        <v>4</v>
      </c>
      <c r="O19" s="183"/>
      <c r="P19" s="143" t="str">
        <f t="shared" si="15"/>
        <v>n.d.</v>
      </c>
      <c r="Q19" s="143" t="str">
        <f t="shared" si="16"/>
        <v>n.d.</v>
      </c>
      <c r="R19" s="143" t="str">
        <f t="shared" si="17"/>
        <v>n.d.</v>
      </c>
    </row>
    <row r="20" spans="1:22" ht="17.25" customHeight="1">
      <c r="A20" s="3">
        <v>149</v>
      </c>
      <c r="B20" s="76" t="s">
        <v>248</v>
      </c>
      <c r="C20" s="77" t="s">
        <v>235</v>
      </c>
      <c r="D20" s="143">
        <f t="shared" si="18"/>
        <v>3</v>
      </c>
      <c r="E20" s="143">
        <f t="shared" si="19"/>
        <v>3</v>
      </c>
      <c r="F20" s="143">
        <f t="shared" si="20"/>
        <v>3</v>
      </c>
      <c r="G20" s="183"/>
      <c r="H20" s="185" t="str">
        <f t="shared" si="21"/>
        <v>n.d.</v>
      </c>
      <c r="I20" s="185" t="str">
        <f t="shared" si="22"/>
        <v>n.d.</v>
      </c>
      <c r="J20" s="185" t="str">
        <f t="shared" si="23"/>
        <v>n.d.</v>
      </c>
      <c r="K20" s="186"/>
      <c r="L20" s="143">
        <f t="shared" si="12"/>
        <v>3.5</v>
      </c>
      <c r="M20" s="143">
        <f t="shared" si="13"/>
        <v>3.5</v>
      </c>
      <c r="N20" s="143">
        <f t="shared" si="14"/>
        <v>3.5</v>
      </c>
      <c r="O20" s="183"/>
      <c r="P20" s="143" t="str">
        <f t="shared" si="15"/>
        <v>n.d.</v>
      </c>
      <c r="Q20" s="143" t="str">
        <f t="shared" si="16"/>
        <v>n.d.</v>
      </c>
      <c r="R20" s="143" t="str">
        <f t="shared" si="17"/>
        <v>n.d.</v>
      </c>
    </row>
    <row r="21" spans="1:22" ht="17.25" customHeight="1">
      <c r="A21" s="3">
        <v>150</v>
      </c>
      <c r="B21" s="76" t="s">
        <v>228</v>
      </c>
      <c r="C21" s="77" t="s">
        <v>235</v>
      </c>
      <c r="D21" s="143">
        <f t="shared" si="18"/>
        <v>1.5</v>
      </c>
      <c r="E21" s="143">
        <f t="shared" si="19"/>
        <v>1.5</v>
      </c>
      <c r="F21" s="143">
        <f t="shared" si="20"/>
        <v>1.5</v>
      </c>
      <c r="G21" s="183"/>
      <c r="H21" s="185" t="str">
        <f t="shared" si="21"/>
        <v>n.d.</v>
      </c>
      <c r="I21" s="185" t="str">
        <f t="shared" si="22"/>
        <v>n.d.</v>
      </c>
      <c r="J21" s="185" t="str">
        <f t="shared" si="23"/>
        <v>n.d.</v>
      </c>
      <c r="K21" s="186"/>
      <c r="L21" s="143">
        <f t="shared" si="12"/>
        <v>2</v>
      </c>
      <c r="M21" s="143">
        <f t="shared" si="13"/>
        <v>2</v>
      </c>
      <c r="N21" s="143">
        <f t="shared" si="14"/>
        <v>2</v>
      </c>
      <c r="O21" s="183"/>
      <c r="P21" s="143" t="str">
        <f t="shared" si="15"/>
        <v>n.d.</v>
      </c>
      <c r="Q21" s="143" t="str">
        <f t="shared" si="16"/>
        <v>n.d.</v>
      </c>
      <c r="R21" s="143" t="str">
        <f t="shared" si="17"/>
        <v>n.d.</v>
      </c>
    </row>
    <row r="22" spans="1:22" ht="15" customHeight="1">
      <c r="B22" s="73"/>
      <c r="C22" s="82"/>
      <c r="D22" s="72"/>
      <c r="E22" s="72"/>
      <c r="F22" s="72"/>
      <c r="G22" s="72"/>
      <c r="H22" s="170"/>
      <c r="I22" s="170"/>
      <c r="J22" s="170"/>
      <c r="K22" s="139"/>
      <c r="L22" s="160"/>
      <c r="M22" s="160"/>
      <c r="N22" s="160"/>
      <c r="O22" s="72"/>
      <c r="P22" s="160"/>
      <c r="Q22" s="160"/>
      <c r="R22" s="160"/>
    </row>
    <row r="23" spans="1:22" ht="15" customHeight="1">
      <c r="B23" s="86" t="s">
        <v>282</v>
      </c>
      <c r="C23" s="82"/>
      <c r="D23" s="75"/>
      <c r="E23" s="75"/>
      <c r="F23" s="75"/>
      <c r="G23" s="75"/>
      <c r="H23" s="75"/>
      <c r="I23" s="75"/>
      <c r="J23" s="75"/>
      <c r="K23" s="72"/>
      <c r="L23" s="72"/>
      <c r="M23" s="72"/>
      <c r="N23" s="72"/>
      <c r="O23" s="72"/>
      <c r="P23" s="72"/>
      <c r="Q23" s="72"/>
      <c r="R23" s="72"/>
    </row>
    <row r="24" spans="1:22" ht="15" customHeight="1">
      <c r="B24" s="87" t="s">
        <v>200</v>
      </c>
      <c r="C24" s="87"/>
      <c r="D24" s="75"/>
      <c r="E24" s="75"/>
      <c r="F24" s="75"/>
      <c r="G24" s="75"/>
      <c r="H24" s="75"/>
      <c r="I24" s="75"/>
      <c r="J24" s="75"/>
      <c r="K24" s="72"/>
      <c r="L24" s="72"/>
      <c r="M24" s="72"/>
      <c r="N24" s="72"/>
      <c r="O24" s="72"/>
      <c r="P24" s="72"/>
      <c r="Q24" s="72"/>
      <c r="R24" s="72"/>
    </row>
    <row r="25" spans="1:22" s="2" customFormat="1" ht="15" customHeight="1">
      <c r="B25" s="86" t="s">
        <v>199</v>
      </c>
      <c r="C25" s="92"/>
      <c r="D25" s="75"/>
      <c r="E25" s="75"/>
      <c r="F25" s="75"/>
      <c r="G25" s="75"/>
      <c r="H25" s="75"/>
      <c r="I25" s="75"/>
      <c r="J25" s="75"/>
      <c r="K25" s="72"/>
      <c r="L25" s="72"/>
      <c r="M25" s="72"/>
      <c r="N25" s="72"/>
      <c r="O25" s="72"/>
      <c r="P25" s="72"/>
      <c r="Q25" s="72"/>
      <c r="R25" s="72"/>
      <c r="S25" s="17"/>
    </row>
    <row r="26" spans="1:22" ht="15" customHeight="1">
      <c r="B26" s="86" t="str">
        <f>+CONCATENATE("Plazas visitadas este día: "&amp;PROPER(D5)&amp;"-San Salvador, "&amp;PROPER(H5)&amp;", "&amp;PROPER(L5)&amp;", "&amp;PROPER(P5)&amp;".")</f>
        <v>Plazas visitadas este día: Mercado Central-San Salvador, Sonsonate, Usulutan, San Francisco Gotera.</v>
      </c>
      <c r="C26" s="92"/>
      <c r="D26" s="75"/>
      <c r="E26" s="75"/>
      <c r="F26" s="75"/>
      <c r="G26" s="81"/>
      <c r="H26" s="75"/>
      <c r="I26" s="75"/>
      <c r="J26" s="75"/>
      <c r="K26" s="72"/>
      <c r="L26" s="72"/>
      <c r="M26" s="72"/>
      <c r="N26" s="72"/>
      <c r="O26" s="72"/>
      <c r="P26" s="72"/>
      <c r="Q26" s="72"/>
      <c r="R26" s="72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2" t="str">
        <f>+VLOOKUP(1111,sansalvador,2,FALSE)</f>
        <v>Fecha Actual</v>
      </c>
      <c r="V30" s="22" t="str">
        <f>+U30</f>
        <v>Fecha Actual</v>
      </c>
    </row>
    <row r="31" spans="1:22" ht="15" customHeight="1">
      <c r="A31" s="3">
        <v>2</v>
      </c>
      <c r="D31" s="34"/>
      <c r="T31" s="6" t="s">
        <v>178</v>
      </c>
      <c r="U31" s="22" t="e">
        <f>+VLOOKUP(1111,sansalvadorpasado,2,FALSE)</f>
        <v>#N/A</v>
      </c>
      <c r="V31" s="22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algorithmName="SHA-512" hashValue="D+XrWYlk4twl9R7VrH35JMotHSb+dDjkz7x6XxBxDndqkpBg6eu14nbjtjZL1RdtZ2pPhKH31u4L0DDUqEPbhQ==" saltValue="N6FLwkyweuzbWBlUdRUhWA==" spinCount="100000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 xr:uid="{00000000-0002-0000-0900-000000000000}">
      <formula1>depmetropolitana</formula1>
    </dataValidation>
    <dataValidation showInputMessage="1" showErrorMessage="1" sqref="B5:C5" xr:uid="{00000000-0002-0000-0900-000001000000}"/>
    <dataValidation type="list" showInputMessage="1" showErrorMessage="1" sqref="H5:J5" xr:uid="{00000000-0002-0000-0900-000002000000}">
      <formula1>depoccidente</formula1>
    </dataValidation>
    <dataValidation type="list" showInputMessage="1" showErrorMessage="1" sqref="L5:N5" xr:uid="{00000000-0002-0000-0900-000003000000}">
      <formula1>depcentral</formula1>
    </dataValidation>
    <dataValidation type="list" showInputMessage="1" showErrorMessage="1" sqref="P5:R5" xr:uid="{00000000-0002-0000-0900-000004000000}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Hoja8">
    <tabColor rgb="FFFF0000"/>
  </sheetPr>
  <dimension ref="A1:AI748"/>
  <sheetViews>
    <sheetView topLeftCell="B1" zoomScale="85" zoomScaleNormal="85" workbookViewId="0">
      <selection activeCell="B447" sqref="B447:J456"/>
    </sheetView>
  </sheetViews>
  <sheetFormatPr baseColWidth="10" defaultColWidth="11.5703125" defaultRowHeight="15"/>
  <cols>
    <col min="1" max="1" width="21.85546875" style="23" hidden="1" customWidth="1"/>
    <col min="2" max="2" width="9.42578125" style="23" customWidth="1"/>
    <col min="3" max="3" width="28.5703125" style="23" customWidth="1"/>
    <col min="4" max="4" width="42.5703125" style="23" customWidth="1"/>
    <col min="5" max="11" width="11.42578125" style="23"/>
    <col min="12" max="12" width="29.42578125" style="23" hidden="1" customWidth="1"/>
    <col min="13" max="13" width="11.42578125" style="23"/>
    <col min="14" max="14" width="26" style="23" customWidth="1"/>
    <col min="15" max="15" width="41.28515625" style="23" customWidth="1"/>
    <col min="16" max="16" width="11.42578125" style="31" customWidth="1"/>
    <col min="17" max="17" width="8.140625" style="31" bestFit="1" customWidth="1"/>
    <col min="18" max="18" width="8.42578125" style="31" bestFit="1" customWidth="1"/>
    <col min="19" max="21" width="8.42578125" style="31" customWidth="1"/>
    <col min="22" max="22" width="11.42578125" style="23"/>
    <col min="23" max="23" width="21.140625" style="23" hidden="1" customWidth="1"/>
    <col min="24" max="24" width="21.85546875" style="45" customWidth="1"/>
    <col min="25" max="25" width="20.28515625" style="45" customWidth="1"/>
    <col min="26" max="30" width="11.42578125" style="45"/>
    <col min="31" max="31" width="21.5703125" style="23" hidden="1" customWidth="1"/>
    <col min="32" max="32" width="0" style="23" hidden="1" customWidth="1"/>
    <col min="33" max="33" width="26" style="23" hidden="1" customWidth="1"/>
    <col min="34" max="34" width="41.28515625" style="23" hidden="1" customWidth="1"/>
    <col min="35" max="35" width="0" style="23" hidden="1" customWidth="1"/>
    <col min="36" max="16384" width="11.5703125" style="23"/>
  </cols>
  <sheetData>
    <row r="1" spans="1:35" ht="22.5" customHeight="1">
      <c r="B1" s="251" t="s">
        <v>171</v>
      </c>
      <c r="C1" s="251"/>
      <c r="D1" s="56">
        <v>45090</v>
      </c>
      <c r="E1" s="252" t="s">
        <v>256</v>
      </c>
      <c r="F1" s="252"/>
      <c r="G1" s="252"/>
      <c r="H1" s="252"/>
      <c r="I1" s="252"/>
      <c r="J1" s="252"/>
      <c r="K1" s="252"/>
      <c r="L1" s="252"/>
      <c r="M1" s="252"/>
      <c r="N1" s="252"/>
      <c r="O1" s="252"/>
      <c r="P1" s="252"/>
      <c r="Q1" s="252"/>
      <c r="R1" s="252"/>
      <c r="S1" s="252"/>
      <c r="T1" s="252"/>
      <c r="U1" s="252"/>
      <c r="X1" s="45" t="s">
        <v>171</v>
      </c>
      <c r="Y1" s="46">
        <v>43468</v>
      </c>
      <c r="Z1" s="254" t="s">
        <v>194</v>
      </c>
      <c r="AA1" s="254"/>
      <c r="AB1" s="254"/>
      <c r="AC1" s="254"/>
      <c r="AD1" s="47"/>
      <c r="AE1" s="33"/>
      <c r="AF1" s="33"/>
      <c r="AG1" s="33"/>
      <c r="AH1" s="33"/>
      <c r="AI1" s="33"/>
    </row>
    <row r="2" spans="1:35" ht="22.5" customHeight="1">
      <c r="B2" s="251" t="s">
        <v>192</v>
      </c>
      <c r="C2" s="251"/>
      <c r="D2" s="56">
        <v>45089</v>
      </c>
      <c r="E2" s="252"/>
      <c r="F2" s="252"/>
      <c r="G2" s="252"/>
      <c r="H2" s="252"/>
      <c r="I2" s="252"/>
      <c r="J2" s="252"/>
      <c r="K2" s="252"/>
      <c r="L2" s="252"/>
      <c r="M2" s="252"/>
      <c r="N2" s="252"/>
      <c r="O2" s="252"/>
      <c r="P2" s="252"/>
      <c r="Q2" s="252"/>
      <c r="R2" s="252"/>
      <c r="S2" s="252"/>
      <c r="T2" s="252"/>
      <c r="U2" s="252"/>
      <c r="X2" s="45" t="s">
        <v>192</v>
      </c>
      <c r="Y2" s="46" t="s">
        <v>193</v>
      </c>
      <c r="Z2" s="254"/>
      <c r="AA2" s="254"/>
      <c r="AB2" s="254"/>
      <c r="AC2" s="254"/>
      <c r="AD2" s="47"/>
      <c r="AE2" s="33"/>
      <c r="AF2" s="33"/>
      <c r="AG2" s="33"/>
      <c r="AH2" s="33"/>
      <c r="AI2" s="33"/>
    </row>
    <row r="3" spans="1:35" ht="22.5" customHeight="1">
      <c r="B3" s="251" t="s">
        <v>195</v>
      </c>
      <c r="C3" s="251"/>
      <c r="D3" s="55" t="str">
        <f>+VLOOKUP(D1,numeracion,8,FALSE)</f>
        <v>INDECAEA1080623</v>
      </c>
      <c r="E3" s="253" t="s">
        <v>257</v>
      </c>
      <c r="F3" s="253"/>
      <c r="G3" s="253"/>
      <c r="H3" s="253"/>
      <c r="I3" s="253"/>
      <c r="J3" s="253"/>
      <c r="K3" s="209"/>
      <c r="L3" s="28"/>
      <c r="M3" s="252" t="s">
        <v>258</v>
      </c>
      <c r="N3" s="252"/>
      <c r="O3" s="252"/>
      <c r="P3" s="252"/>
      <c r="Q3" s="252"/>
      <c r="R3" s="252"/>
      <c r="S3" s="252"/>
      <c r="T3" s="252"/>
      <c r="U3" s="252"/>
      <c r="V3" s="45"/>
      <c r="W3" s="45"/>
      <c r="Z3" s="48"/>
      <c r="AA3" s="48"/>
      <c r="AB3" s="48"/>
      <c r="AC3" s="48"/>
      <c r="AD3" s="48"/>
      <c r="AE3" s="27"/>
      <c r="AF3" s="27"/>
      <c r="AG3" s="27"/>
      <c r="AH3" s="27"/>
      <c r="AI3" s="27"/>
    </row>
    <row r="4" spans="1:35">
      <c r="A4" s="26" t="s">
        <v>185</v>
      </c>
      <c r="B4" s="26" t="s">
        <v>170</v>
      </c>
      <c r="C4" s="26" t="s">
        <v>186</v>
      </c>
      <c r="D4" s="26" t="s">
        <v>187</v>
      </c>
      <c r="E4" s="26" t="s">
        <v>132</v>
      </c>
      <c r="F4" s="26" t="s">
        <v>188</v>
      </c>
      <c r="G4" s="26" t="s">
        <v>189</v>
      </c>
      <c r="H4" s="26" t="s">
        <v>132</v>
      </c>
      <c r="I4" s="26" t="s">
        <v>188</v>
      </c>
      <c r="J4" s="26" t="s">
        <v>189</v>
      </c>
      <c r="L4" s="30" t="s">
        <v>185</v>
      </c>
      <c r="M4" s="30" t="s">
        <v>170</v>
      </c>
      <c r="N4" s="30" t="s">
        <v>186</v>
      </c>
      <c r="O4" s="30" t="s">
        <v>187</v>
      </c>
      <c r="P4" s="30" t="s">
        <v>132</v>
      </c>
      <c r="Q4" s="30" t="s">
        <v>188</v>
      </c>
      <c r="R4" s="30" t="s">
        <v>189</v>
      </c>
      <c r="S4" s="30" t="s">
        <v>132</v>
      </c>
      <c r="T4" s="30" t="s">
        <v>188</v>
      </c>
      <c r="U4" s="30" t="s">
        <v>189</v>
      </c>
      <c r="V4" s="45"/>
      <c r="W4" s="45" t="s">
        <v>185</v>
      </c>
      <c r="X4" s="45" t="s">
        <v>170</v>
      </c>
      <c r="Y4" s="45" t="s">
        <v>186</v>
      </c>
      <c r="Z4" s="49" t="s">
        <v>187</v>
      </c>
      <c r="AA4" s="49" t="s">
        <v>132</v>
      </c>
      <c r="AB4" s="49" t="s">
        <v>188</v>
      </c>
      <c r="AC4" s="49" t="s">
        <v>189</v>
      </c>
      <c r="AE4" s="29" t="s">
        <v>185</v>
      </c>
      <c r="AF4" s="29" t="s">
        <v>170</v>
      </c>
      <c r="AG4" s="29" t="s">
        <v>186</v>
      </c>
      <c r="AH4" s="29" t="s">
        <v>187</v>
      </c>
      <c r="AI4" s="29" t="s">
        <v>132</v>
      </c>
    </row>
    <row r="5" spans="1:35" hidden="1">
      <c r="A5" s="24">
        <v>1111</v>
      </c>
      <c r="B5" s="24" t="s">
        <v>171</v>
      </c>
      <c r="C5" s="25">
        <f>+D1</f>
        <v>45090</v>
      </c>
      <c r="D5" s="24"/>
      <c r="E5" s="24"/>
      <c r="F5" s="24"/>
      <c r="G5" s="24"/>
      <c r="H5" s="24"/>
      <c r="I5" s="24"/>
      <c r="J5" s="24"/>
      <c r="L5" s="17"/>
      <c r="M5" s="17"/>
      <c r="N5" s="17"/>
      <c r="O5" s="17"/>
      <c r="P5" s="17"/>
      <c r="Q5" s="17"/>
      <c r="R5" s="17"/>
      <c r="S5" s="17"/>
      <c r="T5" s="17"/>
      <c r="U5" s="17"/>
      <c r="V5" s="45"/>
      <c r="W5" s="45">
        <v>1111</v>
      </c>
      <c r="X5" s="45" t="s">
        <v>171</v>
      </c>
      <c r="Y5" s="45">
        <f>+Y1</f>
        <v>43468</v>
      </c>
      <c r="AE5" s="17"/>
      <c r="AF5" s="17"/>
      <c r="AG5" s="17"/>
      <c r="AH5" s="17"/>
      <c r="AI5" s="17"/>
    </row>
    <row r="6" spans="1:35" hidden="1">
      <c r="A6" s="24">
        <v>9999</v>
      </c>
      <c r="B6" s="24" t="s">
        <v>191</v>
      </c>
      <c r="C6" s="25">
        <f>+D2</f>
        <v>45089</v>
      </c>
      <c r="D6" s="24"/>
      <c r="E6" s="24"/>
      <c r="F6" s="24"/>
      <c r="G6" s="24"/>
      <c r="H6" s="24"/>
      <c r="I6" s="24"/>
      <c r="J6" s="24"/>
      <c r="L6" s="17"/>
      <c r="M6" s="17"/>
      <c r="N6" s="17"/>
      <c r="O6" s="17"/>
      <c r="P6" s="17"/>
      <c r="Q6" s="17"/>
      <c r="R6" s="17"/>
      <c r="S6" s="17"/>
      <c r="T6" s="17"/>
      <c r="U6" s="17"/>
      <c r="V6" s="45"/>
      <c r="W6" s="45">
        <v>9999</v>
      </c>
      <c r="X6" s="45" t="s">
        <v>191</v>
      </c>
      <c r="Y6" s="45" t="str">
        <f>+Y2</f>
        <v>-</v>
      </c>
      <c r="AE6" s="17"/>
      <c r="AF6" s="17"/>
      <c r="AG6" s="17"/>
      <c r="AH6" s="17"/>
      <c r="AI6" s="17"/>
    </row>
    <row r="7" spans="1:35" ht="15.75">
      <c r="A7" s="175" t="str">
        <f>+B7&amp;C7</f>
        <v xml:space="preserve">1GERARDO BARRIOS </v>
      </c>
      <c r="B7" s="201">
        <v>1</v>
      </c>
      <c r="C7" s="201" t="s">
        <v>262</v>
      </c>
      <c r="D7" s="235" t="s">
        <v>124</v>
      </c>
      <c r="E7" s="221">
        <v>46</v>
      </c>
      <c r="F7" s="221">
        <v>46</v>
      </c>
      <c r="G7" s="221">
        <v>46</v>
      </c>
      <c r="H7" s="221">
        <v>0.5</v>
      </c>
      <c r="I7" s="221">
        <v>0.5</v>
      </c>
      <c r="J7" s="221">
        <v>0.5</v>
      </c>
      <c r="L7" s="54" t="str">
        <f t="shared" ref="L7:L70" si="0">+M7&amp;N7</f>
        <v xml:space="preserve">1GERARDO BARRIOS </v>
      </c>
      <c r="M7" s="201">
        <v>1</v>
      </c>
      <c r="N7" s="201" t="s">
        <v>262</v>
      </c>
      <c r="O7" s="236" t="s">
        <v>124</v>
      </c>
      <c r="P7" s="221">
        <v>45.833333333333336</v>
      </c>
      <c r="Q7" s="221">
        <v>43</v>
      </c>
      <c r="R7" s="221">
        <v>46</v>
      </c>
      <c r="S7" s="221">
        <v>0.5</v>
      </c>
      <c r="T7" s="221">
        <v>0.5</v>
      </c>
      <c r="U7" s="221">
        <v>0.5</v>
      </c>
      <c r="W7" s="45" t="str">
        <f>+X7&amp;Y7</f>
        <v>1GERARDO BARRIOS</v>
      </c>
      <c r="X7" s="45">
        <v>1</v>
      </c>
      <c r="Y7" s="45" t="s">
        <v>184</v>
      </c>
      <c r="Z7" s="50" t="s">
        <v>124</v>
      </c>
      <c r="AA7" s="51">
        <v>38.857142857142854</v>
      </c>
      <c r="AB7" s="52">
        <v>38</v>
      </c>
      <c r="AC7" s="52">
        <v>40</v>
      </c>
      <c r="AE7" s="227" t="str">
        <f t="shared" ref="AE7:AE69" si="1">+AF7&amp;AG7</f>
        <v/>
      </c>
      <c r="AF7" s="227"/>
      <c r="AG7" s="227"/>
      <c r="AH7" s="227"/>
      <c r="AI7" s="227"/>
    </row>
    <row r="8" spans="1:35" ht="15.75">
      <c r="A8" s="175" t="str">
        <f t="shared" ref="A8:A19" si="2">+B8&amp;C8</f>
        <v>1SAN FRANCISCO GOTERA</v>
      </c>
      <c r="B8" s="201">
        <v>1</v>
      </c>
      <c r="C8" s="201" t="s">
        <v>182</v>
      </c>
      <c r="D8" s="235" t="s">
        <v>124</v>
      </c>
      <c r="E8" s="221">
        <v>47.875</v>
      </c>
      <c r="F8" s="221">
        <v>44</v>
      </c>
      <c r="G8" s="221">
        <v>50</v>
      </c>
      <c r="H8" s="221">
        <v>0.57499999999999996</v>
      </c>
      <c r="I8" s="221">
        <v>0.55000000000000004</v>
      </c>
      <c r="J8" s="221">
        <v>0.6</v>
      </c>
      <c r="L8" s="54" t="str">
        <f t="shared" si="0"/>
        <v>1SANTA ANA</v>
      </c>
      <c r="M8" s="201">
        <v>1</v>
      </c>
      <c r="N8" s="201" t="s">
        <v>172</v>
      </c>
      <c r="O8" s="236" t="s">
        <v>124</v>
      </c>
      <c r="P8" s="221">
        <v>50</v>
      </c>
      <c r="Q8" s="221">
        <v>50</v>
      </c>
      <c r="R8" s="221">
        <v>50</v>
      </c>
      <c r="S8" s="221">
        <v>0.6</v>
      </c>
      <c r="T8" s="221">
        <v>0.6</v>
      </c>
      <c r="U8" s="221">
        <v>0.6</v>
      </c>
      <c r="W8" s="45" t="str">
        <f t="shared" ref="W8:W35" si="3">+X8&amp;Y8</f>
        <v>1SANTA ANA</v>
      </c>
      <c r="X8" s="45">
        <v>1</v>
      </c>
      <c r="Y8" s="45" t="s">
        <v>172</v>
      </c>
      <c r="Z8" s="50" t="s">
        <v>124</v>
      </c>
      <c r="AA8" s="51">
        <v>40.666666666666664</v>
      </c>
      <c r="AB8" s="52">
        <v>40</v>
      </c>
      <c r="AC8" s="52">
        <v>42</v>
      </c>
      <c r="AE8" s="227" t="str">
        <f t="shared" si="1"/>
        <v/>
      </c>
      <c r="AF8" s="227"/>
      <c r="AG8" s="227"/>
      <c r="AH8" s="227"/>
      <c r="AI8" s="227"/>
    </row>
    <row r="9" spans="1:35" ht="15.75">
      <c r="A9" s="175" t="str">
        <f t="shared" si="2"/>
        <v>1SONSONATE</v>
      </c>
      <c r="B9" s="201">
        <v>1</v>
      </c>
      <c r="C9" s="201" t="s">
        <v>175</v>
      </c>
      <c r="D9" s="235" t="s">
        <v>124</v>
      </c>
      <c r="E9" s="221">
        <v>50</v>
      </c>
      <c r="F9" s="221">
        <v>50</v>
      </c>
      <c r="G9" s="221">
        <v>50</v>
      </c>
      <c r="H9" s="221">
        <v>0.6</v>
      </c>
      <c r="I9" s="221">
        <v>0.6</v>
      </c>
      <c r="J9" s="221">
        <v>0.6</v>
      </c>
      <c r="L9" s="54" t="str">
        <f t="shared" si="0"/>
        <v>1SAN MIGUEL</v>
      </c>
      <c r="M9" s="201">
        <v>1</v>
      </c>
      <c r="N9" s="201" t="s">
        <v>174</v>
      </c>
      <c r="O9" s="236" t="s">
        <v>124</v>
      </c>
      <c r="P9" s="221">
        <v>46.674999999999997</v>
      </c>
      <c r="Q9" s="221">
        <v>44</v>
      </c>
      <c r="R9" s="221">
        <v>49.25</v>
      </c>
      <c r="S9" s="221">
        <v>0.53499999999999992</v>
      </c>
      <c r="T9" s="221">
        <v>0.5</v>
      </c>
      <c r="U9" s="221">
        <v>0.55000000000000004</v>
      </c>
      <c r="W9" s="45" t="str">
        <f t="shared" si="3"/>
        <v>1SAN MIGUEL</v>
      </c>
      <c r="X9" s="45">
        <v>1</v>
      </c>
      <c r="Y9" s="45" t="s">
        <v>174</v>
      </c>
      <c r="Z9" s="50" t="s">
        <v>124</v>
      </c>
      <c r="AA9" s="51">
        <v>37</v>
      </c>
      <c r="AB9" s="52">
        <v>34</v>
      </c>
      <c r="AC9" s="52">
        <v>38</v>
      </c>
      <c r="AE9" s="227" t="str">
        <f t="shared" si="1"/>
        <v/>
      </c>
      <c r="AF9" s="227"/>
      <c r="AG9" s="227"/>
      <c r="AH9" s="227"/>
      <c r="AI9" s="227"/>
    </row>
    <row r="10" spans="1:35" ht="15.75">
      <c r="A10" s="175" t="str">
        <f t="shared" si="2"/>
        <v>1USULUTAN</v>
      </c>
      <c r="B10" s="202">
        <v>1</v>
      </c>
      <c r="C10" s="201" t="s">
        <v>259</v>
      </c>
      <c r="D10" s="235" t="s">
        <v>124</v>
      </c>
      <c r="E10" s="221">
        <v>47.142857142857146</v>
      </c>
      <c r="F10" s="221">
        <v>44</v>
      </c>
      <c r="G10" s="221">
        <v>50</v>
      </c>
      <c r="H10" s="221">
        <v>0.55625000000000002</v>
      </c>
      <c r="I10" s="221">
        <v>0.5</v>
      </c>
      <c r="J10" s="221">
        <v>0.6</v>
      </c>
      <c r="L10" s="54" t="str">
        <f t="shared" si="0"/>
        <v>1SENSUNTEPEQUE</v>
      </c>
      <c r="M10" s="202">
        <v>1</v>
      </c>
      <c r="N10" s="201" t="s">
        <v>181</v>
      </c>
      <c r="O10" s="236" t="s">
        <v>124</v>
      </c>
      <c r="P10" s="221">
        <v>46.714285714285715</v>
      </c>
      <c r="Q10" s="221">
        <v>44</v>
      </c>
      <c r="R10" s="221">
        <v>48</v>
      </c>
      <c r="S10" s="221">
        <v>0.57857142857142851</v>
      </c>
      <c r="T10" s="221">
        <v>0.5</v>
      </c>
      <c r="U10" s="221">
        <v>0.65</v>
      </c>
      <c r="W10" s="45" t="str">
        <f t="shared" si="3"/>
        <v>1COJUTEPEQUE</v>
      </c>
      <c r="X10" s="45">
        <v>1</v>
      </c>
      <c r="Y10" s="45" t="s">
        <v>179</v>
      </c>
      <c r="Z10" s="50" t="s">
        <v>124</v>
      </c>
      <c r="AA10" s="51">
        <v>38.5</v>
      </c>
      <c r="AB10" s="52">
        <v>38</v>
      </c>
      <c r="AC10" s="52">
        <v>39</v>
      </c>
      <c r="AE10" s="227" t="str">
        <f t="shared" si="1"/>
        <v/>
      </c>
      <c r="AF10" s="227"/>
      <c r="AG10" s="227"/>
      <c r="AH10" s="227"/>
      <c r="AI10" s="227"/>
    </row>
    <row r="11" spans="1:35" ht="15.75">
      <c r="A11" s="175" t="str">
        <f t="shared" si="2"/>
        <v>2SONSONATE</v>
      </c>
      <c r="B11" s="202">
        <v>2</v>
      </c>
      <c r="C11" s="201" t="s">
        <v>175</v>
      </c>
      <c r="D11" s="235" t="s">
        <v>125</v>
      </c>
      <c r="E11" s="221">
        <v>46</v>
      </c>
      <c r="F11" s="221">
        <v>46</v>
      </c>
      <c r="G11" s="221">
        <v>46</v>
      </c>
      <c r="H11" s="221">
        <v>0.55000000000000004</v>
      </c>
      <c r="I11" s="221">
        <v>0.55000000000000004</v>
      </c>
      <c r="J11" s="221">
        <v>0.55000000000000004</v>
      </c>
      <c r="L11" s="54" t="str">
        <f t="shared" si="0"/>
        <v>2SANTA ANA</v>
      </c>
      <c r="M11" s="202">
        <v>2</v>
      </c>
      <c r="N11" s="201" t="s">
        <v>172</v>
      </c>
      <c r="O11" s="236" t="s">
        <v>125</v>
      </c>
      <c r="P11" s="221">
        <v>46.5</v>
      </c>
      <c r="Q11" s="221">
        <v>46</v>
      </c>
      <c r="R11" s="221">
        <v>47</v>
      </c>
      <c r="S11" s="221">
        <v>0.55000000000000004</v>
      </c>
      <c r="T11" s="221">
        <v>0.55000000000000004</v>
      </c>
      <c r="U11" s="221">
        <v>0.55000000000000004</v>
      </c>
      <c r="W11" s="45" t="str">
        <f t="shared" si="3"/>
        <v>2GERARDO BARRIOS</v>
      </c>
      <c r="X11" s="45">
        <v>2</v>
      </c>
      <c r="Y11" s="45" t="s">
        <v>184</v>
      </c>
      <c r="Z11" s="50" t="s">
        <v>125</v>
      </c>
      <c r="AA11" s="51">
        <v>36</v>
      </c>
      <c r="AB11" s="52">
        <v>34</v>
      </c>
      <c r="AC11" s="52">
        <v>37</v>
      </c>
      <c r="AE11" s="227" t="str">
        <f t="shared" si="1"/>
        <v/>
      </c>
      <c r="AF11" s="227"/>
      <c r="AG11" s="227"/>
      <c r="AH11" s="227"/>
      <c r="AI11" s="227"/>
    </row>
    <row r="12" spans="1:35" ht="15.75">
      <c r="A12" s="175" t="str">
        <f t="shared" si="2"/>
        <v xml:space="preserve">3GERARDO BARRIOS </v>
      </c>
      <c r="B12" s="203">
        <v>3</v>
      </c>
      <c r="C12" s="201" t="s">
        <v>262</v>
      </c>
      <c r="D12" s="235" t="s">
        <v>126</v>
      </c>
      <c r="E12" s="221">
        <v>111.4</v>
      </c>
      <c r="F12" s="221">
        <v>106</v>
      </c>
      <c r="G12" s="221">
        <v>115</v>
      </c>
      <c r="H12" s="221">
        <v>1.2071428571428573</v>
      </c>
      <c r="I12" s="221">
        <v>1.2</v>
      </c>
      <c r="J12" s="221">
        <v>1.25</v>
      </c>
      <c r="L12" s="54" t="str">
        <f t="shared" si="0"/>
        <v xml:space="preserve">3GERARDO BARRIOS </v>
      </c>
      <c r="M12" s="203">
        <v>3</v>
      </c>
      <c r="N12" s="201" t="s">
        <v>262</v>
      </c>
      <c r="O12" s="236" t="s">
        <v>126</v>
      </c>
      <c r="P12" s="221">
        <v>108.82352941176471</v>
      </c>
      <c r="Q12" s="221">
        <v>105</v>
      </c>
      <c r="R12" s="221">
        <v>112</v>
      </c>
      <c r="S12" s="221">
        <v>1.1714285714285713</v>
      </c>
      <c r="T12" s="221">
        <v>1.1499999999999999</v>
      </c>
      <c r="U12" s="221">
        <v>1.2</v>
      </c>
      <c r="W12" s="45" t="str">
        <f t="shared" si="3"/>
        <v>2COJUTEPEQUE</v>
      </c>
      <c r="X12" s="45">
        <v>2</v>
      </c>
      <c r="Y12" s="45" t="s">
        <v>179</v>
      </c>
      <c r="Z12" s="50" t="s">
        <v>125</v>
      </c>
      <c r="AA12" s="51">
        <v>35</v>
      </c>
      <c r="AB12" s="52">
        <v>35</v>
      </c>
      <c r="AC12" s="52">
        <v>35</v>
      </c>
      <c r="AE12" s="227" t="str">
        <f t="shared" si="1"/>
        <v/>
      </c>
      <c r="AF12" s="227"/>
      <c r="AG12" s="227"/>
      <c r="AH12" s="227"/>
      <c r="AI12" s="227"/>
    </row>
    <row r="13" spans="1:35" ht="15.75">
      <c r="A13" s="175" t="str">
        <f t="shared" si="2"/>
        <v>3SAN FRANCISCO GOTERA</v>
      </c>
      <c r="B13" s="203">
        <v>3</v>
      </c>
      <c r="C13" s="201" t="s">
        <v>182</v>
      </c>
      <c r="D13" s="235" t="s">
        <v>126</v>
      </c>
      <c r="E13" s="221">
        <v>111</v>
      </c>
      <c r="F13" s="221">
        <v>108</v>
      </c>
      <c r="G13" s="221">
        <v>112</v>
      </c>
      <c r="H13" s="221">
        <v>1.2375</v>
      </c>
      <c r="I13" s="221">
        <v>1.1499999999999999</v>
      </c>
      <c r="J13" s="221">
        <v>1.25</v>
      </c>
      <c r="L13" s="54" t="str">
        <f t="shared" si="0"/>
        <v>3SANTA ANA</v>
      </c>
      <c r="M13" s="203">
        <v>3</v>
      </c>
      <c r="N13" s="201" t="s">
        <v>172</v>
      </c>
      <c r="O13" s="236" t="s">
        <v>126</v>
      </c>
      <c r="P13" s="221">
        <v>115</v>
      </c>
      <c r="Q13" s="221">
        <v>115</v>
      </c>
      <c r="R13" s="221">
        <v>115</v>
      </c>
      <c r="S13" s="221">
        <v>1.25</v>
      </c>
      <c r="T13" s="221">
        <v>1.25</v>
      </c>
      <c r="U13" s="221">
        <v>1.25</v>
      </c>
      <c r="W13" s="45" t="str">
        <f t="shared" si="3"/>
        <v>3GERARDO BARRIOS</v>
      </c>
      <c r="X13" s="45">
        <v>3</v>
      </c>
      <c r="Y13" s="45" t="s">
        <v>184</v>
      </c>
      <c r="Z13" s="50" t="s">
        <v>126</v>
      </c>
      <c r="AA13" s="53">
        <v>49</v>
      </c>
      <c r="AB13" s="52">
        <v>48</v>
      </c>
      <c r="AC13" s="52">
        <v>50</v>
      </c>
      <c r="AE13" s="227" t="str">
        <f t="shared" si="1"/>
        <v/>
      </c>
      <c r="AF13" s="227"/>
      <c r="AG13" s="227"/>
      <c r="AH13" s="227"/>
      <c r="AI13" s="227"/>
    </row>
    <row r="14" spans="1:35" ht="15.75">
      <c r="A14" s="175" t="str">
        <f t="shared" si="2"/>
        <v>3SONSONATE</v>
      </c>
      <c r="B14" s="202">
        <v>3</v>
      </c>
      <c r="C14" s="201" t="s">
        <v>175</v>
      </c>
      <c r="D14" s="235" t="s">
        <v>126</v>
      </c>
      <c r="E14" s="221">
        <v>114.66666666666667</v>
      </c>
      <c r="F14" s="221">
        <v>114</v>
      </c>
      <c r="G14" s="221">
        <v>115</v>
      </c>
      <c r="H14" s="221">
        <v>1.25</v>
      </c>
      <c r="I14" s="221">
        <v>1.25</v>
      </c>
      <c r="J14" s="221">
        <v>1.25</v>
      </c>
      <c r="L14" s="54" t="str">
        <f t="shared" si="0"/>
        <v>3SAN MIGUEL</v>
      </c>
      <c r="M14" s="202">
        <v>3</v>
      </c>
      <c r="N14" s="201" t="s">
        <v>174</v>
      </c>
      <c r="O14" s="236" t="s">
        <v>126</v>
      </c>
      <c r="P14" s="221">
        <v>107.7</v>
      </c>
      <c r="Q14" s="221">
        <v>105</v>
      </c>
      <c r="R14" s="221">
        <v>116</v>
      </c>
      <c r="S14" s="221">
        <v>1.155</v>
      </c>
      <c r="T14" s="221">
        <v>1.1000000000000001</v>
      </c>
      <c r="U14" s="221">
        <v>1.25</v>
      </c>
      <c r="W14" s="45" t="str">
        <f t="shared" si="3"/>
        <v>3SAN MIGUEL</v>
      </c>
      <c r="X14" s="45">
        <v>3</v>
      </c>
      <c r="Y14" s="45" t="s">
        <v>174</v>
      </c>
      <c r="Z14" s="50" t="s">
        <v>126</v>
      </c>
      <c r="AA14" s="53">
        <v>48.5</v>
      </c>
      <c r="AB14" s="52">
        <v>46</v>
      </c>
      <c r="AC14" s="52">
        <v>50</v>
      </c>
      <c r="AE14" s="227" t="str">
        <f t="shared" si="1"/>
        <v/>
      </c>
      <c r="AF14" s="227"/>
      <c r="AG14" s="227"/>
      <c r="AH14" s="227"/>
      <c r="AI14" s="227"/>
    </row>
    <row r="15" spans="1:35" ht="15.75">
      <c r="A15" s="175" t="str">
        <f t="shared" si="2"/>
        <v>3USULUTAN</v>
      </c>
      <c r="B15" s="203">
        <v>3</v>
      </c>
      <c r="C15" s="201" t="s">
        <v>259</v>
      </c>
      <c r="D15" s="235" t="s">
        <v>126</v>
      </c>
      <c r="E15" s="221">
        <v>108</v>
      </c>
      <c r="F15" s="221">
        <v>105</v>
      </c>
      <c r="G15" s="221">
        <v>112</v>
      </c>
      <c r="H15" s="221">
        <v>1.25</v>
      </c>
      <c r="I15" s="221">
        <v>1.25</v>
      </c>
      <c r="J15" s="221">
        <v>1.25</v>
      </c>
      <c r="L15" s="54" t="str">
        <f t="shared" si="0"/>
        <v>3SENSUNTEPEQUE</v>
      </c>
      <c r="M15" s="203">
        <v>3</v>
      </c>
      <c r="N15" s="201" t="s">
        <v>181</v>
      </c>
      <c r="O15" s="236" t="s">
        <v>126</v>
      </c>
      <c r="P15" s="221">
        <v>110</v>
      </c>
      <c r="Q15" s="221">
        <v>110</v>
      </c>
      <c r="R15" s="221">
        <v>110</v>
      </c>
      <c r="S15" s="221">
        <v>1.25</v>
      </c>
      <c r="T15" s="221">
        <v>1.25</v>
      </c>
      <c r="U15" s="221">
        <v>1.25</v>
      </c>
      <c r="W15" s="45" t="str">
        <f t="shared" si="3"/>
        <v>4GERARDO BARRIOS</v>
      </c>
      <c r="X15" s="45">
        <v>4</v>
      </c>
      <c r="Y15" s="45" t="s">
        <v>184</v>
      </c>
      <c r="Z15" s="50" t="s">
        <v>127</v>
      </c>
      <c r="AA15" s="51">
        <v>54.5</v>
      </c>
      <c r="AB15" s="52">
        <v>50</v>
      </c>
      <c r="AC15" s="52">
        <v>57</v>
      </c>
      <c r="AE15" s="227" t="str">
        <f t="shared" si="1"/>
        <v/>
      </c>
      <c r="AF15" s="227"/>
      <c r="AG15" s="227"/>
      <c r="AH15" s="227"/>
      <c r="AI15" s="227"/>
    </row>
    <row r="16" spans="1:35" ht="15.75">
      <c r="A16" s="175" t="str">
        <f t="shared" si="2"/>
        <v xml:space="preserve">4GERARDO BARRIOS </v>
      </c>
      <c r="B16" s="203">
        <v>4</v>
      </c>
      <c r="C16" s="201" t="s">
        <v>262</v>
      </c>
      <c r="D16" s="235" t="s">
        <v>127</v>
      </c>
      <c r="E16" s="221">
        <v>111.5</v>
      </c>
      <c r="F16" s="221">
        <v>108</v>
      </c>
      <c r="G16" s="221">
        <v>115</v>
      </c>
      <c r="H16" s="221">
        <v>1.25</v>
      </c>
      <c r="I16" s="221">
        <v>1.25</v>
      </c>
      <c r="J16" s="221">
        <v>1.25</v>
      </c>
      <c r="L16" s="54" t="str">
        <f t="shared" si="0"/>
        <v xml:space="preserve">4GERARDO BARRIOS </v>
      </c>
      <c r="M16" s="203">
        <v>4</v>
      </c>
      <c r="N16" s="201" t="s">
        <v>262</v>
      </c>
      <c r="O16" s="236" t="s">
        <v>127</v>
      </c>
      <c r="P16" s="221">
        <v>109.66666666666667</v>
      </c>
      <c r="Q16" s="221">
        <v>105</v>
      </c>
      <c r="R16" s="221">
        <v>112</v>
      </c>
      <c r="S16" s="221">
        <v>1.2</v>
      </c>
      <c r="T16" s="221">
        <v>1.2</v>
      </c>
      <c r="U16" s="221">
        <v>1.2</v>
      </c>
      <c r="W16" s="45" t="str">
        <f t="shared" si="3"/>
        <v>4SANTA ANA</v>
      </c>
      <c r="X16" s="45">
        <v>4</v>
      </c>
      <c r="Y16" s="45" t="s">
        <v>172</v>
      </c>
      <c r="Z16" s="50" t="s">
        <v>127</v>
      </c>
      <c r="AA16" s="51">
        <v>49</v>
      </c>
      <c r="AB16" s="52">
        <v>47</v>
      </c>
      <c r="AC16" s="52">
        <v>50</v>
      </c>
      <c r="AE16" s="227" t="str">
        <f t="shared" si="1"/>
        <v/>
      </c>
      <c r="AF16" s="227"/>
      <c r="AG16" s="227"/>
      <c r="AH16" s="227"/>
      <c r="AI16" s="227"/>
    </row>
    <row r="17" spans="1:35" ht="15.75">
      <c r="A17" s="175" t="str">
        <f t="shared" si="2"/>
        <v>4SAN FRANCISCO GOTERA</v>
      </c>
      <c r="B17" s="203">
        <v>4</v>
      </c>
      <c r="C17" s="201" t="s">
        <v>182</v>
      </c>
      <c r="D17" s="235" t="s">
        <v>127</v>
      </c>
      <c r="E17" s="221">
        <v>108.66666666666667</v>
      </c>
      <c r="F17" s="221">
        <v>108</v>
      </c>
      <c r="G17" s="221">
        <v>110</v>
      </c>
      <c r="H17" s="221">
        <v>1.25</v>
      </c>
      <c r="I17" s="221">
        <v>1.25</v>
      </c>
      <c r="J17" s="221">
        <v>1.25</v>
      </c>
      <c r="L17" s="54" t="str">
        <f t="shared" si="0"/>
        <v>4SANTA ANA</v>
      </c>
      <c r="M17" s="203">
        <v>4</v>
      </c>
      <c r="N17" s="201" t="s">
        <v>172</v>
      </c>
      <c r="O17" s="236" t="s">
        <v>127</v>
      </c>
      <c r="P17" s="221">
        <v>114.5</v>
      </c>
      <c r="Q17" s="221">
        <v>114</v>
      </c>
      <c r="R17" s="221">
        <v>115</v>
      </c>
      <c r="S17" s="221">
        <v>1.25</v>
      </c>
      <c r="T17" s="221">
        <v>1.25</v>
      </c>
      <c r="U17" s="221">
        <v>1.25</v>
      </c>
      <c r="W17" s="45" t="str">
        <f t="shared" si="3"/>
        <v>4SAN MIGUEL</v>
      </c>
      <c r="X17" s="45">
        <v>4</v>
      </c>
      <c r="Y17" s="45" t="s">
        <v>174</v>
      </c>
      <c r="Z17" s="50" t="s">
        <v>127</v>
      </c>
      <c r="AA17" s="51">
        <v>48.6</v>
      </c>
      <c r="AB17" s="52">
        <v>47</v>
      </c>
      <c r="AC17" s="52">
        <v>50</v>
      </c>
      <c r="AE17" s="227" t="str">
        <f t="shared" si="1"/>
        <v/>
      </c>
      <c r="AF17" s="227"/>
      <c r="AG17" s="227"/>
      <c r="AH17" s="227"/>
      <c r="AI17" s="227"/>
    </row>
    <row r="18" spans="1:35" ht="15.75">
      <c r="A18" s="175" t="str">
        <f t="shared" si="2"/>
        <v>4USULUTAN</v>
      </c>
      <c r="B18" s="202">
        <v>4</v>
      </c>
      <c r="C18" s="201" t="s">
        <v>259</v>
      </c>
      <c r="D18" s="235" t="s">
        <v>127</v>
      </c>
      <c r="E18" s="221">
        <v>118.75</v>
      </c>
      <c r="F18" s="221">
        <v>115</v>
      </c>
      <c r="G18" s="221">
        <v>120</v>
      </c>
      <c r="H18" s="221">
        <v>1.2999999999999998</v>
      </c>
      <c r="I18" s="221">
        <v>1.25</v>
      </c>
      <c r="J18" s="221">
        <v>1.35</v>
      </c>
      <c r="L18" s="54" t="str">
        <f t="shared" si="0"/>
        <v>4SENSUNTEPEQUE</v>
      </c>
      <c r="M18" s="202">
        <v>4</v>
      </c>
      <c r="N18" s="201" t="s">
        <v>181</v>
      </c>
      <c r="O18" s="236" t="s">
        <v>127</v>
      </c>
      <c r="P18" s="221">
        <v>102.5</v>
      </c>
      <c r="Q18" s="221">
        <v>100</v>
      </c>
      <c r="R18" s="221">
        <v>110</v>
      </c>
      <c r="S18" s="221">
        <v>1.2875000000000001</v>
      </c>
      <c r="T18" s="221">
        <v>1.25</v>
      </c>
      <c r="U18" s="221">
        <v>1.35</v>
      </c>
      <c r="W18" s="45" t="str">
        <f>+X18&amp;Y18</f>
        <v>4COJUTEPEQUE</v>
      </c>
      <c r="X18" s="45">
        <v>4</v>
      </c>
      <c r="Y18" s="45" t="s">
        <v>179</v>
      </c>
      <c r="Z18" s="50" t="s">
        <v>127</v>
      </c>
      <c r="AA18" s="51">
        <v>55</v>
      </c>
      <c r="AB18" s="52">
        <v>55</v>
      </c>
      <c r="AC18" s="52">
        <v>55</v>
      </c>
      <c r="AE18" s="227" t="str">
        <f t="shared" si="1"/>
        <v/>
      </c>
      <c r="AF18" s="227"/>
      <c r="AG18" s="227"/>
      <c r="AH18" s="227"/>
      <c r="AI18" s="227"/>
    </row>
    <row r="19" spans="1:35" ht="15.75">
      <c r="A19" s="175" t="str">
        <f t="shared" si="2"/>
        <v xml:space="preserve">5GERARDO BARRIOS </v>
      </c>
      <c r="B19" s="203">
        <v>5</v>
      </c>
      <c r="C19" s="201" t="s">
        <v>262</v>
      </c>
      <c r="D19" s="235" t="s">
        <v>131</v>
      </c>
      <c r="E19" s="221">
        <v>106.9</v>
      </c>
      <c r="F19" s="221">
        <v>104</v>
      </c>
      <c r="G19" s="221">
        <v>110</v>
      </c>
      <c r="H19" s="221">
        <v>1.157142857142857</v>
      </c>
      <c r="I19" s="221">
        <v>1.1499999999999999</v>
      </c>
      <c r="J19" s="221">
        <v>1.2</v>
      </c>
      <c r="L19" s="54" t="str">
        <f t="shared" si="0"/>
        <v xml:space="preserve">5GERARDO BARRIOS </v>
      </c>
      <c r="M19" s="203">
        <v>5</v>
      </c>
      <c r="N19" s="201" t="s">
        <v>262</v>
      </c>
      <c r="O19" s="236" t="s">
        <v>131</v>
      </c>
      <c r="P19" s="221">
        <v>104.28571428571429</v>
      </c>
      <c r="Q19" s="221">
        <v>102</v>
      </c>
      <c r="R19" s="221">
        <v>106</v>
      </c>
      <c r="S19" s="221">
        <v>1.1214285714285714</v>
      </c>
      <c r="T19" s="221">
        <v>1.1000000000000001</v>
      </c>
      <c r="U19" s="221">
        <v>1.1499999999999999</v>
      </c>
      <c r="W19" s="45" t="str">
        <f>+X19&amp;Y19</f>
        <v>5GERARDO BARRIOS</v>
      </c>
      <c r="X19" s="45">
        <v>5</v>
      </c>
      <c r="Y19" s="45" t="s">
        <v>184</v>
      </c>
      <c r="Z19" s="50" t="s">
        <v>131</v>
      </c>
      <c r="AA19" s="51">
        <v>45.5</v>
      </c>
      <c r="AB19" s="52">
        <v>44</v>
      </c>
      <c r="AC19" s="52">
        <v>46</v>
      </c>
      <c r="AE19" s="227" t="str">
        <f t="shared" si="1"/>
        <v/>
      </c>
      <c r="AF19" s="227"/>
      <c r="AG19" s="227"/>
      <c r="AH19" s="227"/>
      <c r="AI19" s="227"/>
    </row>
    <row r="20" spans="1:35" ht="15.75">
      <c r="A20" s="175" t="str">
        <f t="shared" ref="A20:A83" si="4">+B20&amp;C20</f>
        <v>5SAN FRANCISCO GOTERA</v>
      </c>
      <c r="B20" s="202">
        <v>5</v>
      </c>
      <c r="C20" s="201" t="s">
        <v>182</v>
      </c>
      <c r="D20" s="235" t="s">
        <v>131</v>
      </c>
      <c r="E20" s="221">
        <v>110.4</v>
      </c>
      <c r="F20" s="221">
        <v>108</v>
      </c>
      <c r="G20" s="221">
        <v>112</v>
      </c>
      <c r="H20" s="221">
        <v>1.2200000000000002</v>
      </c>
      <c r="I20" s="221">
        <v>1.1499999999999999</v>
      </c>
      <c r="J20" s="221">
        <v>1.25</v>
      </c>
      <c r="L20" s="54" t="str">
        <f t="shared" si="0"/>
        <v>5SANTA ANA</v>
      </c>
      <c r="M20" s="202">
        <v>5</v>
      </c>
      <c r="N20" s="201" t="s">
        <v>172</v>
      </c>
      <c r="O20" s="236" t="s">
        <v>131</v>
      </c>
      <c r="P20" s="221">
        <v>115</v>
      </c>
      <c r="Q20" s="221">
        <v>115</v>
      </c>
      <c r="R20" s="221">
        <v>115</v>
      </c>
      <c r="S20" s="221">
        <v>1.25</v>
      </c>
      <c r="T20" s="221">
        <v>1.25</v>
      </c>
      <c r="U20" s="221">
        <v>1.25</v>
      </c>
      <c r="W20" s="45" t="str">
        <f t="shared" si="3"/>
        <v>5SANTA ANA</v>
      </c>
      <c r="X20" s="45">
        <v>5</v>
      </c>
      <c r="Y20" s="45" t="s">
        <v>172</v>
      </c>
      <c r="Z20" s="50" t="s">
        <v>131</v>
      </c>
      <c r="AA20" s="51">
        <v>42</v>
      </c>
      <c r="AB20" s="52">
        <v>42</v>
      </c>
      <c r="AC20" s="52">
        <v>42</v>
      </c>
      <c r="AE20" s="227" t="str">
        <f t="shared" si="1"/>
        <v/>
      </c>
      <c r="AF20" s="227"/>
      <c r="AG20" s="227"/>
      <c r="AH20" s="227"/>
      <c r="AI20" s="227"/>
    </row>
    <row r="21" spans="1:35" ht="15.75">
      <c r="A21" s="175" t="str">
        <f t="shared" si="4"/>
        <v>5SONSONATE</v>
      </c>
      <c r="B21" s="203">
        <v>5</v>
      </c>
      <c r="C21" s="201" t="s">
        <v>175</v>
      </c>
      <c r="D21" s="235" t="s">
        <v>131</v>
      </c>
      <c r="E21" s="221">
        <v>114.66666666666667</v>
      </c>
      <c r="F21" s="221">
        <v>114</v>
      </c>
      <c r="G21" s="221">
        <v>115</v>
      </c>
      <c r="H21" s="221">
        <v>1.25</v>
      </c>
      <c r="I21" s="221">
        <v>1.25</v>
      </c>
      <c r="J21" s="221">
        <v>1.25</v>
      </c>
      <c r="L21" s="54" t="str">
        <f t="shared" si="0"/>
        <v>5SAN MIGUEL</v>
      </c>
      <c r="M21" s="203">
        <v>5</v>
      </c>
      <c r="N21" s="201" t="s">
        <v>174</v>
      </c>
      <c r="O21" s="236" t="s">
        <v>131</v>
      </c>
      <c r="P21" s="221">
        <v>106.16666666666667</v>
      </c>
      <c r="Q21" s="221">
        <v>103</v>
      </c>
      <c r="R21" s="221">
        <v>112</v>
      </c>
      <c r="S21" s="221">
        <v>1.1416666666666668</v>
      </c>
      <c r="T21" s="221">
        <v>1.1000000000000001</v>
      </c>
      <c r="U21" s="221">
        <v>1.2</v>
      </c>
      <c r="W21" s="45" t="str">
        <f t="shared" si="3"/>
        <v>5SAN MIGUEL</v>
      </c>
      <c r="X21" s="45">
        <v>5</v>
      </c>
      <c r="Y21" s="45" t="s">
        <v>174</v>
      </c>
      <c r="Z21" s="50" t="s">
        <v>131</v>
      </c>
      <c r="AA21" s="51">
        <v>46.166666666666664</v>
      </c>
      <c r="AB21" s="52">
        <v>45</v>
      </c>
      <c r="AC21" s="52">
        <v>48</v>
      </c>
      <c r="AE21" s="227" t="str">
        <f t="shared" si="1"/>
        <v/>
      </c>
      <c r="AF21" s="227"/>
      <c r="AG21" s="227"/>
      <c r="AH21" s="227"/>
      <c r="AI21" s="227"/>
    </row>
    <row r="22" spans="1:35" ht="15.75">
      <c r="A22" s="175" t="str">
        <f t="shared" si="4"/>
        <v xml:space="preserve">6GERARDO BARRIOS </v>
      </c>
      <c r="B22" s="203">
        <v>6</v>
      </c>
      <c r="C22" s="201" t="s">
        <v>262</v>
      </c>
      <c r="D22" s="235" t="s">
        <v>128</v>
      </c>
      <c r="E22" s="221">
        <v>107</v>
      </c>
      <c r="F22" s="221">
        <v>104</v>
      </c>
      <c r="G22" s="221">
        <v>110</v>
      </c>
      <c r="H22" s="221">
        <v>1.2</v>
      </c>
      <c r="I22" s="221">
        <v>1.2</v>
      </c>
      <c r="J22" s="221">
        <v>1.2</v>
      </c>
      <c r="L22" s="54" t="str">
        <f t="shared" si="0"/>
        <v xml:space="preserve">6GERARDO BARRIOS </v>
      </c>
      <c r="M22" s="203">
        <v>6</v>
      </c>
      <c r="N22" s="201" t="s">
        <v>262</v>
      </c>
      <c r="O22" s="236" t="s">
        <v>128</v>
      </c>
      <c r="P22" s="221">
        <v>104.33333333333333</v>
      </c>
      <c r="Q22" s="221">
        <v>102</v>
      </c>
      <c r="R22" s="221">
        <v>106</v>
      </c>
      <c r="S22" s="221">
        <v>1.1499999999999999</v>
      </c>
      <c r="T22" s="221">
        <v>1.1499999999999999</v>
      </c>
      <c r="U22" s="221">
        <v>1.1499999999999999</v>
      </c>
      <c r="W22" s="45" t="str">
        <f t="shared" si="3"/>
        <v>5COJUTEPEQUE</v>
      </c>
      <c r="X22" s="45">
        <v>5</v>
      </c>
      <c r="Y22" s="45" t="s">
        <v>179</v>
      </c>
      <c r="Z22" s="50" t="s">
        <v>131</v>
      </c>
      <c r="AA22" s="53">
        <v>48</v>
      </c>
      <c r="AB22" s="52">
        <v>48</v>
      </c>
      <c r="AC22" s="52">
        <v>48</v>
      </c>
      <c r="AE22" s="227" t="str">
        <f t="shared" si="1"/>
        <v/>
      </c>
      <c r="AF22" s="227"/>
      <c r="AG22" s="227"/>
      <c r="AH22" s="227"/>
      <c r="AI22" s="227"/>
    </row>
    <row r="23" spans="1:35" ht="15.75">
      <c r="A23" s="175" t="str">
        <f t="shared" si="4"/>
        <v>6SAN FRANCISCO GOTERA</v>
      </c>
      <c r="B23" s="203">
        <v>6</v>
      </c>
      <c r="C23" s="201" t="s">
        <v>182</v>
      </c>
      <c r="D23" s="235" t="s">
        <v>128</v>
      </c>
      <c r="E23" s="221"/>
      <c r="F23" s="221"/>
      <c r="G23" s="221"/>
      <c r="H23" s="221">
        <v>1.25</v>
      </c>
      <c r="I23" s="221">
        <v>1.25</v>
      </c>
      <c r="J23" s="221">
        <v>1.25</v>
      </c>
      <c r="L23" s="54" t="str">
        <f t="shared" si="0"/>
        <v>6SANTA ANA</v>
      </c>
      <c r="M23" s="203">
        <v>6</v>
      </c>
      <c r="N23" s="201" t="s">
        <v>172</v>
      </c>
      <c r="O23" s="236" t="s">
        <v>128</v>
      </c>
      <c r="P23" s="221">
        <v>108.2</v>
      </c>
      <c r="Q23" s="221">
        <v>107</v>
      </c>
      <c r="R23" s="221">
        <v>110</v>
      </c>
      <c r="S23" s="221">
        <v>1.2</v>
      </c>
      <c r="T23" s="221">
        <v>1.2</v>
      </c>
      <c r="U23" s="221">
        <v>1.2</v>
      </c>
      <c r="W23" s="45" t="str">
        <f t="shared" si="3"/>
        <v>6GERARDO BARRIOS</v>
      </c>
      <c r="X23" s="45">
        <v>6</v>
      </c>
      <c r="Y23" s="45" t="s">
        <v>184</v>
      </c>
      <c r="Z23" s="50" t="s">
        <v>128</v>
      </c>
      <c r="AA23" s="53">
        <v>47.166666666666664</v>
      </c>
      <c r="AB23" s="52">
        <v>43</v>
      </c>
      <c r="AC23" s="52">
        <v>50</v>
      </c>
      <c r="AE23" s="227" t="str">
        <f t="shared" si="1"/>
        <v/>
      </c>
      <c r="AF23" s="227"/>
      <c r="AG23" s="227"/>
      <c r="AH23" s="227"/>
      <c r="AI23" s="227"/>
    </row>
    <row r="24" spans="1:35" ht="15.75">
      <c r="A24" s="175" t="str">
        <f t="shared" si="4"/>
        <v>6SONSONATE</v>
      </c>
      <c r="B24" s="202">
        <v>6</v>
      </c>
      <c r="C24" s="201" t="s">
        <v>175</v>
      </c>
      <c r="D24" s="235" t="s">
        <v>128</v>
      </c>
      <c r="E24" s="221">
        <v>108.66666666666667</v>
      </c>
      <c r="F24" s="221">
        <v>108</v>
      </c>
      <c r="G24" s="221">
        <v>110</v>
      </c>
      <c r="H24" s="221">
        <v>1.1333333333333333</v>
      </c>
      <c r="I24" s="221">
        <v>1</v>
      </c>
      <c r="J24" s="221">
        <v>1.2</v>
      </c>
      <c r="L24" s="54" t="str">
        <f t="shared" si="0"/>
        <v>6SENSUNTEPEQUE</v>
      </c>
      <c r="M24" s="202">
        <v>6</v>
      </c>
      <c r="N24" s="201" t="s">
        <v>181</v>
      </c>
      <c r="O24" s="236" t="s">
        <v>128</v>
      </c>
      <c r="P24" s="221">
        <v>98.571428571428569</v>
      </c>
      <c r="Q24" s="221">
        <v>90</v>
      </c>
      <c r="R24" s="221">
        <v>100</v>
      </c>
      <c r="S24" s="221">
        <v>1.25</v>
      </c>
      <c r="T24" s="221">
        <v>1.25</v>
      </c>
      <c r="U24" s="221">
        <v>1.25</v>
      </c>
      <c r="W24" s="45" t="str">
        <f t="shared" si="3"/>
        <v>6SANTA ANA</v>
      </c>
      <c r="X24" s="45">
        <v>6</v>
      </c>
      <c r="Y24" s="45" t="s">
        <v>172</v>
      </c>
      <c r="Z24" s="50" t="s">
        <v>128</v>
      </c>
      <c r="AA24" s="51">
        <v>42</v>
      </c>
      <c r="AB24" s="52">
        <v>40</v>
      </c>
      <c r="AC24" s="52">
        <v>43</v>
      </c>
      <c r="AE24" s="227" t="str">
        <f t="shared" si="1"/>
        <v/>
      </c>
      <c r="AF24" s="227"/>
      <c r="AG24" s="227"/>
      <c r="AH24" s="227"/>
      <c r="AI24" s="227"/>
    </row>
    <row r="25" spans="1:35" ht="15.75">
      <c r="A25" s="175" t="str">
        <f t="shared" si="4"/>
        <v>6USULUTAN</v>
      </c>
      <c r="B25" s="203">
        <v>6</v>
      </c>
      <c r="C25" s="201" t="s">
        <v>259</v>
      </c>
      <c r="D25" s="235" t="s">
        <v>128</v>
      </c>
      <c r="E25" s="221">
        <v>111.66666666666667</v>
      </c>
      <c r="F25" s="221">
        <v>110</v>
      </c>
      <c r="G25" s="221">
        <v>115</v>
      </c>
      <c r="H25" s="221">
        <v>1.25</v>
      </c>
      <c r="I25" s="221">
        <v>1.2</v>
      </c>
      <c r="J25" s="221">
        <v>1.3</v>
      </c>
      <c r="L25" s="54" t="str">
        <f t="shared" si="0"/>
        <v xml:space="preserve">7GERARDO BARRIOS </v>
      </c>
      <c r="M25" s="203">
        <v>7</v>
      </c>
      <c r="N25" s="201" t="s">
        <v>262</v>
      </c>
      <c r="O25" s="236" t="s">
        <v>168</v>
      </c>
      <c r="P25" s="221">
        <v>150</v>
      </c>
      <c r="Q25" s="221">
        <v>150</v>
      </c>
      <c r="R25" s="221">
        <v>150</v>
      </c>
      <c r="S25" s="221">
        <v>1.7250000000000001</v>
      </c>
      <c r="T25" s="221">
        <v>1.7</v>
      </c>
      <c r="U25" s="221">
        <v>1.75</v>
      </c>
      <c r="W25" s="45" t="str">
        <f t="shared" si="3"/>
        <v>6SAN MIGUEL</v>
      </c>
      <c r="X25" s="45">
        <v>6</v>
      </c>
      <c r="Y25" s="45" t="s">
        <v>174</v>
      </c>
      <c r="Z25" s="50" t="s">
        <v>128</v>
      </c>
      <c r="AA25" s="51">
        <v>47</v>
      </c>
      <c r="AB25" s="52">
        <v>45</v>
      </c>
      <c r="AC25" s="52">
        <v>48</v>
      </c>
      <c r="AE25" s="227" t="str">
        <f t="shared" si="1"/>
        <v/>
      </c>
      <c r="AF25" s="227"/>
      <c r="AG25" s="227"/>
      <c r="AH25" s="227"/>
      <c r="AI25" s="227"/>
    </row>
    <row r="26" spans="1:35" ht="15.75">
      <c r="A26" s="175" t="str">
        <f t="shared" si="4"/>
        <v xml:space="preserve">7GERARDO BARRIOS </v>
      </c>
      <c r="B26" s="203">
        <v>7</v>
      </c>
      <c r="C26" s="201" t="s">
        <v>262</v>
      </c>
      <c r="D26" s="235" t="s">
        <v>168</v>
      </c>
      <c r="E26" s="221">
        <v>160</v>
      </c>
      <c r="F26" s="221">
        <v>160</v>
      </c>
      <c r="G26" s="221">
        <v>160</v>
      </c>
      <c r="H26" s="221">
        <v>1.75</v>
      </c>
      <c r="I26" s="221">
        <v>1.75</v>
      </c>
      <c r="J26" s="221">
        <v>1.75</v>
      </c>
      <c r="L26" s="54" t="str">
        <f t="shared" si="0"/>
        <v>7SANTA ANA</v>
      </c>
      <c r="M26" s="203">
        <v>7</v>
      </c>
      <c r="N26" s="201" t="s">
        <v>172</v>
      </c>
      <c r="O26" s="236" t="s">
        <v>168</v>
      </c>
      <c r="P26" s="221">
        <v>140</v>
      </c>
      <c r="Q26" s="221">
        <v>140</v>
      </c>
      <c r="R26" s="221">
        <v>140</v>
      </c>
      <c r="S26" s="221">
        <v>1.75</v>
      </c>
      <c r="T26" s="221">
        <v>1.75</v>
      </c>
      <c r="U26" s="221">
        <v>1.75</v>
      </c>
      <c r="W26" s="45" t="str">
        <f t="shared" si="3"/>
        <v>6COJUTEPEQUE</v>
      </c>
      <c r="X26" s="45">
        <v>6</v>
      </c>
      <c r="Y26" s="45" t="s">
        <v>179</v>
      </c>
      <c r="Z26" s="50" t="s">
        <v>128</v>
      </c>
      <c r="AA26" s="51">
        <v>49</v>
      </c>
      <c r="AB26" s="52">
        <v>45</v>
      </c>
      <c r="AC26" s="52">
        <v>50</v>
      </c>
      <c r="AE26" s="227" t="str">
        <f t="shared" si="1"/>
        <v/>
      </c>
      <c r="AF26" s="227"/>
      <c r="AG26" s="227"/>
      <c r="AH26" s="227"/>
      <c r="AI26" s="227"/>
    </row>
    <row r="27" spans="1:35" ht="15.75">
      <c r="A27" s="175" t="str">
        <f t="shared" si="4"/>
        <v>7SAN FRANCISCO GOTERA</v>
      </c>
      <c r="B27" s="203">
        <v>7</v>
      </c>
      <c r="C27" s="201" t="s">
        <v>182</v>
      </c>
      <c r="D27" s="235" t="s">
        <v>168</v>
      </c>
      <c r="E27" s="221"/>
      <c r="F27" s="221"/>
      <c r="G27" s="221"/>
      <c r="H27" s="221">
        <v>2</v>
      </c>
      <c r="I27" s="221">
        <v>2</v>
      </c>
      <c r="J27" s="221">
        <v>2</v>
      </c>
      <c r="L27" s="54" t="str">
        <f t="shared" si="0"/>
        <v>7SAN MIGUEL</v>
      </c>
      <c r="M27" s="203">
        <v>7</v>
      </c>
      <c r="N27" s="201" t="s">
        <v>174</v>
      </c>
      <c r="O27" s="236" t="s">
        <v>168</v>
      </c>
      <c r="P27" s="221">
        <v>127.5</v>
      </c>
      <c r="Q27" s="221">
        <v>125</v>
      </c>
      <c r="R27" s="221">
        <v>130</v>
      </c>
      <c r="S27" s="221">
        <v>1.35</v>
      </c>
      <c r="T27" s="221">
        <v>1.3</v>
      </c>
      <c r="U27" s="221">
        <v>1.4</v>
      </c>
      <c r="W27" s="45" t="str">
        <f t="shared" si="3"/>
        <v>7GERARDO BARRIOS</v>
      </c>
      <c r="X27" s="45">
        <v>7</v>
      </c>
      <c r="Y27" s="45" t="s">
        <v>184</v>
      </c>
      <c r="Z27" s="50" t="s">
        <v>168</v>
      </c>
      <c r="AA27" s="51"/>
      <c r="AB27" s="52"/>
      <c r="AC27" s="52"/>
      <c r="AE27" s="227" t="str">
        <f t="shared" si="1"/>
        <v/>
      </c>
      <c r="AF27" s="227"/>
      <c r="AG27" s="227"/>
      <c r="AH27" s="227"/>
      <c r="AI27" s="227"/>
    </row>
    <row r="28" spans="1:35" ht="15.75">
      <c r="A28" s="175" t="str">
        <f t="shared" si="4"/>
        <v>7SONSONATE</v>
      </c>
      <c r="B28" s="202">
        <v>7</v>
      </c>
      <c r="C28" s="201" t="s">
        <v>175</v>
      </c>
      <c r="D28" s="235" t="s">
        <v>168</v>
      </c>
      <c r="E28" s="221"/>
      <c r="F28" s="221"/>
      <c r="G28" s="221"/>
      <c r="H28" s="221">
        <v>1.75</v>
      </c>
      <c r="I28" s="221">
        <v>1.75</v>
      </c>
      <c r="J28" s="221">
        <v>1.75</v>
      </c>
      <c r="L28" s="54" t="str">
        <f t="shared" si="0"/>
        <v>7SENSUNTEPEQUE</v>
      </c>
      <c r="M28" s="202">
        <v>7</v>
      </c>
      <c r="N28" s="201" t="s">
        <v>181</v>
      </c>
      <c r="O28" s="236" t="s">
        <v>168</v>
      </c>
      <c r="P28" s="221">
        <v>150</v>
      </c>
      <c r="Q28" s="221">
        <v>150</v>
      </c>
      <c r="R28" s="221">
        <v>150</v>
      </c>
      <c r="S28" s="221">
        <v>1.9</v>
      </c>
      <c r="T28" s="221">
        <v>1.75</v>
      </c>
      <c r="U28" s="221">
        <v>2</v>
      </c>
      <c r="W28" s="45" t="str">
        <f t="shared" si="3"/>
        <v>8GERARDO BARRIOS</v>
      </c>
      <c r="X28" s="45">
        <v>8</v>
      </c>
      <c r="Y28" s="45" t="s">
        <v>184</v>
      </c>
      <c r="Z28" s="50" t="s">
        <v>169</v>
      </c>
      <c r="AA28" s="51"/>
      <c r="AB28" s="52"/>
      <c r="AC28" s="52"/>
      <c r="AE28" s="227" t="str">
        <f t="shared" si="1"/>
        <v/>
      </c>
      <c r="AF28" s="227"/>
      <c r="AG28" s="227"/>
      <c r="AH28" s="227"/>
      <c r="AI28" s="227"/>
    </row>
    <row r="29" spans="1:35" ht="15.75">
      <c r="A29" s="175" t="str">
        <f t="shared" si="4"/>
        <v>7USULUTAN</v>
      </c>
      <c r="B29" s="203">
        <v>7</v>
      </c>
      <c r="C29" s="201" t="s">
        <v>259</v>
      </c>
      <c r="D29" s="235" t="s">
        <v>168</v>
      </c>
      <c r="E29" s="221">
        <v>150</v>
      </c>
      <c r="F29" s="221">
        <v>140</v>
      </c>
      <c r="G29" s="221">
        <v>160</v>
      </c>
      <c r="H29" s="221">
        <v>1.7333333333333334</v>
      </c>
      <c r="I29" s="221">
        <v>1.7</v>
      </c>
      <c r="J29" s="221">
        <v>1.75</v>
      </c>
      <c r="L29" s="54" t="str">
        <f t="shared" si="0"/>
        <v xml:space="preserve">9GERARDO BARRIOS </v>
      </c>
      <c r="M29" s="203">
        <v>9</v>
      </c>
      <c r="N29" s="201" t="s">
        <v>262</v>
      </c>
      <c r="O29" s="236" t="s">
        <v>129</v>
      </c>
      <c r="P29" s="221">
        <v>27.487179487179485</v>
      </c>
      <c r="Q29" s="221">
        <v>26</v>
      </c>
      <c r="R29" s="221">
        <v>30</v>
      </c>
      <c r="S29" s="221">
        <v>0.34999999999999992</v>
      </c>
      <c r="T29" s="221">
        <v>0.35</v>
      </c>
      <c r="U29" s="221">
        <v>0.35</v>
      </c>
      <c r="W29" s="45" t="str">
        <f t="shared" si="3"/>
        <v>9GERARDO BARRIOS</v>
      </c>
      <c r="X29" s="45">
        <v>9</v>
      </c>
      <c r="Y29" s="45" t="s">
        <v>184</v>
      </c>
      <c r="Z29" s="50" t="s">
        <v>129</v>
      </c>
      <c r="AA29" s="51">
        <v>17.913043478260871</v>
      </c>
      <c r="AB29" s="52">
        <v>17</v>
      </c>
      <c r="AC29" s="52">
        <v>19</v>
      </c>
      <c r="AE29" s="227" t="str">
        <f t="shared" si="1"/>
        <v/>
      </c>
      <c r="AF29" s="227"/>
      <c r="AG29" s="227"/>
      <c r="AH29" s="227"/>
      <c r="AI29" s="227"/>
    </row>
    <row r="30" spans="1:35" ht="15.75">
      <c r="A30" s="175" t="str">
        <f t="shared" si="4"/>
        <v xml:space="preserve">9GERARDO BARRIOS </v>
      </c>
      <c r="B30" s="203">
        <v>9</v>
      </c>
      <c r="C30" s="201" t="s">
        <v>262</v>
      </c>
      <c r="D30" s="235" t="s">
        <v>129</v>
      </c>
      <c r="E30" s="221">
        <v>27.875</v>
      </c>
      <c r="F30" s="221">
        <v>26</v>
      </c>
      <c r="G30" s="221">
        <v>30</v>
      </c>
      <c r="H30" s="221">
        <v>0.35062499999999996</v>
      </c>
      <c r="I30" s="221">
        <v>0.35</v>
      </c>
      <c r="J30" s="221">
        <v>0.36</v>
      </c>
      <c r="L30" s="54" t="str">
        <f t="shared" si="0"/>
        <v>9SANTA ANA</v>
      </c>
      <c r="M30" s="203">
        <v>9</v>
      </c>
      <c r="N30" s="201" t="s">
        <v>172</v>
      </c>
      <c r="O30" s="236" t="s">
        <v>129</v>
      </c>
      <c r="P30" s="221">
        <v>28.4375</v>
      </c>
      <c r="Q30" s="221">
        <v>27.5</v>
      </c>
      <c r="R30" s="221">
        <v>29</v>
      </c>
      <c r="S30" s="221">
        <v>0.35</v>
      </c>
      <c r="T30" s="221">
        <v>0.35</v>
      </c>
      <c r="U30" s="221">
        <v>0.35</v>
      </c>
      <c r="W30" s="45" t="str">
        <f t="shared" si="3"/>
        <v>9SANTA ANA</v>
      </c>
      <c r="X30" s="45">
        <v>9</v>
      </c>
      <c r="Y30" s="45" t="s">
        <v>172</v>
      </c>
      <c r="Z30" s="50" t="s">
        <v>129</v>
      </c>
      <c r="AA30" s="51">
        <v>18.600000000000001</v>
      </c>
      <c r="AB30" s="52">
        <v>18</v>
      </c>
      <c r="AC30" s="52">
        <v>19</v>
      </c>
      <c r="AE30" s="227" t="str">
        <f t="shared" si="1"/>
        <v/>
      </c>
      <c r="AF30" s="227"/>
      <c r="AG30" s="227"/>
      <c r="AH30" s="227"/>
      <c r="AI30" s="227"/>
    </row>
    <row r="31" spans="1:35" ht="15.75">
      <c r="A31" s="175" t="str">
        <f t="shared" si="4"/>
        <v>9SAN FRANCISCO GOTERA</v>
      </c>
      <c r="B31" s="203">
        <v>9</v>
      </c>
      <c r="C31" s="201" t="s">
        <v>182</v>
      </c>
      <c r="D31" s="235" t="s">
        <v>129</v>
      </c>
      <c r="E31" s="221">
        <v>31.888888888888889</v>
      </c>
      <c r="F31" s="221">
        <v>30</v>
      </c>
      <c r="G31" s="221">
        <v>33</v>
      </c>
      <c r="H31" s="221">
        <v>0.35545454545454547</v>
      </c>
      <c r="I31" s="221">
        <v>0.35</v>
      </c>
      <c r="J31" s="221">
        <v>0.38</v>
      </c>
      <c r="L31" s="54" t="str">
        <f t="shared" si="0"/>
        <v>9SAN MIGUEL</v>
      </c>
      <c r="M31" s="203">
        <v>9</v>
      </c>
      <c r="N31" s="201" t="s">
        <v>174</v>
      </c>
      <c r="O31" s="236" t="s">
        <v>129</v>
      </c>
      <c r="P31" s="221">
        <v>28.763157894736842</v>
      </c>
      <c r="Q31" s="221">
        <v>26</v>
      </c>
      <c r="R31" s="221">
        <v>33</v>
      </c>
      <c r="S31" s="221">
        <v>0.34545454545454551</v>
      </c>
      <c r="T31" s="221">
        <v>0.3</v>
      </c>
      <c r="U31" s="221">
        <v>0.35</v>
      </c>
      <c r="W31" s="45" t="str">
        <f t="shared" si="3"/>
        <v>9SAN MIGUEL</v>
      </c>
      <c r="X31" s="45">
        <v>9</v>
      </c>
      <c r="Y31" s="45" t="s">
        <v>174</v>
      </c>
      <c r="Z31" s="50" t="s">
        <v>129</v>
      </c>
      <c r="AA31" s="51">
        <v>20.25</v>
      </c>
      <c r="AB31" s="52">
        <v>19.5</v>
      </c>
      <c r="AC31" s="52">
        <v>21</v>
      </c>
      <c r="AE31" s="227" t="str">
        <f t="shared" si="1"/>
        <v/>
      </c>
      <c r="AF31" s="227"/>
      <c r="AG31" s="227"/>
      <c r="AH31" s="227"/>
      <c r="AI31" s="227"/>
    </row>
    <row r="32" spans="1:35" ht="15.75">
      <c r="A32" s="175" t="str">
        <f t="shared" si="4"/>
        <v>9SONSONATE</v>
      </c>
      <c r="B32" s="202">
        <v>9</v>
      </c>
      <c r="C32" s="201" t="s">
        <v>175</v>
      </c>
      <c r="D32" s="235" t="s">
        <v>129</v>
      </c>
      <c r="E32" s="221">
        <v>28.5</v>
      </c>
      <c r="F32" s="221">
        <v>27</v>
      </c>
      <c r="G32" s="221">
        <v>29</v>
      </c>
      <c r="H32" s="221">
        <v>0.35</v>
      </c>
      <c r="I32" s="221">
        <v>0.35</v>
      </c>
      <c r="J32" s="221">
        <v>0.35</v>
      </c>
      <c r="L32" s="54" t="str">
        <f t="shared" si="0"/>
        <v>9SENSUNTEPEQUE</v>
      </c>
      <c r="M32" s="202">
        <v>9</v>
      </c>
      <c r="N32" s="201" t="s">
        <v>181</v>
      </c>
      <c r="O32" s="236" t="s">
        <v>129</v>
      </c>
      <c r="P32" s="221">
        <v>30.2</v>
      </c>
      <c r="Q32" s="221">
        <v>30</v>
      </c>
      <c r="R32" s="221">
        <v>31</v>
      </c>
      <c r="S32" s="221">
        <v>0.38999999999999996</v>
      </c>
      <c r="T32" s="221">
        <v>0.35</v>
      </c>
      <c r="U32" s="221">
        <v>0.4</v>
      </c>
      <c r="W32" s="45" t="str">
        <f t="shared" si="3"/>
        <v>9COJUTEPEQUE</v>
      </c>
      <c r="X32" s="45">
        <v>9</v>
      </c>
      <c r="Y32" s="45" t="s">
        <v>179</v>
      </c>
      <c r="Z32" s="50" t="s">
        <v>129</v>
      </c>
      <c r="AA32" s="53">
        <v>21.428571428571427</v>
      </c>
      <c r="AB32" s="52">
        <v>20</v>
      </c>
      <c r="AC32" s="52">
        <v>22</v>
      </c>
      <c r="AE32" s="227" t="str">
        <f t="shared" si="1"/>
        <v/>
      </c>
      <c r="AF32" s="227"/>
      <c r="AG32" s="227"/>
      <c r="AH32" s="227"/>
      <c r="AI32" s="227"/>
    </row>
    <row r="33" spans="1:35" ht="15.75">
      <c r="A33" s="175" t="str">
        <f t="shared" si="4"/>
        <v>9USULUTAN</v>
      </c>
      <c r="B33" s="203">
        <v>9</v>
      </c>
      <c r="C33" s="201" t="s">
        <v>259</v>
      </c>
      <c r="D33" s="235" t="s">
        <v>129</v>
      </c>
      <c r="E33" s="221">
        <v>28.833333333333332</v>
      </c>
      <c r="F33" s="221">
        <v>26</v>
      </c>
      <c r="G33" s="221">
        <v>32</v>
      </c>
      <c r="H33" s="221">
        <v>0.3708333333333334</v>
      </c>
      <c r="I33" s="221">
        <v>0.35</v>
      </c>
      <c r="J33" s="221">
        <v>0.4</v>
      </c>
      <c r="L33" s="54" t="str">
        <f t="shared" si="0"/>
        <v xml:space="preserve">10GERARDO BARRIOS </v>
      </c>
      <c r="M33" s="203">
        <v>10</v>
      </c>
      <c r="N33" s="201" t="s">
        <v>262</v>
      </c>
      <c r="O33" s="236" t="s">
        <v>263</v>
      </c>
      <c r="P33" s="221">
        <v>25.2</v>
      </c>
      <c r="Q33" s="221">
        <v>24</v>
      </c>
      <c r="R33" s="221">
        <v>28</v>
      </c>
      <c r="S33" s="221">
        <v>0.39999999999999997</v>
      </c>
      <c r="T33" s="221">
        <v>0.4</v>
      </c>
      <c r="U33" s="221">
        <v>0.4</v>
      </c>
      <c r="W33" s="45" t="str">
        <f t="shared" si="3"/>
        <v>10GERARDO BARRIOS</v>
      </c>
      <c r="X33" s="45">
        <v>10</v>
      </c>
      <c r="Y33" s="45" t="s">
        <v>184</v>
      </c>
      <c r="Z33" s="50" t="s">
        <v>130</v>
      </c>
      <c r="AA33" s="53">
        <v>14.9</v>
      </c>
      <c r="AB33" s="52">
        <v>14</v>
      </c>
      <c r="AC33" s="52">
        <v>16</v>
      </c>
      <c r="AE33" s="227" t="str">
        <f t="shared" si="1"/>
        <v/>
      </c>
      <c r="AF33" s="227"/>
      <c r="AG33" s="227"/>
      <c r="AH33" s="227"/>
      <c r="AI33" s="227"/>
    </row>
    <row r="34" spans="1:35" ht="15.75">
      <c r="A34" s="175" t="str">
        <f t="shared" si="4"/>
        <v xml:space="preserve">10GERARDO BARRIOS </v>
      </c>
      <c r="B34" s="203">
        <v>10</v>
      </c>
      <c r="C34" s="201" t="s">
        <v>262</v>
      </c>
      <c r="D34" s="235" t="s">
        <v>263</v>
      </c>
      <c r="E34" s="221">
        <v>26</v>
      </c>
      <c r="F34" s="221">
        <v>24</v>
      </c>
      <c r="G34" s="221">
        <v>28</v>
      </c>
      <c r="H34" s="221">
        <v>0.39999999999999997</v>
      </c>
      <c r="I34" s="221">
        <v>0.4</v>
      </c>
      <c r="J34" s="221">
        <v>0.4</v>
      </c>
      <c r="L34" s="54" t="str">
        <f t="shared" si="0"/>
        <v>10SANTA ANA</v>
      </c>
      <c r="M34" s="203">
        <v>10</v>
      </c>
      <c r="N34" s="201" t="s">
        <v>172</v>
      </c>
      <c r="O34" s="236" t="s">
        <v>263</v>
      </c>
      <c r="P34" s="221">
        <v>24.8</v>
      </c>
      <c r="Q34" s="221">
        <v>24</v>
      </c>
      <c r="R34" s="221">
        <v>26</v>
      </c>
      <c r="S34" s="221">
        <v>0.3</v>
      </c>
      <c r="T34" s="221">
        <v>0.3</v>
      </c>
      <c r="U34" s="221">
        <v>0.3</v>
      </c>
      <c r="W34" s="45" t="str">
        <f t="shared" si="3"/>
        <v>10SANTA ANA</v>
      </c>
      <c r="X34" s="45">
        <v>10</v>
      </c>
      <c r="Y34" s="45" t="s">
        <v>172</v>
      </c>
      <c r="Z34" s="50" t="s">
        <v>130</v>
      </c>
      <c r="AA34" s="51">
        <v>15</v>
      </c>
      <c r="AB34" s="52">
        <v>14</v>
      </c>
      <c r="AC34" s="52">
        <v>16</v>
      </c>
      <c r="AE34" s="227" t="str">
        <f t="shared" si="1"/>
        <v/>
      </c>
      <c r="AF34" s="227"/>
      <c r="AG34" s="227"/>
      <c r="AH34" s="227"/>
      <c r="AI34" s="227"/>
    </row>
    <row r="35" spans="1:35" ht="15.75">
      <c r="A35" s="175" t="str">
        <f t="shared" si="4"/>
        <v>10SAN FRANCISCO GOTERA</v>
      </c>
      <c r="B35" s="203">
        <v>10</v>
      </c>
      <c r="C35" s="201" t="s">
        <v>182</v>
      </c>
      <c r="D35" s="235" t="s">
        <v>263</v>
      </c>
      <c r="E35" s="221">
        <v>27.722222222222221</v>
      </c>
      <c r="F35" s="221">
        <v>27</v>
      </c>
      <c r="G35" s="221">
        <v>28</v>
      </c>
      <c r="H35" s="221">
        <v>0.32545454545454544</v>
      </c>
      <c r="I35" s="221">
        <v>0.3</v>
      </c>
      <c r="J35" s="221">
        <v>0.38</v>
      </c>
      <c r="L35" s="54" t="str">
        <f t="shared" si="0"/>
        <v>10SAN MIGUEL</v>
      </c>
      <c r="M35" s="203">
        <v>10</v>
      </c>
      <c r="N35" s="201" t="s">
        <v>174</v>
      </c>
      <c r="O35" s="236" t="s">
        <v>263</v>
      </c>
      <c r="P35" s="221">
        <v>26.7</v>
      </c>
      <c r="Q35" s="221">
        <v>24</v>
      </c>
      <c r="R35" s="221">
        <v>33</v>
      </c>
      <c r="S35" s="221">
        <v>0.3249999999999999</v>
      </c>
      <c r="T35" s="221">
        <v>0.3</v>
      </c>
      <c r="U35" s="221">
        <v>0.35</v>
      </c>
      <c r="W35" s="45" t="str">
        <f t="shared" si="3"/>
        <v>10SAN MIGUEL</v>
      </c>
      <c r="X35" s="45">
        <v>10</v>
      </c>
      <c r="Y35" s="45" t="s">
        <v>174</v>
      </c>
      <c r="Z35" s="50" t="s">
        <v>130</v>
      </c>
      <c r="AA35" s="51">
        <v>14.2</v>
      </c>
      <c r="AB35" s="52">
        <v>13</v>
      </c>
      <c r="AC35" s="52">
        <v>16</v>
      </c>
      <c r="AE35" s="227" t="str">
        <f t="shared" si="1"/>
        <v/>
      </c>
      <c r="AF35" s="227"/>
      <c r="AG35" s="227"/>
      <c r="AH35" s="227"/>
      <c r="AI35" s="227"/>
    </row>
    <row r="36" spans="1:35" ht="15.75">
      <c r="A36" s="175" t="str">
        <f t="shared" si="4"/>
        <v>10SONSONATE</v>
      </c>
      <c r="B36" s="202">
        <v>10</v>
      </c>
      <c r="C36" s="201" t="s">
        <v>175</v>
      </c>
      <c r="D36" s="235" t="s">
        <v>263</v>
      </c>
      <c r="E36" s="221">
        <v>22.8</v>
      </c>
      <c r="F36" s="221">
        <v>22</v>
      </c>
      <c r="G36" s="221">
        <v>24</v>
      </c>
      <c r="H36" s="221">
        <v>0.3</v>
      </c>
      <c r="I36" s="221">
        <v>0.3</v>
      </c>
      <c r="J36" s="221">
        <v>0.3</v>
      </c>
      <c r="L36" s="54" t="str">
        <f t="shared" si="0"/>
        <v>10SENSUNTEPEQUE</v>
      </c>
      <c r="M36" s="202">
        <v>10</v>
      </c>
      <c r="N36" s="201" t="s">
        <v>181</v>
      </c>
      <c r="O36" s="236" t="s">
        <v>263</v>
      </c>
      <c r="P36" s="221">
        <v>28.375</v>
      </c>
      <c r="Q36" s="221">
        <v>26</v>
      </c>
      <c r="R36" s="221">
        <v>30</v>
      </c>
      <c r="S36" s="221">
        <v>0.36875000000000002</v>
      </c>
      <c r="T36" s="221">
        <v>0.35</v>
      </c>
      <c r="U36" s="221">
        <v>0.4</v>
      </c>
      <c r="W36" s="45" t="str">
        <f>+X36&amp;Y36</f>
        <v>10COJUTEPEQUE</v>
      </c>
      <c r="X36" s="45">
        <v>10</v>
      </c>
      <c r="Y36" s="45" t="s">
        <v>179</v>
      </c>
      <c r="Z36" s="45" t="s">
        <v>130</v>
      </c>
      <c r="AA36" s="52">
        <v>17</v>
      </c>
      <c r="AB36" s="52">
        <v>15</v>
      </c>
      <c r="AC36" s="52">
        <v>18</v>
      </c>
      <c r="AE36" s="227" t="str">
        <f t="shared" si="1"/>
        <v/>
      </c>
      <c r="AF36" s="227"/>
      <c r="AG36" s="227"/>
      <c r="AH36" s="227"/>
      <c r="AI36" s="227"/>
    </row>
    <row r="37" spans="1:35" ht="15.75">
      <c r="A37" s="175" t="str">
        <f t="shared" si="4"/>
        <v>10USULUTAN</v>
      </c>
      <c r="B37" s="203">
        <v>10</v>
      </c>
      <c r="C37" s="201" t="s">
        <v>259</v>
      </c>
      <c r="D37" s="235" t="s">
        <v>263</v>
      </c>
      <c r="E37" s="221">
        <v>28.666666666666668</v>
      </c>
      <c r="F37" s="221">
        <v>26</v>
      </c>
      <c r="G37" s="221">
        <v>30</v>
      </c>
      <c r="H37" s="221">
        <v>0.3666666666666667</v>
      </c>
      <c r="I37" s="221">
        <v>0.35</v>
      </c>
      <c r="J37" s="221">
        <v>0.4</v>
      </c>
      <c r="L37" s="54" t="str">
        <f t="shared" si="0"/>
        <v>11MERCADO CENTRAL</v>
      </c>
      <c r="M37" s="203">
        <v>11</v>
      </c>
      <c r="N37" s="201" t="s">
        <v>229</v>
      </c>
      <c r="O37" s="236" t="s">
        <v>53</v>
      </c>
      <c r="P37" s="221">
        <v>12</v>
      </c>
      <c r="Q37" s="221">
        <v>12</v>
      </c>
      <c r="R37" s="221">
        <v>12</v>
      </c>
      <c r="S37" s="221"/>
      <c r="T37" s="221"/>
      <c r="U37" s="221"/>
      <c r="W37" s="45" t="str">
        <f t="shared" ref="W37:W215" si="5">+X37&amp;Y37</f>
        <v>11TIENDONA</v>
      </c>
      <c r="X37" s="45">
        <v>11</v>
      </c>
      <c r="Y37" s="45" t="s">
        <v>190</v>
      </c>
      <c r="Z37" s="45" t="s">
        <v>53</v>
      </c>
      <c r="AA37" s="52">
        <v>8</v>
      </c>
      <c r="AB37" s="52">
        <v>8</v>
      </c>
      <c r="AC37" s="52">
        <v>8</v>
      </c>
      <c r="AE37" s="227" t="str">
        <f t="shared" si="1"/>
        <v/>
      </c>
      <c r="AF37" s="227"/>
      <c r="AG37" s="227"/>
      <c r="AH37" s="227"/>
      <c r="AI37" s="227"/>
    </row>
    <row r="38" spans="1:35" ht="15.75">
      <c r="A38" s="175" t="str">
        <f t="shared" si="4"/>
        <v>11MERCADO CENTRAL</v>
      </c>
      <c r="B38" s="203">
        <v>11</v>
      </c>
      <c r="C38" s="201" t="s">
        <v>229</v>
      </c>
      <c r="D38" s="235" t="s">
        <v>53</v>
      </c>
      <c r="E38" s="221">
        <v>13</v>
      </c>
      <c r="F38" s="221">
        <v>13</v>
      </c>
      <c r="G38" s="221">
        <v>13</v>
      </c>
      <c r="H38" s="221"/>
      <c r="I38" s="221"/>
      <c r="J38" s="221"/>
      <c r="L38" s="54" t="str">
        <f t="shared" si="0"/>
        <v>11TIENDONA</v>
      </c>
      <c r="M38" s="203">
        <v>11</v>
      </c>
      <c r="N38" s="201" t="s">
        <v>190</v>
      </c>
      <c r="O38" s="236" t="s">
        <v>53</v>
      </c>
      <c r="P38" s="221">
        <v>14</v>
      </c>
      <c r="Q38" s="221">
        <v>13</v>
      </c>
      <c r="R38" s="221">
        <v>18</v>
      </c>
      <c r="S38" s="221"/>
      <c r="T38" s="221"/>
      <c r="U38" s="221"/>
      <c r="W38" s="45" t="str">
        <f t="shared" si="5"/>
        <v>11SANTA ANA</v>
      </c>
      <c r="X38" s="45">
        <v>11</v>
      </c>
      <c r="Y38" s="45" t="s">
        <v>172</v>
      </c>
      <c r="Z38" s="45" t="s">
        <v>53</v>
      </c>
      <c r="AA38" s="52">
        <v>10</v>
      </c>
      <c r="AB38" s="52">
        <v>10</v>
      </c>
      <c r="AC38" s="52">
        <v>10</v>
      </c>
      <c r="AE38" s="227" t="str">
        <f t="shared" si="1"/>
        <v/>
      </c>
      <c r="AF38" s="227"/>
      <c r="AG38" s="227"/>
      <c r="AH38" s="227"/>
      <c r="AI38" s="227"/>
    </row>
    <row r="39" spans="1:35" ht="15.75">
      <c r="A39" s="175" t="str">
        <f t="shared" si="4"/>
        <v>11TIENDONA</v>
      </c>
      <c r="B39" s="203">
        <v>11</v>
      </c>
      <c r="C39" s="201" t="s">
        <v>190</v>
      </c>
      <c r="D39" s="235" t="s">
        <v>53</v>
      </c>
      <c r="E39" s="221">
        <v>13</v>
      </c>
      <c r="F39" s="221">
        <v>13</v>
      </c>
      <c r="G39" s="221">
        <v>13</v>
      </c>
      <c r="H39" s="221"/>
      <c r="I39" s="221"/>
      <c r="J39" s="221"/>
      <c r="L39" s="54" t="str">
        <f t="shared" si="0"/>
        <v>11SANTA ANA</v>
      </c>
      <c r="M39" s="203">
        <v>11</v>
      </c>
      <c r="N39" s="201" t="s">
        <v>172</v>
      </c>
      <c r="O39" s="236" t="s">
        <v>53</v>
      </c>
      <c r="P39" s="221">
        <v>14</v>
      </c>
      <c r="Q39" s="221">
        <v>14</v>
      </c>
      <c r="R39" s="221">
        <v>14</v>
      </c>
      <c r="S39" s="221"/>
      <c r="T39" s="221"/>
      <c r="U39" s="221"/>
      <c r="W39" s="45" t="str">
        <f t="shared" si="5"/>
        <v>11COJUTEPEQUE</v>
      </c>
      <c r="X39" s="45">
        <v>11</v>
      </c>
      <c r="Y39" s="45" t="s">
        <v>179</v>
      </c>
      <c r="Z39" s="45" t="s">
        <v>53</v>
      </c>
      <c r="AA39" s="52">
        <v>10</v>
      </c>
      <c r="AB39" s="52">
        <v>10</v>
      </c>
      <c r="AC39" s="52">
        <v>10</v>
      </c>
      <c r="AE39" s="227" t="str">
        <f t="shared" si="1"/>
        <v/>
      </c>
      <c r="AF39" s="227"/>
      <c r="AG39" s="227"/>
      <c r="AH39" s="227"/>
      <c r="AI39" s="227"/>
    </row>
    <row r="40" spans="1:35" ht="15.75">
      <c r="A40" s="175" t="str">
        <f t="shared" si="4"/>
        <v>11SAN FRANCISCO GOTERA</v>
      </c>
      <c r="B40" s="203">
        <v>11</v>
      </c>
      <c r="C40" s="201" t="s">
        <v>182</v>
      </c>
      <c r="D40" s="235" t="s">
        <v>53</v>
      </c>
      <c r="E40" s="221">
        <v>14</v>
      </c>
      <c r="F40" s="221">
        <v>14</v>
      </c>
      <c r="G40" s="221">
        <v>14</v>
      </c>
      <c r="H40" s="221"/>
      <c r="I40" s="221"/>
      <c r="J40" s="221"/>
      <c r="L40" s="54" t="str">
        <f t="shared" si="0"/>
        <v>11SAN MIGUEL</v>
      </c>
      <c r="M40" s="203">
        <v>11</v>
      </c>
      <c r="N40" s="201" t="s">
        <v>174</v>
      </c>
      <c r="O40" s="236" t="s">
        <v>53</v>
      </c>
      <c r="P40" s="221">
        <v>14.25</v>
      </c>
      <c r="Q40" s="221">
        <v>14</v>
      </c>
      <c r="R40" s="221">
        <v>15</v>
      </c>
      <c r="S40" s="221"/>
      <c r="T40" s="221"/>
      <c r="U40" s="221"/>
      <c r="W40" s="45" t="str">
        <f t="shared" si="5"/>
        <v>12TIENDONA</v>
      </c>
      <c r="X40" s="45">
        <v>12</v>
      </c>
      <c r="Y40" s="45" t="s">
        <v>190</v>
      </c>
      <c r="Z40" s="45" t="s">
        <v>54</v>
      </c>
      <c r="AA40" s="52">
        <v>13</v>
      </c>
      <c r="AB40" s="52">
        <v>13</v>
      </c>
      <c r="AC40" s="52">
        <v>13</v>
      </c>
      <c r="AE40" s="227" t="str">
        <f t="shared" si="1"/>
        <v/>
      </c>
      <c r="AF40" s="227"/>
      <c r="AG40" s="227"/>
      <c r="AH40" s="227"/>
      <c r="AI40" s="227"/>
    </row>
    <row r="41" spans="1:35" ht="15.75">
      <c r="A41" s="175" t="str">
        <f t="shared" si="4"/>
        <v>11SONSONATE</v>
      </c>
      <c r="B41" s="202">
        <v>11</v>
      </c>
      <c r="C41" s="201" t="s">
        <v>175</v>
      </c>
      <c r="D41" s="235" t="s">
        <v>53</v>
      </c>
      <c r="E41" s="221">
        <v>14</v>
      </c>
      <c r="F41" s="221">
        <v>14</v>
      </c>
      <c r="G41" s="221">
        <v>14</v>
      </c>
      <c r="H41" s="221"/>
      <c r="I41" s="221"/>
      <c r="J41" s="221"/>
      <c r="L41" s="54" t="str">
        <f t="shared" si="0"/>
        <v>11SENSUNTEPEQUE</v>
      </c>
      <c r="M41" s="202">
        <v>11</v>
      </c>
      <c r="N41" s="201" t="s">
        <v>181</v>
      </c>
      <c r="O41" s="236" t="s">
        <v>53</v>
      </c>
      <c r="P41" s="221">
        <v>15</v>
      </c>
      <c r="Q41" s="221">
        <v>15</v>
      </c>
      <c r="R41" s="221">
        <v>15</v>
      </c>
      <c r="S41" s="221"/>
      <c r="T41" s="221"/>
      <c r="U41" s="221"/>
      <c r="W41" s="45" t="str">
        <f t="shared" si="5"/>
        <v>13TIENDONA</v>
      </c>
      <c r="X41" s="45">
        <v>13</v>
      </c>
      <c r="Y41" s="45" t="s">
        <v>190</v>
      </c>
      <c r="Z41" s="45" t="s">
        <v>55</v>
      </c>
      <c r="AA41" s="52">
        <v>41.666666666666664</v>
      </c>
      <c r="AB41" s="52">
        <v>40</v>
      </c>
      <c r="AC41" s="52">
        <v>45</v>
      </c>
      <c r="AE41" s="227" t="str">
        <f t="shared" si="1"/>
        <v/>
      </c>
      <c r="AF41" s="227"/>
      <c r="AG41" s="227"/>
      <c r="AH41" s="227"/>
      <c r="AI41" s="227"/>
    </row>
    <row r="42" spans="1:35" ht="15.75">
      <c r="A42" s="175" t="str">
        <f t="shared" si="4"/>
        <v>11USULUTAN</v>
      </c>
      <c r="B42" s="203">
        <v>11</v>
      </c>
      <c r="C42" s="201" t="s">
        <v>259</v>
      </c>
      <c r="D42" s="235" t="s">
        <v>53</v>
      </c>
      <c r="E42" s="221">
        <v>13.8</v>
      </c>
      <c r="F42" s="221">
        <v>13</v>
      </c>
      <c r="G42" s="221">
        <v>14</v>
      </c>
      <c r="H42" s="221"/>
      <c r="I42" s="221"/>
      <c r="J42" s="221"/>
      <c r="L42" s="54" t="str">
        <f t="shared" si="0"/>
        <v>12TIENDONA</v>
      </c>
      <c r="M42" s="203">
        <v>12</v>
      </c>
      <c r="N42" s="201" t="s">
        <v>190</v>
      </c>
      <c r="O42" s="236" t="s">
        <v>54</v>
      </c>
      <c r="P42" s="221">
        <v>16</v>
      </c>
      <c r="Q42" s="221">
        <v>16</v>
      </c>
      <c r="R42" s="221">
        <v>16</v>
      </c>
      <c r="S42" s="221"/>
      <c r="T42" s="221"/>
      <c r="U42" s="221"/>
      <c r="W42" s="45" t="str">
        <f t="shared" si="5"/>
        <v>14TIENDONA</v>
      </c>
      <c r="X42" s="45">
        <v>14</v>
      </c>
      <c r="Y42" s="45" t="s">
        <v>190</v>
      </c>
      <c r="Z42" s="45" t="s">
        <v>56</v>
      </c>
      <c r="AA42" s="52">
        <v>10.6</v>
      </c>
      <c r="AB42" s="52">
        <v>10</v>
      </c>
      <c r="AC42" s="52">
        <v>12</v>
      </c>
      <c r="AE42" s="227" t="str">
        <f t="shared" si="1"/>
        <v/>
      </c>
      <c r="AF42" s="227"/>
      <c r="AG42" s="227"/>
      <c r="AH42" s="227"/>
      <c r="AI42" s="227"/>
    </row>
    <row r="43" spans="1:35" ht="15.75">
      <c r="A43" s="175" t="str">
        <f t="shared" si="4"/>
        <v>12TIENDONA</v>
      </c>
      <c r="B43" s="202">
        <v>12</v>
      </c>
      <c r="C43" s="201" t="s">
        <v>190</v>
      </c>
      <c r="D43" s="235" t="s">
        <v>54</v>
      </c>
      <c r="E43" s="221">
        <v>17</v>
      </c>
      <c r="F43" s="221">
        <v>16</v>
      </c>
      <c r="G43" s="221">
        <v>18</v>
      </c>
      <c r="H43" s="221"/>
      <c r="I43" s="221"/>
      <c r="J43" s="221"/>
      <c r="L43" s="54" t="str">
        <f t="shared" si="0"/>
        <v>12SAN MIGUEL</v>
      </c>
      <c r="M43" s="202">
        <v>12</v>
      </c>
      <c r="N43" s="201" t="s">
        <v>174</v>
      </c>
      <c r="O43" s="236" t="s">
        <v>54</v>
      </c>
      <c r="P43" s="221">
        <v>16</v>
      </c>
      <c r="Q43" s="221">
        <v>15</v>
      </c>
      <c r="R43" s="221">
        <v>17</v>
      </c>
      <c r="S43" s="221"/>
      <c r="T43" s="221"/>
      <c r="U43" s="221"/>
      <c r="W43" s="45" t="str">
        <f t="shared" si="5"/>
        <v>14SANTA ANA</v>
      </c>
      <c r="X43" s="45">
        <v>14</v>
      </c>
      <c r="Y43" s="45" t="s">
        <v>172</v>
      </c>
      <c r="Z43" s="45" t="s">
        <v>56</v>
      </c>
      <c r="AA43" s="52">
        <v>14</v>
      </c>
      <c r="AB43" s="52">
        <v>14</v>
      </c>
      <c r="AC43" s="52">
        <v>14</v>
      </c>
      <c r="AE43" s="227" t="str">
        <f t="shared" si="1"/>
        <v/>
      </c>
      <c r="AF43" s="227"/>
      <c r="AG43" s="227"/>
      <c r="AH43" s="227"/>
      <c r="AI43" s="227"/>
    </row>
    <row r="44" spans="1:35" ht="15.75">
      <c r="A44" s="175" t="str">
        <f t="shared" si="4"/>
        <v>12SAN FRANCISCO GOTERA</v>
      </c>
      <c r="B44" s="202">
        <v>12</v>
      </c>
      <c r="C44" s="201" t="s">
        <v>182</v>
      </c>
      <c r="D44" s="235" t="s">
        <v>54</v>
      </c>
      <c r="E44" s="221">
        <v>16</v>
      </c>
      <c r="F44" s="221">
        <v>16</v>
      </c>
      <c r="G44" s="221">
        <v>16</v>
      </c>
      <c r="H44" s="221"/>
      <c r="I44" s="221"/>
      <c r="J44" s="221"/>
      <c r="L44" s="54" t="str">
        <f t="shared" si="0"/>
        <v>12SENSUNTEPEQUE</v>
      </c>
      <c r="M44" s="202">
        <v>12</v>
      </c>
      <c r="N44" s="201" t="s">
        <v>181</v>
      </c>
      <c r="O44" s="236" t="s">
        <v>54</v>
      </c>
      <c r="P44" s="221">
        <v>16</v>
      </c>
      <c r="Q44" s="221">
        <v>16</v>
      </c>
      <c r="R44" s="221">
        <v>16</v>
      </c>
      <c r="S44" s="221"/>
      <c r="T44" s="221"/>
      <c r="U44" s="221"/>
      <c r="W44" s="45" t="str">
        <f t="shared" si="5"/>
        <v>14COJUTEPEQUE</v>
      </c>
      <c r="X44" s="45">
        <v>14</v>
      </c>
      <c r="Y44" s="45" t="s">
        <v>179</v>
      </c>
      <c r="Z44" s="45" t="s">
        <v>56</v>
      </c>
      <c r="AA44" s="52">
        <v>14</v>
      </c>
      <c r="AB44" s="52">
        <v>14</v>
      </c>
      <c r="AC44" s="52">
        <v>14</v>
      </c>
      <c r="AE44" s="227" t="str">
        <f t="shared" si="1"/>
        <v/>
      </c>
      <c r="AF44" s="227"/>
      <c r="AG44" s="227"/>
      <c r="AH44" s="227"/>
      <c r="AI44" s="227"/>
    </row>
    <row r="45" spans="1:35" ht="15.75">
      <c r="A45" s="175" t="str">
        <f t="shared" si="4"/>
        <v>13TIENDONA</v>
      </c>
      <c r="B45" s="203">
        <v>13</v>
      </c>
      <c r="C45" s="201" t="s">
        <v>190</v>
      </c>
      <c r="D45" s="235" t="s">
        <v>55</v>
      </c>
      <c r="E45" s="221">
        <v>50</v>
      </c>
      <c r="F45" s="221">
        <v>50</v>
      </c>
      <c r="G45" s="221">
        <v>50</v>
      </c>
      <c r="H45" s="221"/>
      <c r="I45" s="221"/>
      <c r="J45" s="221"/>
      <c r="L45" s="54" t="str">
        <f t="shared" si="0"/>
        <v>13TIENDONA</v>
      </c>
      <c r="M45" s="203">
        <v>13</v>
      </c>
      <c r="N45" s="201" t="s">
        <v>190</v>
      </c>
      <c r="O45" s="236" t="s">
        <v>55</v>
      </c>
      <c r="P45" s="221">
        <v>50</v>
      </c>
      <c r="Q45" s="221">
        <v>50</v>
      </c>
      <c r="R45" s="221">
        <v>50</v>
      </c>
      <c r="S45" s="221"/>
      <c r="T45" s="221"/>
      <c r="U45" s="221"/>
      <c r="W45" s="45" t="str">
        <f t="shared" si="5"/>
        <v>15TIENDONA</v>
      </c>
      <c r="X45" s="45">
        <v>15</v>
      </c>
      <c r="Y45" s="45" t="s">
        <v>190</v>
      </c>
      <c r="Z45" s="45" t="s">
        <v>57</v>
      </c>
      <c r="AA45" s="52">
        <v>50</v>
      </c>
      <c r="AB45" s="52">
        <v>50</v>
      </c>
      <c r="AC45" s="52">
        <v>50</v>
      </c>
      <c r="AE45" s="227" t="str">
        <f t="shared" si="1"/>
        <v/>
      </c>
      <c r="AF45" s="227"/>
      <c r="AG45" s="227"/>
      <c r="AH45" s="227"/>
      <c r="AI45" s="227"/>
    </row>
    <row r="46" spans="1:35" ht="15.75">
      <c r="A46" s="175" t="str">
        <f t="shared" si="4"/>
        <v>14TIENDONA</v>
      </c>
      <c r="B46" s="203">
        <v>14</v>
      </c>
      <c r="C46" s="201" t="s">
        <v>190</v>
      </c>
      <c r="D46" s="235" t="s">
        <v>56</v>
      </c>
      <c r="E46" s="221">
        <v>12.625</v>
      </c>
      <c r="F46" s="221">
        <v>12</v>
      </c>
      <c r="G46" s="221">
        <v>13</v>
      </c>
      <c r="H46" s="221"/>
      <c r="I46" s="221"/>
      <c r="J46" s="221"/>
      <c r="L46" s="54" t="str">
        <f t="shared" si="0"/>
        <v>14TIENDONA</v>
      </c>
      <c r="M46" s="203">
        <v>14</v>
      </c>
      <c r="N46" s="201" t="s">
        <v>190</v>
      </c>
      <c r="O46" s="236" t="s">
        <v>56</v>
      </c>
      <c r="P46" s="221">
        <v>12.428571428571429</v>
      </c>
      <c r="Q46" s="221">
        <v>12</v>
      </c>
      <c r="R46" s="221">
        <v>13</v>
      </c>
      <c r="S46" s="221"/>
      <c r="T46" s="221"/>
      <c r="U46" s="221"/>
      <c r="W46" s="45" t="str">
        <f t="shared" si="5"/>
        <v>17TIENDONA</v>
      </c>
      <c r="X46" s="45">
        <v>17</v>
      </c>
      <c r="Y46" s="45" t="s">
        <v>190</v>
      </c>
      <c r="Z46" s="45" t="s">
        <v>59</v>
      </c>
      <c r="AA46" s="52">
        <v>5</v>
      </c>
      <c r="AB46" s="52">
        <v>5</v>
      </c>
      <c r="AC46" s="52">
        <v>5</v>
      </c>
      <c r="AE46" s="227" t="str">
        <f t="shared" si="1"/>
        <v/>
      </c>
      <c r="AF46" s="227"/>
      <c r="AG46" s="227"/>
      <c r="AH46" s="227"/>
      <c r="AI46" s="227"/>
    </row>
    <row r="47" spans="1:35" ht="15.75">
      <c r="A47" s="175" t="str">
        <f t="shared" si="4"/>
        <v>14SAN FRANCISCO GOTERA</v>
      </c>
      <c r="B47" s="203">
        <v>14</v>
      </c>
      <c r="C47" s="201" t="s">
        <v>182</v>
      </c>
      <c r="D47" s="235" t="s">
        <v>56</v>
      </c>
      <c r="E47" s="221">
        <v>11.5</v>
      </c>
      <c r="F47" s="221">
        <v>10</v>
      </c>
      <c r="G47" s="221">
        <v>13</v>
      </c>
      <c r="H47" s="221"/>
      <c r="I47" s="221"/>
      <c r="J47" s="221"/>
      <c r="L47" s="54" t="str">
        <f t="shared" si="0"/>
        <v>14SANTA ANA</v>
      </c>
      <c r="M47" s="203">
        <v>14</v>
      </c>
      <c r="N47" s="201" t="s">
        <v>172</v>
      </c>
      <c r="O47" s="236" t="s">
        <v>56</v>
      </c>
      <c r="P47" s="221">
        <v>14.333333333333334</v>
      </c>
      <c r="Q47" s="221">
        <v>14</v>
      </c>
      <c r="R47" s="221">
        <v>15</v>
      </c>
      <c r="S47" s="221"/>
      <c r="T47" s="221"/>
      <c r="U47" s="221"/>
      <c r="W47" s="45" t="str">
        <f t="shared" si="5"/>
        <v>17COJUTEPEQUE</v>
      </c>
      <c r="X47" s="45">
        <v>17</v>
      </c>
      <c r="Y47" s="45" t="s">
        <v>179</v>
      </c>
      <c r="Z47" s="45" t="s">
        <v>59</v>
      </c>
      <c r="AA47" s="52">
        <v>7</v>
      </c>
      <c r="AB47" s="52">
        <v>7</v>
      </c>
      <c r="AC47" s="52">
        <v>7</v>
      </c>
      <c r="AE47" s="227" t="str">
        <f t="shared" si="1"/>
        <v/>
      </c>
      <c r="AF47" s="227"/>
      <c r="AG47" s="227"/>
      <c r="AH47" s="227"/>
      <c r="AI47" s="227"/>
    </row>
    <row r="48" spans="1:35" ht="15.75">
      <c r="A48" s="175" t="str">
        <f t="shared" si="4"/>
        <v>14SONSONATE</v>
      </c>
      <c r="B48" s="202">
        <v>14</v>
      </c>
      <c r="C48" s="201" t="s">
        <v>175</v>
      </c>
      <c r="D48" s="235" t="s">
        <v>56</v>
      </c>
      <c r="E48" s="221">
        <v>13</v>
      </c>
      <c r="F48" s="221">
        <v>13</v>
      </c>
      <c r="G48" s="221">
        <v>13</v>
      </c>
      <c r="H48" s="221"/>
      <c r="I48" s="221"/>
      <c r="J48" s="221"/>
      <c r="L48" s="54" t="str">
        <f t="shared" si="0"/>
        <v>14SAN MIGUEL</v>
      </c>
      <c r="M48" s="202">
        <v>14</v>
      </c>
      <c r="N48" s="201" t="s">
        <v>174</v>
      </c>
      <c r="O48" s="236" t="s">
        <v>56</v>
      </c>
      <c r="P48" s="221">
        <v>11.333333333333334</v>
      </c>
      <c r="Q48" s="221">
        <v>10</v>
      </c>
      <c r="R48" s="221">
        <v>12</v>
      </c>
      <c r="S48" s="221"/>
      <c r="T48" s="221"/>
      <c r="U48" s="221"/>
      <c r="W48" s="45" t="str">
        <f t="shared" si="5"/>
        <v>18TIENDONA</v>
      </c>
      <c r="X48" s="45">
        <v>18</v>
      </c>
      <c r="Y48" s="45" t="s">
        <v>190</v>
      </c>
      <c r="Z48" s="45" t="s">
        <v>60</v>
      </c>
      <c r="AA48" s="52">
        <v>7.666666666666667</v>
      </c>
      <c r="AB48" s="52">
        <v>7</v>
      </c>
      <c r="AC48" s="52">
        <v>8</v>
      </c>
      <c r="AE48" s="227" t="str">
        <f t="shared" si="1"/>
        <v/>
      </c>
      <c r="AF48" s="227"/>
      <c r="AG48" s="227"/>
      <c r="AH48" s="227"/>
      <c r="AI48" s="227"/>
    </row>
    <row r="49" spans="1:35" ht="15.75">
      <c r="A49" s="175" t="str">
        <f t="shared" si="4"/>
        <v>14USULUTAN</v>
      </c>
      <c r="B49" s="203">
        <v>14</v>
      </c>
      <c r="C49" s="201" t="s">
        <v>259</v>
      </c>
      <c r="D49" s="235" t="s">
        <v>56</v>
      </c>
      <c r="E49" s="221">
        <v>13</v>
      </c>
      <c r="F49" s="221">
        <v>12</v>
      </c>
      <c r="G49" s="221">
        <v>14</v>
      </c>
      <c r="H49" s="221"/>
      <c r="I49" s="221"/>
      <c r="J49" s="221"/>
      <c r="L49" s="54" t="str">
        <f t="shared" si="0"/>
        <v>14SENSUNTEPEQUE</v>
      </c>
      <c r="M49" s="203">
        <v>14</v>
      </c>
      <c r="N49" s="201" t="s">
        <v>181</v>
      </c>
      <c r="O49" s="236" t="s">
        <v>56</v>
      </c>
      <c r="P49" s="221">
        <v>17.5</v>
      </c>
      <c r="Q49" s="221">
        <v>17</v>
      </c>
      <c r="R49" s="221">
        <v>18</v>
      </c>
      <c r="S49" s="221"/>
      <c r="T49" s="221"/>
      <c r="U49" s="221"/>
      <c r="W49" s="45" t="str">
        <f t="shared" si="5"/>
        <v>18SANTA ANA</v>
      </c>
      <c r="X49" s="45">
        <v>18</v>
      </c>
      <c r="Y49" s="45" t="s">
        <v>172</v>
      </c>
      <c r="Z49" s="45" t="s">
        <v>60</v>
      </c>
      <c r="AA49" s="52">
        <v>6</v>
      </c>
      <c r="AB49" s="52">
        <v>6</v>
      </c>
      <c r="AC49" s="52">
        <v>6</v>
      </c>
      <c r="AE49" s="227" t="str">
        <f t="shared" si="1"/>
        <v/>
      </c>
      <c r="AF49" s="227"/>
      <c r="AG49" s="227"/>
      <c r="AH49" s="227"/>
      <c r="AI49" s="227"/>
    </row>
    <row r="50" spans="1:35" ht="15.75">
      <c r="A50" s="175" t="str">
        <f t="shared" si="4"/>
        <v>17TIENDONA</v>
      </c>
      <c r="B50" s="203">
        <v>17</v>
      </c>
      <c r="C50" s="201" t="s">
        <v>190</v>
      </c>
      <c r="D50" s="235" t="s">
        <v>59</v>
      </c>
      <c r="E50" s="221">
        <v>8</v>
      </c>
      <c r="F50" s="221">
        <v>8</v>
      </c>
      <c r="G50" s="221">
        <v>8</v>
      </c>
      <c r="H50" s="221"/>
      <c r="I50" s="221"/>
      <c r="J50" s="221"/>
      <c r="L50" s="54" t="str">
        <f t="shared" si="0"/>
        <v>17TIENDONA</v>
      </c>
      <c r="M50" s="203">
        <v>17</v>
      </c>
      <c r="N50" s="201" t="s">
        <v>190</v>
      </c>
      <c r="O50" s="236" t="s">
        <v>59</v>
      </c>
      <c r="P50" s="221">
        <v>8</v>
      </c>
      <c r="Q50" s="221">
        <v>8</v>
      </c>
      <c r="R50" s="221">
        <v>8</v>
      </c>
      <c r="S50" s="221"/>
      <c r="T50" s="221"/>
      <c r="U50" s="221"/>
      <c r="W50" s="45" t="str">
        <f t="shared" si="5"/>
        <v>18COJUTEPEQUE</v>
      </c>
      <c r="X50" s="45">
        <v>18</v>
      </c>
      <c r="Y50" s="45" t="s">
        <v>179</v>
      </c>
      <c r="Z50" s="45" t="s">
        <v>60</v>
      </c>
      <c r="AA50" s="52">
        <v>9</v>
      </c>
      <c r="AB50" s="52">
        <v>9</v>
      </c>
      <c r="AC50" s="52">
        <v>9</v>
      </c>
      <c r="AE50" s="227" t="str">
        <f t="shared" si="1"/>
        <v/>
      </c>
      <c r="AF50" s="227"/>
      <c r="AG50" s="227"/>
      <c r="AH50" s="227"/>
      <c r="AI50" s="227"/>
    </row>
    <row r="51" spans="1:35" ht="15.75">
      <c r="A51" s="175" t="str">
        <f t="shared" si="4"/>
        <v>17SAN FRANCISCO GOTERA</v>
      </c>
      <c r="B51" s="203">
        <v>17</v>
      </c>
      <c r="C51" s="201" t="s">
        <v>182</v>
      </c>
      <c r="D51" s="235" t="s">
        <v>59</v>
      </c>
      <c r="E51" s="221">
        <v>10</v>
      </c>
      <c r="F51" s="221">
        <v>10</v>
      </c>
      <c r="G51" s="221">
        <v>10</v>
      </c>
      <c r="H51" s="221"/>
      <c r="I51" s="221"/>
      <c r="J51" s="221"/>
      <c r="L51" s="54" t="str">
        <f t="shared" si="0"/>
        <v>17SANTA ANA</v>
      </c>
      <c r="M51" s="203">
        <v>17</v>
      </c>
      <c r="N51" s="201" t="s">
        <v>172</v>
      </c>
      <c r="O51" s="236" t="s">
        <v>59</v>
      </c>
      <c r="P51" s="221">
        <v>12.333333333333334</v>
      </c>
      <c r="Q51" s="221">
        <v>12</v>
      </c>
      <c r="R51" s="221">
        <v>13</v>
      </c>
      <c r="S51" s="221"/>
      <c r="T51" s="221"/>
      <c r="U51" s="221"/>
      <c r="W51" s="45" t="str">
        <f t="shared" si="5"/>
        <v>19TIENDONA</v>
      </c>
      <c r="X51" s="45">
        <v>19</v>
      </c>
      <c r="Y51" s="45" t="s">
        <v>190</v>
      </c>
      <c r="Z51" s="45" t="s">
        <v>137</v>
      </c>
      <c r="AA51" s="52">
        <v>5</v>
      </c>
      <c r="AB51" s="52">
        <v>5</v>
      </c>
      <c r="AC51" s="52">
        <v>5</v>
      </c>
      <c r="AE51" s="227" t="str">
        <f t="shared" si="1"/>
        <v/>
      </c>
      <c r="AF51" s="227"/>
      <c r="AG51" s="227"/>
      <c r="AH51" s="227"/>
      <c r="AI51" s="227"/>
    </row>
    <row r="52" spans="1:35" ht="15.75">
      <c r="A52" s="175" t="str">
        <f t="shared" si="4"/>
        <v>17SONSONATE</v>
      </c>
      <c r="B52" s="202">
        <v>17</v>
      </c>
      <c r="C52" s="201" t="s">
        <v>175</v>
      </c>
      <c r="D52" s="235" t="s">
        <v>59</v>
      </c>
      <c r="E52" s="221">
        <v>12</v>
      </c>
      <c r="F52" s="221">
        <v>12</v>
      </c>
      <c r="G52" s="221">
        <v>12</v>
      </c>
      <c r="H52" s="221"/>
      <c r="I52" s="221"/>
      <c r="J52" s="221"/>
      <c r="L52" s="54" t="str">
        <f t="shared" si="0"/>
        <v>17SAN MIGUEL</v>
      </c>
      <c r="M52" s="202">
        <v>17</v>
      </c>
      <c r="N52" s="201" t="s">
        <v>174</v>
      </c>
      <c r="O52" s="236" t="s">
        <v>59</v>
      </c>
      <c r="P52" s="221">
        <v>10</v>
      </c>
      <c r="Q52" s="221">
        <v>10</v>
      </c>
      <c r="R52" s="221">
        <v>10</v>
      </c>
      <c r="S52" s="221"/>
      <c r="T52" s="221"/>
      <c r="U52" s="221"/>
      <c r="W52" s="45" t="str">
        <f t="shared" si="5"/>
        <v>19SANTA ANA</v>
      </c>
      <c r="X52" s="45">
        <v>19</v>
      </c>
      <c r="Y52" s="45" t="s">
        <v>172</v>
      </c>
      <c r="Z52" s="45" t="s">
        <v>137</v>
      </c>
      <c r="AA52" s="52">
        <v>5</v>
      </c>
      <c r="AB52" s="52">
        <v>5</v>
      </c>
      <c r="AC52" s="52">
        <v>5</v>
      </c>
      <c r="AE52" s="227" t="str">
        <f t="shared" si="1"/>
        <v/>
      </c>
      <c r="AF52" s="227"/>
      <c r="AG52" s="227"/>
      <c r="AH52" s="227"/>
      <c r="AI52" s="227"/>
    </row>
    <row r="53" spans="1:35" ht="15.75">
      <c r="A53" s="175" t="str">
        <f t="shared" si="4"/>
        <v>17USULUTAN</v>
      </c>
      <c r="B53" s="203">
        <v>17</v>
      </c>
      <c r="C53" s="201" t="s">
        <v>259</v>
      </c>
      <c r="D53" s="235" t="s">
        <v>59</v>
      </c>
      <c r="E53" s="221">
        <v>8</v>
      </c>
      <c r="F53" s="221">
        <v>7</v>
      </c>
      <c r="G53" s="221">
        <v>9</v>
      </c>
      <c r="H53" s="221"/>
      <c r="I53" s="221"/>
      <c r="J53" s="221"/>
      <c r="L53" s="54" t="str">
        <f t="shared" si="0"/>
        <v>17SENSUNTEPEQUE</v>
      </c>
      <c r="M53" s="203">
        <v>17</v>
      </c>
      <c r="N53" s="201" t="s">
        <v>181</v>
      </c>
      <c r="O53" s="236" t="s">
        <v>59</v>
      </c>
      <c r="P53" s="221">
        <v>9</v>
      </c>
      <c r="Q53" s="221">
        <v>9</v>
      </c>
      <c r="R53" s="221">
        <v>9</v>
      </c>
      <c r="S53" s="221"/>
      <c r="T53" s="221"/>
      <c r="U53" s="221"/>
      <c r="W53" s="45" t="str">
        <f t="shared" si="5"/>
        <v>20TIENDONA</v>
      </c>
      <c r="X53" s="45">
        <v>20</v>
      </c>
      <c r="Y53" s="45" t="s">
        <v>190</v>
      </c>
      <c r="Z53" s="45" t="s">
        <v>61</v>
      </c>
      <c r="AA53" s="52">
        <v>27.5</v>
      </c>
      <c r="AB53" s="52">
        <v>27</v>
      </c>
      <c r="AC53" s="52">
        <v>28</v>
      </c>
      <c r="AE53" s="227" t="str">
        <f t="shared" si="1"/>
        <v/>
      </c>
      <c r="AF53" s="227"/>
      <c r="AG53" s="227"/>
      <c r="AH53" s="227"/>
      <c r="AI53" s="227"/>
    </row>
    <row r="54" spans="1:35" ht="15.75">
      <c r="A54" s="175" t="str">
        <f t="shared" si="4"/>
        <v>18TIENDONA</v>
      </c>
      <c r="B54" s="202">
        <v>18</v>
      </c>
      <c r="C54" s="201" t="s">
        <v>190</v>
      </c>
      <c r="D54" s="235" t="s">
        <v>60</v>
      </c>
      <c r="E54" s="221">
        <v>7</v>
      </c>
      <c r="F54" s="221">
        <v>7</v>
      </c>
      <c r="G54" s="221">
        <v>7</v>
      </c>
      <c r="H54" s="221"/>
      <c r="I54" s="221"/>
      <c r="J54" s="221"/>
      <c r="L54" s="54" t="str">
        <f t="shared" si="0"/>
        <v>18TIENDONA</v>
      </c>
      <c r="M54" s="202">
        <v>18</v>
      </c>
      <c r="N54" s="201" t="s">
        <v>190</v>
      </c>
      <c r="O54" s="236" t="s">
        <v>60</v>
      </c>
      <c r="P54" s="221">
        <v>7</v>
      </c>
      <c r="Q54" s="221">
        <v>7</v>
      </c>
      <c r="R54" s="221">
        <v>7</v>
      </c>
      <c r="S54" s="221"/>
      <c r="T54" s="221"/>
      <c r="U54" s="221"/>
      <c r="W54" s="45" t="str">
        <f t="shared" si="5"/>
        <v>20SANTA ANA</v>
      </c>
      <c r="X54" s="45">
        <v>20</v>
      </c>
      <c r="Y54" s="45" t="s">
        <v>172</v>
      </c>
      <c r="Z54" s="45" t="s">
        <v>61</v>
      </c>
      <c r="AA54" s="52">
        <v>23</v>
      </c>
      <c r="AB54" s="52">
        <v>23</v>
      </c>
      <c r="AC54" s="52">
        <v>23</v>
      </c>
      <c r="AE54" s="227" t="str">
        <f t="shared" si="1"/>
        <v/>
      </c>
      <c r="AF54" s="227"/>
      <c r="AG54" s="227"/>
      <c r="AH54" s="227"/>
      <c r="AI54" s="227"/>
    </row>
    <row r="55" spans="1:35" ht="15.75">
      <c r="A55" s="175" t="str">
        <f t="shared" si="4"/>
        <v>18SONSONATE</v>
      </c>
      <c r="B55" s="203">
        <v>18</v>
      </c>
      <c r="C55" s="201" t="s">
        <v>175</v>
      </c>
      <c r="D55" s="235" t="s">
        <v>60</v>
      </c>
      <c r="E55" s="221">
        <v>7</v>
      </c>
      <c r="F55" s="221">
        <v>7</v>
      </c>
      <c r="G55" s="221">
        <v>7</v>
      </c>
      <c r="H55" s="221"/>
      <c r="I55" s="221"/>
      <c r="J55" s="221"/>
      <c r="L55" s="54" t="str">
        <f t="shared" si="0"/>
        <v>18SANTA ANA</v>
      </c>
      <c r="M55" s="203">
        <v>18</v>
      </c>
      <c r="N55" s="201" t="s">
        <v>172</v>
      </c>
      <c r="O55" s="236" t="s">
        <v>60</v>
      </c>
      <c r="P55" s="221">
        <v>7</v>
      </c>
      <c r="Q55" s="221">
        <v>7</v>
      </c>
      <c r="R55" s="221">
        <v>7</v>
      </c>
      <c r="S55" s="221"/>
      <c r="T55" s="221"/>
      <c r="U55" s="221"/>
      <c r="W55" s="45" t="str">
        <f t="shared" si="5"/>
        <v>20COJUTEPEQUE</v>
      </c>
      <c r="X55" s="45">
        <v>20</v>
      </c>
      <c r="Y55" s="45" t="s">
        <v>179</v>
      </c>
      <c r="Z55" s="45" t="s">
        <v>61</v>
      </c>
      <c r="AA55" s="52">
        <v>28</v>
      </c>
      <c r="AB55" s="52">
        <v>28</v>
      </c>
      <c r="AC55" s="52">
        <v>28</v>
      </c>
      <c r="AE55" s="227" t="str">
        <f t="shared" si="1"/>
        <v/>
      </c>
      <c r="AF55" s="227"/>
      <c r="AG55" s="227"/>
      <c r="AH55" s="227"/>
      <c r="AI55" s="227"/>
    </row>
    <row r="56" spans="1:35" ht="15.75">
      <c r="A56" s="175" t="str">
        <f t="shared" si="4"/>
        <v>19TIENDONA</v>
      </c>
      <c r="B56" s="202">
        <v>19</v>
      </c>
      <c r="C56" s="201" t="s">
        <v>190</v>
      </c>
      <c r="D56" s="235" t="s">
        <v>137</v>
      </c>
      <c r="E56" s="221">
        <v>5</v>
      </c>
      <c r="F56" s="221">
        <v>5</v>
      </c>
      <c r="G56" s="221">
        <v>5</v>
      </c>
      <c r="H56" s="221"/>
      <c r="I56" s="221"/>
      <c r="J56" s="221"/>
      <c r="L56" s="54" t="str">
        <f t="shared" si="0"/>
        <v>18SENSUNTEPEQUE</v>
      </c>
      <c r="M56" s="202">
        <v>18</v>
      </c>
      <c r="N56" s="201" t="s">
        <v>181</v>
      </c>
      <c r="O56" s="236" t="s">
        <v>60</v>
      </c>
      <c r="P56" s="221">
        <v>8</v>
      </c>
      <c r="Q56" s="221">
        <v>8</v>
      </c>
      <c r="R56" s="221">
        <v>8</v>
      </c>
      <c r="S56" s="221"/>
      <c r="T56" s="221"/>
      <c r="U56" s="221"/>
      <c r="W56" s="45" t="str">
        <f t="shared" si="5"/>
        <v>21TIENDONA</v>
      </c>
      <c r="X56" s="45">
        <v>21</v>
      </c>
      <c r="Y56" s="45" t="s">
        <v>190</v>
      </c>
      <c r="Z56" s="45" t="s">
        <v>62</v>
      </c>
      <c r="AA56" s="52">
        <v>25.5</v>
      </c>
      <c r="AB56" s="52">
        <v>25</v>
      </c>
      <c r="AC56" s="52">
        <v>26</v>
      </c>
      <c r="AE56" s="227" t="str">
        <f t="shared" si="1"/>
        <v/>
      </c>
      <c r="AF56" s="227"/>
      <c r="AG56" s="227"/>
      <c r="AH56" s="227"/>
      <c r="AI56" s="227"/>
    </row>
    <row r="57" spans="1:35" ht="15.75">
      <c r="A57" s="175" t="str">
        <f t="shared" si="4"/>
        <v>20MERCADO CENTRAL</v>
      </c>
      <c r="B57" s="203">
        <v>20</v>
      </c>
      <c r="C57" s="201" t="s">
        <v>229</v>
      </c>
      <c r="D57" s="235" t="s">
        <v>61</v>
      </c>
      <c r="E57" s="221">
        <v>17</v>
      </c>
      <c r="F57" s="221">
        <v>17</v>
      </c>
      <c r="G57" s="221">
        <v>17</v>
      </c>
      <c r="H57" s="221"/>
      <c r="I57" s="221"/>
      <c r="J57" s="221"/>
      <c r="L57" s="54" t="str">
        <f t="shared" si="0"/>
        <v>19TIENDONA</v>
      </c>
      <c r="M57" s="203">
        <v>19</v>
      </c>
      <c r="N57" s="201" t="s">
        <v>190</v>
      </c>
      <c r="O57" s="236" t="s">
        <v>137</v>
      </c>
      <c r="P57" s="221">
        <v>6</v>
      </c>
      <c r="Q57" s="221">
        <v>5</v>
      </c>
      <c r="R57" s="221">
        <v>8</v>
      </c>
      <c r="S57" s="221"/>
      <c r="T57" s="221"/>
      <c r="U57" s="221"/>
      <c r="W57" s="45" t="str">
        <f t="shared" si="5"/>
        <v>22TIENDONA</v>
      </c>
      <c r="X57" s="45">
        <v>22</v>
      </c>
      <c r="Y57" s="45" t="s">
        <v>190</v>
      </c>
      <c r="Z57" s="45" t="s">
        <v>63</v>
      </c>
      <c r="AA57" s="52">
        <v>27</v>
      </c>
      <c r="AB57" s="52">
        <v>27</v>
      </c>
      <c r="AC57" s="52">
        <v>27</v>
      </c>
      <c r="AE57" s="227" t="str">
        <f t="shared" si="1"/>
        <v/>
      </c>
      <c r="AF57" s="227"/>
      <c r="AG57" s="227"/>
      <c r="AH57" s="227"/>
      <c r="AI57" s="227"/>
    </row>
    <row r="58" spans="1:35" ht="15.75">
      <c r="A58" s="175" t="str">
        <f t="shared" si="4"/>
        <v>20TIENDONA</v>
      </c>
      <c r="B58" s="203">
        <v>20</v>
      </c>
      <c r="C58" s="201" t="s">
        <v>190</v>
      </c>
      <c r="D58" s="235" t="s">
        <v>61</v>
      </c>
      <c r="E58" s="221">
        <v>17.25</v>
      </c>
      <c r="F58" s="221">
        <v>17</v>
      </c>
      <c r="G58" s="221">
        <v>18</v>
      </c>
      <c r="H58" s="221"/>
      <c r="I58" s="221"/>
      <c r="J58" s="221"/>
      <c r="L58" s="54" t="str">
        <f t="shared" si="0"/>
        <v>19SANTA ANA</v>
      </c>
      <c r="M58" s="203">
        <v>19</v>
      </c>
      <c r="N58" s="201" t="s">
        <v>172</v>
      </c>
      <c r="O58" s="236" t="s">
        <v>137</v>
      </c>
      <c r="P58" s="221">
        <v>4</v>
      </c>
      <c r="Q58" s="221">
        <v>4</v>
      </c>
      <c r="R58" s="221">
        <v>4</v>
      </c>
      <c r="S58" s="221"/>
      <c r="T58" s="221"/>
      <c r="U58" s="221"/>
      <c r="W58" s="45" t="str">
        <f t="shared" si="5"/>
        <v>22COJUTEPEQUE</v>
      </c>
      <c r="X58" s="45">
        <v>22</v>
      </c>
      <c r="Y58" s="45" t="s">
        <v>179</v>
      </c>
      <c r="Z58" s="45" t="s">
        <v>63</v>
      </c>
      <c r="AA58" s="52">
        <v>30</v>
      </c>
      <c r="AB58" s="52">
        <v>30</v>
      </c>
      <c r="AC58" s="52">
        <v>30</v>
      </c>
      <c r="AE58" s="227" t="str">
        <f t="shared" si="1"/>
        <v/>
      </c>
      <c r="AF58" s="227"/>
      <c r="AG58" s="227"/>
      <c r="AH58" s="227"/>
      <c r="AI58" s="227"/>
    </row>
    <row r="59" spans="1:35" ht="15.75">
      <c r="A59" s="175" t="str">
        <f t="shared" si="4"/>
        <v>20SAN FRANCISCO GOTERA</v>
      </c>
      <c r="B59" s="203">
        <v>20</v>
      </c>
      <c r="C59" s="201" t="s">
        <v>182</v>
      </c>
      <c r="D59" s="235" t="s">
        <v>61</v>
      </c>
      <c r="E59" s="221">
        <v>19.5</v>
      </c>
      <c r="F59" s="221">
        <v>19</v>
      </c>
      <c r="G59" s="221">
        <v>20</v>
      </c>
      <c r="H59" s="221"/>
      <c r="I59" s="221"/>
      <c r="J59" s="221"/>
      <c r="L59" s="54" t="str">
        <f t="shared" si="0"/>
        <v>20MERCADO CENTRAL</v>
      </c>
      <c r="M59" s="203">
        <v>20</v>
      </c>
      <c r="N59" s="201" t="s">
        <v>229</v>
      </c>
      <c r="O59" s="236" t="s">
        <v>61</v>
      </c>
      <c r="P59" s="221">
        <v>16</v>
      </c>
      <c r="Q59" s="221">
        <v>16</v>
      </c>
      <c r="R59" s="221">
        <v>16</v>
      </c>
      <c r="S59" s="221"/>
      <c r="T59" s="221"/>
      <c r="U59" s="221"/>
      <c r="W59" s="45" t="str">
        <f t="shared" si="5"/>
        <v>23TIENDONA</v>
      </c>
      <c r="X59" s="45">
        <v>23</v>
      </c>
      <c r="Y59" s="45" t="s">
        <v>190</v>
      </c>
      <c r="Z59" s="45" t="s">
        <v>64</v>
      </c>
      <c r="AA59" s="52">
        <v>16</v>
      </c>
      <c r="AB59" s="52">
        <v>16</v>
      </c>
      <c r="AC59" s="52">
        <v>16</v>
      </c>
      <c r="AE59" s="227" t="str">
        <f t="shared" si="1"/>
        <v/>
      </c>
      <c r="AF59" s="227"/>
      <c r="AG59" s="227"/>
      <c r="AH59" s="227"/>
      <c r="AI59" s="227"/>
    </row>
    <row r="60" spans="1:35" ht="15.75">
      <c r="A60" s="175" t="str">
        <f t="shared" si="4"/>
        <v>20SONSONATE</v>
      </c>
      <c r="B60" s="203">
        <v>20</v>
      </c>
      <c r="C60" s="201" t="s">
        <v>175</v>
      </c>
      <c r="D60" s="235" t="s">
        <v>61</v>
      </c>
      <c r="E60" s="221">
        <v>17</v>
      </c>
      <c r="F60" s="221">
        <v>17</v>
      </c>
      <c r="G60" s="221">
        <v>17</v>
      </c>
      <c r="H60" s="221"/>
      <c r="I60" s="221"/>
      <c r="J60" s="221"/>
      <c r="L60" s="54" t="str">
        <f t="shared" si="0"/>
        <v>20TIENDONA</v>
      </c>
      <c r="M60" s="203">
        <v>20</v>
      </c>
      <c r="N60" s="201" t="s">
        <v>190</v>
      </c>
      <c r="O60" s="236" t="s">
        <v>61</v>
      </c>
      <c r="P60" s="221">
        <v>17</v>
      </c>
      <c r="Q60" s="221">
        <v>17</v>
      </c>
      <c r="R60" s="221">
        <v>17</v>
      </c>
      <c r="S60" s="221"/>
      <c r="T60" s="221"/>
      <c r="U60" s="221"/>
      <c r="W60" s="45" t="str">
        <f t="shared" si="5"/>
        <v>24TIENDONA</v>
      </c>
      <c r="X60" s="45">
        <v>24</v>
      </c>
      <c r="Y60" s="45" t="s">
        <v>190</v>
      </c>
      <c r="Z60" s="45" t="s">
        <v>65</v>
      </c>
      <c r="AA60" s="52">
        <v>30</v>
      </c>
      <c r="AB60" s="52">
        <v>30</v>
      </c>
      <c r="AC60" s="52">
        <v>30</v>
      </c>
      <c r="AE60" s="227" t="str">
        <f t="shared" si="1"/>
        <v/>
      </c>
      <c r="AF60" s="227"/>
      <c r="AG60" s="227"/>
      <c r="AH60" s="227"/>
      <c r="AI60" s="227"/>
    </row>
    <row r="61" spans="1:35" ht="15.75">
      <c r="A61" s="175" t="str">
        <f t="shared" si="4"/>
        <v>20USULUTAN</v>
      </c>
      <c r="B61" s="202">
        <v>20</v>
      </c>
      <c r="C61" s="201" t="s">
        <v>259</v>
      </c>
      <c r="D61" s="235" t="s">
        <v>61</v>
      </c>
      <c r="E61" s="221">
        <v>20.399999999999999</v>
      </c>
      <c r="F61" s="221">
        <v>20</v>
      </c>
      <c r="G61" s="221">
        <v>22</v>
      </c>
      <c r="H61" s="221"/>
      <c r="I61" s="221"/>
      <c r="J61" s="221"/>
      <c r="L61" s="54" t="str">
        <f t="shared" si="0"/>
        <v>20SANTA ANA</v>
      </c>
      <c r="M61" s="202">
        <v>20</v>
      </c>
      <c r="N61" s="201" t="s">
        <v>172</v>
      </c>
      <c r="O61" s="236" t="s">
        <v>61</v>
      </c>
      <c r="P61" s="221">
        <v>19.5</v>
      </c>
      <c r="Q61" s="221">
        <v>19</v>
      </c>
      <c r="R61" s="221">
        <v>20</v>
      </c>
      <c r="S61" s="221"/>
      <c r="T61" s="221"/>
      <c r="U61" s="221"/>
      <c r="W61" s="45" t="str">
        <f t="shared" si="5"/>
        <v>24SANTA ANA</v>
      </c>
      <c r="X61" s="45">
        <v>24</v>
      </c>
      <c r="Y61" s="45" t="s">
        <v>172</v>
      </c>
      <c r="Z61" s="45" t="s">
        <v>65</v>
      </c>
      <c r="AA61" s="52">
        <v>28</v>
      </c>
      <c r="AB61" s="52">
        <v>28</v>
      </c>
      <c r="AC61" s="52">
        <v>28</v>
      </c>
      <c r="AE61" s="227" t="str">
        <f t="shared" si="1"/>
        <v/>
      </c>
      <c r="AF61" s="227"/>
      <c r="AG61" s="227"/>
      <c r="AH61" s="227"/>
      <c r="AI61" s="227"/>
    </row>
    <row r="62" spans="1:35" ht="15.75">
      <c r="A62" s="175" t="str">
        <f t="shared" si="4"/>
        <v>21TIENDONA</v>
      </c>
      <c r="B62" s="202">
        <v>21</v>
      </c>
      <c r="C62" s="201" t="s">
        <v>190</v>
      </c>
      <c r="D62" s="235" t="s">
        <v>62</v>
      </c>
      <c r="E62" s="221">
        <v>15.25</v>
      </c>
      <c r="F62" s="221">
        <v>15</v>
      </c>
      <c r="G62" s="221">
        <v>16</v>
      </c>
      <c r="H62" s="221"/>
      <c r="I62" s="221"/>
      <c r="J62" s="221"/>
      <c r="L62" s="54" t="str">
        <f t="shared" si="0"/>
        <v>20SAN MIGUEL</v>
      </c>
      <c r="M62" s="202">
        <v>20</v>
      </c>
      <c r="N62" s="201" t="s">
        <v>174</v>
      </c>
      <c r="O62" s="236" t="s">
        <v>61</v>
      </c>
      <c r="P62" s="221">
        <v>19.5</v>
      </c>
      <c r="Q62" s="221">
        <v>18</v>
      </c>
      <c r="R62" s="221">
        <v>20</v>
      </c>
      <c r="S62" s="221"/>
      <c r="T62" s="221"/>
      <c r="U62" s="221"/>
      <c r="W62" s="45" t="str">
        <f t="shared" si="5"/>
        <v>24COJUTEPEQUE</v>
      </c>
      <c r="X62" s="45">
        <v>24</v>
      </c>
      <c r="Y62" s="45" t="s">
        <v>179</v>
      </c>
      <c r="Z62" s="45" t="s">
        <v>65</v>
      </c>
      <c r="AA62" s="52">
        <v>30</v>
      </c>
      <c r="AB62" s="52">
        <v>30</v>
      </c>
      <c r="AC62" s="52">
        <v>30</v>
      </c>
      <c r="AE62" s="227" t="str">
        <f t="shared" si="1"/>
        <v/>
      </c>
      <c r="AF62" s="227"/>
      <c r="AG62" s="227"/>
      <c r="AH62" s="227"/>
      <c r="AI62" s="227"/>
    </row>
    <row r="63" spans="1:35" ht="15.75">
      <c r="A63" s="175" t="str">
        <f t="shared" si="4"/>
        <v>22TIENDONA</v>
      </c>
      <c r="B63" s="203">
        <v>22</v>
      </c>
      <c r="C63" s="201" t="s">
        <v>190</v>
      </c>
      <c r="D63" s="235" t="s">
        <v>264</v>
      </c>
      <c r="E63" s="221">
        <v>18.875</v>
      </c>
      <c r="F63" s="221">
        <v>18</v>
      </c>
      <c r="G63" s="221">
        <v>19</v>
      </c>
      <c r="H63" s="221"/>
      <c r="I63" s="221"/>
      <c r="J63" s="221"/>
      <c r="L63" s="54" t="str">
        <f t="shared" si="0"/>
        <v>20SENSUNTEPEQUE</v>
      </c>
      <c r="M63" s="203">
        <v>20</v>
      </c>
      <c r="N63" s="201" t="s">
        <v>181</v>
      </c>
      <c r="O63" s="236" t="s">
        <v>61</v>
      </c>
      <c r="P63" s="221">
        <v>17.333333333333332</v>
      </c>
      <c r="Q63" s="221">
        <v>16</v>
      </c>
      <c r="R63" s="221">
        <v>18</v>
      </c>
      <c r="S63" s="221"/>
      <c r="T63" s="221"/>
      <c r="U63" s="221"/>
      <c r="W63" s="45" t="str">
        <f t="shared" si="5"/>
        <v>25TIENDONA</v>
      </c>
      <c r="X63" s="45">
        <v>25</v>
      </c>
      <c r="Y63" s="45" t="s">
        <v>190</v>
      </c>
      <c r="Z63" s="45" t="s">
        <v>66</v>
      </c>
      <c r="AA63" s="52">
        <v>18</v>
      </c>
      <c r="AB63" s="52">
        <v>18</v>
      </c>
      <c r="AC63" s="52">
        <v>18</v>
      </c>
      <c r="AE63" s="227" t="str">
        <f t="shared" si="1"/>
        <v/>
      </c>
      <c r="AF63" s="227"/>
      <c r="AG63" s="227"/>
      <c r="AH63" s="227"/>
      <c r="AI63" s="227"/>
    </row>
    <row r="64" spans="1:35" ht="15.75">
      <c r="A64" s="175" t="str">
        <f t="shared" si="4"/>
        <v>22SAN FRANCISCO GOTERA</v>
      </c>
      <c r="B64" s="203">
        <v>22</v>
      </c>
      <c r="C64" s="201" t="s">
        <v>182</v>
      </c>
      <c r="D64" s="235" t="s">
        <v>264</v>
      </c>
      <c r="E64" s="221">
        <v>21.5</v>
      </c>
      <c r="F64" s="221">
        <v>21</v>
      </c>
      <c r="G64" s="221">
        <v>22</v>
      </c>
      <c r="H64" s="221"/>
      <c r="I64" s="221"/>
      <c r="J64" s="221"/>
      <c r="L64" s="54" t="str">
        <f t="shared" si="0"/>
        <v>21TIENDONA</v>
      </c>
      <c r="M64" s="203">
        <v>21</v>
      </c>
      <c r="N64" s="201" t="s">
        <v>190</v>
      </c>
      <c r="O64" s="236" t="s">
        <v>62</v>
      </c>
      <c r="P64" s="221">
        <v>15</v>
      </c>
      <c r="Q64" s="221">
        <v>15</v>
      </c>
      <c r="R64" s="221">
        <v>15</v>
      </c>
      <c r="S64" s="221"/>
      <c r="T64" s="221"/>
      <c r="U64" s="221"/>
      <c r="W64" s="45" t="str">
        <f t="shared" si="5"/>
        <v>25SANTA ANA</v>
      </c>
      <c r="X64" s="45">
        <v>25</v>
      </c>
      <c r="Y64" s="45" t="s">
        <v>172</v>
      </c>
      <c r="Z64" s="45" t="s">
        <v>66</v>
      </c>
      <c r="AA64" s="52">
        <v>17</v>
      </c>
      <c r="AB64" s="52">
        <v>16</v>
      </c>
      <c r="AC64" s="52">
        <v>18</v>
      </c>
      <c r="AE64" s="227" t="str">
        <f t="shared" si="1"/>
        <v/>
      </c>
      <c r="AF64" s="227"/>
      <c r="AG64" s="227"/>
      <c r="AH64" s="227"/>
      <c r="AI64" s="227"/>
    </row>
    <row r="65" spans="1:35" ht="15.75">
      <c r="A65" s="175" t="str">
        <f t="shared" si="4"/>
        <v>22SONSONATE</v>
      </c>
      <c r="B65" s="203">
        <v>22</v>
      </c>
      <c r="C65" s="201" t="s">
        <v>175</v>
      </c>
      <c r="D65" s="235" t="s">
        <v>264</v>
      </c>
      <c r="E65" s="221">
        <v>20</v>
      </c>
      <c r="F65" s="221">
        <v>20</v>
      </c>
      <c r="G65" s="221">
        <v>20</v>
      </c>
      <c r="H65" s="221"/>
      <c r="I65" s="221"/>
      <c r="J65" s="221"/>
      <c r="L65" s="54" t="str">
        <f t="shared" si="0"/>
        <v>21SANTA ANA</v>
      </c>
      <c r="M65" s="203">
        <v>21</v>
      </c>
      <c r="N65" s="201" t="s">
        <v>172</v>
      </c>
      <c r="O65" s="236" t="s">
        <v>62</v>
      </c>
      <c r="P65" s="221">
        <v>20</v>
      </c>
      <c r="Q65" s="221">
        <v>20</v>
      </c>
      <c r="R65" s="221">
        <v>20</v>
      </c>
      <c r="S65" s="221"/>
      <c r="T65" s="221"/>
      <c r="U65" s="221"/>
      <c r="W65" s="45" t="str">
        <f t="shared" si="5"/>
        <v>25COJUTEPEQUE</v>
      </c>
      <c r="X65" s="45">
        <v>25</v>
      </c>
      <c r="Y65" s="45" t="s">
        <v>179</v>
      </c>
      <c r="Z65" s="45" t="s">
        <v>66</v>
      </c>
      <c r="AA65" s="52">
        <v>20</v>
      </c>
      <c r="AB65" s="52">
        <v>20</v>
      </c>
      <c r="AC65" s="52">
        <v>20</v>
      </c>
      <c r="AE65" s="227" t="str">
        <f t="shared" si="1"/>
        <v/>
      </c>
      <c r="AF65" s="227"/>
      <c r="AG65" s="227"/>
      <c r="AH65" s="227"/>
      <c r="AI65" s="227"/>
    </row>
    <row r="66" spans="1:35" ht="15.75">
      <c r="A66" s="175" t="str">
        <f t="shared" si="4"/>
        <v>22USULUTAN</v>
      </c>
      <c r="B66" s="203">
        <v>22</v>
      </c>
      <c r="C66" s="201" t="s">
        <v>259</v>
      </c>
      <c r="D66" s="235" t="s">
        <v>264</v>
      </c>
      <c r="E66" s="221">
        <v>22.8</v>
      </c>
      <c r="F66" s="221">
        <v>22</v>
      </c>
      <c r="G66" s="221">
        <v>24</v>
      </c>
      <c r="H66" s="221"/>
      <c r="I66" s="221"/>
      <c r="J66" s="221"/>
      <c r="L66" s="54" t="str">
        <f t="shared" si="0"/>
        <v>22MERCADO CENTRAL</v>
      </c>
      <c r="M66" s="203">
        <v>22</v>
      </c>
      <c r="N66" s="201" t="s">
        <v>229</v>
      </c>
      <c r="O66" s="236" t="s">
        <v>264</v>
      </c>
      <c r="P66" s="221">
        <v>20</v>
      </c>
      <c r="Q66" s="221">
        <v>20</v>
      </c>
      <c r="R66" s="221">
        <v>20</v>
      </c>
      <c r="S66" s="221"/>
      <c r="T66" s="221"/>
      <c r="U66" s="221"/>
      <c r="W66" s="45" t="str">
        <f t="shared" si="5"/>
        <v>26TIENDONA</v>
      </c>
      <c r="X66" s="45">
        <v>26</v>
      </c>
      <c r="Y66" s="45" t="s">
        <v>190</v>
      </c>
      <c r="Z66" s="45" t="s">
        <v>67</v>
      </c>
      <c r="AA66" s="52">
        <v>9</v>
      </c>
      <c r="AB66" s="52">
        <v>9</v>
      </c>
      <c r="AC66" s="52">
        <v>9</v>
      </c>
      <c r="AE66" s="227" t="str">
        <f t="shared" si="1"/>
        <v/>
      </c>
      <c r="AF66" s="227"/>
      <c r="AG66" s="227"/>
      <c r="AH66" s="227"/>
      <c r="AI66" s="227"/>
    </row>
    <row r="67" spans="1:35" ht="15.75">
      <c r="A67" s="175" t="str">
        <f t="shared" si="4"/>
        <v>23MERCADO CENTRAL</v>
      </c>
      <c r="B67" s="202">
        <v>23</v>
      </c>
      <c r="C67" s="201" t="s">
        <v>229</v>
      </c>
      <c r="D67" s="235" t="s">
        <v>64</v>
      </c>
      <c r="E67" s="221">
        <v>18</v>
      </c>
      <c r="F67" s="221">
        <v>18</v>
      </c>
      <c r="G67" s="221">
        <v>18</v>
      </c>
      <c r="H67" s="221"/>
      <c r="I67" s="221"/>
      <c r="J67" s="221"/>
      <c r="L67" s="54" t="str">
        <f t="shared" si="0"/>
        <v>22TIENDONA</v>
      </c>
      <c r="M67" s="202">
        <v>22</v>
      </c>
      <c r="N67" s="201" t="s">
        <v>190</v>
      </c>
      <c r="O67" s="236" t="s">
        <v>264</v>
      </c>
      <c r="P67" s="221">
        <v>18.375</v>
      </c>
      <c r="Q67" s="221">
        <v>18</v>
      </c>
      <c r="R67" s="221">
        <v>19</v>
      </c>
      <c r="S67" s="221"/>
      <c r="T67" s="221"/>
      <c r="U67" s="221"/>
      <c r="W67" s="45" t="str">
        <f t="shared" si="5"/>
        <v>26SANTA ANA</v>
      </c>
      <c r="X67" s="45">
        <v>26</v>
      </c>
      <c r="Y67" s="45" t="s">
        <v>172</v>
      </c>
      <c r="Z67" s="45" t="s">
        <v>67</v>
      </c>
      <c r="AA67" s="52">
        <v>12</v>
      </c>
      <c r="AB67" s="52">
        <v>12</v>
      </c>
      <c r="AC67" s="52">
        <v>12</v>
      </c>
      <c r="AE67" s="227" t="str">
        <f t="shared" si="1"/>
        <v/>
      </c>
      <c r="AF67" s="227"/>
      <c r="AG67" s="227"/>
      <c r="AH67" s="227"/>
      <c r="AI67" s="227"/>
    </row>
    <row r="68" spans="1:35" ht="15.75">
      <c r="A68" s="175" t="str">
        <f t="shared" si="4"/>
        <v>23TIENDONA</v>
      </c>
      <c r="B68" s="202">
        <v>23</v>
      </c>
      <c r="C68" s="201" t="s">
        <v>190</v>
      </c>
      <c r="D68" s="235" t="s">
        <v>64</v>
      </c>
      <c r="E68" s="221">
        <v>12</v>
      </c>
      <c r="F68" s="221">
        <v>12</v>
      </c>
      <c r="G68" s="221">
        <v>12</v>
      </c>
      <c r="H68" s="221"/>
      <c r="I68" s="221"/>
      <c r="J68" s="221"/>
      <c r="L68" s="54" t="str">
        <f t="shared" si="0"/>
        <v>22SANTA ANA</v>
      </c>
      <c r="M68" s="202">
        <v>22</v>
      </c>
      <c r="N68" s="201" t="s">
        <v>172</v>
      </c>
      <c r="O68" s="236" t="s">
        <v>264</v>
      </c>
      <c r="P68" s="221">
        <v>23</v>
      </c>
      <c r="Q68" s="221">
        <v>23</v>
      </c>
      <c r="R68" s="221">
        <v>23</v>
      </c>
      <c r="S68" s="221"/>
      <c r="T68" s="221"/>
      <c r="U68" s="221"/>
      <c r="W68" s="45" t="str">
        <f t="shared" si="5"/>
        <v>26COJUTEPEQUE</v>
      </c>
      <c r="X68" s="45">
        <v>26</v>
      </c>
      <c r="Y68" s="45" t="s">
        <v>179</v>
      </c>
      <c r="Z68" s="45" t="s">
        <v>67</v>
      </c>
      <c r="AA68" s="52">
        <v>13</v>
      </c>
      <c r="AB68" s="52">
        <v>13</v>
      </c>
      <c r="AC68" s="52">
        <v>13</v>
      </c>
      <c r="AE68" s="227" t="str">
        <f t="shared" si="1"/>
        <v/>
      </c>
      <c r="AF68" s="227"/>
      <c r="AG68" s="227"/>
      <c r="AH68" s="227"/>
      <c r="AI68" s="227"/>
    </row>
    <row r="69" spans="1:35" ht="15.75">
      <c r="A69" s="175" t="str">
        <f t="shared" si="4"/>
        <v>24MERCADO CENTRAL</v>
      </c>
      <c r="B69" s="203">
        <v>24</v>
      </c>
      <c r="C69" s="201" t="s">
        <v>229</v>
      </c>
      <c r="D69" s="235" t="s">
        <v>65</v>
      </c>
      <c r="E69" s="221">
        <v>25</v>
      </c>
      <c r="F69" s="221">
        <v>25</v>
      </c>
      <c r="G69" s="221">
        <v>25</v>
      </c>
      <c r="H69" s="221"/>
      <c r="I69" s="221"/>
      <c r="J69" s="221"/>
      <c r="L69" s="54" t="str">
        <f t="shared" si="0"/>
        <v>22SAN MIGUEL</v>
      </c>
      <c r="M69" s="203">
        <v>22</v>
      </c>
      <c r="N69" s="201" t="s">
        <v>174</v>
      </c>
      <c r="O69" s="236" t="s">
        <v>264</v>
      </c>
      <c r="P69" s="221">
        <v>22.25</v>
      </c>
      <c r="Q69" s="221">
        <v>20</v>
      </c>
      <c r="R69" s="221">
        <v>25</v>
      </c>
      <c r="S69" s="221"/>
      <c r="T69" s="221"/>
      <c r="U69" s="221"/>
      <c r="W69" s="45" t="str">
        <f t="shared" si="5"/>
        <v>27TIENDONA</v>
      </c>
      <c r="X69" s="45">
        <v>27</v>
      </c>
      <c r="Y69" s="45" t="s">
        <v>190</v>
      </c>
      <c r="Z69" s="45" t="s">
        <v>68</v>
      </c>
      <c r="AA69" s="52">
        <v>7.4</v>
      </c>
      <c r="AB69" s="52">
        <v>7</v>
      </c>
      <c r="AC69" s="52">
        <v>8</v>
      </c>
      <c r="AE69" s="227" t="str">
        <f t="shared" si="1"/>
        <v/>
      </c>
      <c r="AF69" s="227"/>
      <c r="AG69" s="227"/>
      <c r="AH69" s="227"/>
      <c r="AI69" s="227"/>
    </row>
    <row r="70" spans="1:35" ht="15.75">
      <c r="A70" s="175" t="str">
        <f t="shared" si="4"/>
        <v>24TIENDONA</v>
      </c>
      <c r="B70" s="203">
        <v>24</v>
      </c>
      <c r="C70" s="201" t="s">
        <v>190</v>
      </c>
      <c r="D70" s="235" t="s">
        <v>65</v>
      </c>
      <c r="E70" s="221">
        <v>25</v>
      </c>
      <c r="F70" s="221">
        <v>25</v>
      </c>
      <c r="G70" s="221">
        <v>25</v>
      </c>
      <c r="H70" s="221"/>
      <c r="I70" s="221"/>
      <c r="J70" s="221"/>
      <c r="L70" s="54" t="str">
        <f t="shared" si="0"/>
        <v>22SENSUNTEPEQUE</v>
      </c>
      <c r="M70" s="203">
        <v>22</v>
      </c>
      <c r="N70" s="201" t="s">
        <v>181</v>
      </c>
      <c r="O70" s="236" t="s">
        <v>264</v>
      </c>
      <c r="P70" s="221">
        <v>20.5</v>
      </c>
      <c r="Q70" s="221">
        <v>20</v>
      </c>
      <c r="R70" s="221">
        <v>21</v>
      </c>
      <c r="S70" s="221"/>
      <c r="T70" s="221"/>
      <c r="U70" s="221"/>
      <c r="W70" s="45" t="str">
        <f t="shared" si="5"/>
        <v>27SANTA ANA</v>
      </c>
      <c r="X70" s="45">
        <v>27</v>
      </c>
      <c r="Y70" s="45" t="s">
        <v>172</v>
      </c>
      <c r="Z70" s="45" t="s">
        <v>68</v>
      </c>
      <c r="AA70" s="52">
        <v>10</v>
      </c>
      <c r="AB70" s="52">
        <v>10</v>
      </c>
      <c r="AC70" s="52">
        <v>10</v>
      </c>
      <c r="AE70" s="227" t="str">
        <f t="shared" ref="AE70:AE110" si="6">+AF70&amp;AG70</f>
        <v/>
      </c>
      <c r="AF70" s="227"/>
      <c r="AG70" s="227"/>
      <c r="AH70" s="227"/>
      <c r="AI70" s="227"/>
    </row>
    <row r="71" spans="1:35" ht="15.75">
      <c r="A71" s="175" t="str">
        <f t="shared" si="4"/>
        <v>24SAN FRANCISCO GOTERA</v>
      </c>
      <c r="B71" s="203">
        <v>24</v>
      </c>
      <c r="C71" s="201" t="s">
        <v>182</v>
      </c>
      <c r="D71" s="235" t="s">
        <v>65</v>
      </c>
      <c r="E71" s="221">
        <v>26</v>
      </c>
      <c r="F71" s="221">
        <v>26</v>
      </c>
      <c r="G71" s="221">
        <v>26</v>
      </c>
      <c r="H71" s="221"/>
      <c r="I71" s="221"/>
      <c r="J71" s="221"/>
      <c r="L71" s="54" t="str">
        <f t="shared" ref="L71:L134" si="7">+M71&amp;N71</f>
        <v>23TIENDONA</v>
      </c>
      <c r="M71" s="203">
        <v>23</v>
      </c>
      <c r="N71" s="201" t="s">
        <v>190</v>
      </c>
      <c r="O71" s="236" t="s">
        <v>64</v>
      </c>
      <c r="P71" s="221">
        <v>13</v>
      </c>
      <c r="Q71" s="221">
        <v>13</v>
      </c>
      <c r="R71" s="221">
        <v>13</v>
      </c>
      <c r="S71" s="221"/>
      <c r="T71" s="221"/>
      <c r="U71" s="221"/>
      <c r="W71" s="45" t="str">
        <f t="shared" si="5"/>
        <v>27COJUTEPEQUE</v>
      </c>
      <c r="X71" s="45">
        <v>27</v>
      </c>
      <c r="Y71" s="45" t="s">
        <v>179</v>
      </c>
      <c r="Z71" s="45" t="s">
        <v>68</v>
      </c>
      <c r="AA71" s="52">
        <v>10</v>
      </c>
      <c r="AB71" s="52">
        <v>10</v>
      </c>
      <c r="AC71" s="52">
        <v>10</v>
      </c>
      <c r="AE71" s="227" t="str">
        <f t="shared" si="6"/>
        <v/>
      </c>
      <c r="AF71" s="227"/>
      <c r="AG71" s="227"/>
      <c r="AH71" s="227"/>
      <c r="AI71" s="227"/>
    </row>
    <row r="72" spans="1:35" ht="15.75">
      <c r="A72" s="175" t="str">
        <f t="shared" si="4"/>
        <v>24SONSONATE</v>
      </c>
      <c r="B72" s="203">
        <v>24</v>
      </c>
      <c r="C72" s="201" t="s">
        <v>175</v>
      </c>
      <c r="D72" s="235" t="s">
        <v>65</v>
      </c>
      <c r="E72" s="221">
        <v>30</v>
      </c>
      <c r="F72" s="221">
        <v>30</v>
      </c>
      <c r="G72" s="221">
        <v>30</v>
      </c>
      <c r="H72" s="221"/>
      <c r="I72" s="221"/>
      <c r="J72" s="221"/>
      <c r="L72" s="54" t="str">
        <f t="shared" si="7"/>
        <v>24MERCADO CENTRAL</v>
      </c>
      <c r="M72" s="203">
        <v>24</v>
      </c>
      <c r="N72" s="201" t="s">
        <v>229</v>
      </c>
      <c r="O72" s="236" t="s">
        <v>65</v>
      </c>
      <c r="P72" s="221">
        <v>30</v>
      </c>
      <c r="Q72" s="221">
        <v>30</v>
      </c>
      <c r="R72" s="221">
        <v>30</v>
      </c>
      <c r="S72" s="221"/>
      <c r="T72" s="221"/>
      <c r="U72" s="221"/>
      <c r="W72" s="45" t="str">
        <f t="shared" si="5"/>
        <v>29TIENDONA</v>
      </c>
      <c r="X72" s="45">
        <v>29</v>
      </c>
      <c r="Y72" s="45" t="s">
        <v>190</v>
      </c>
      <c r="Z72" s="45" t="s">
        <v>70</v>
      </c>
      <c r="AA72" s="52">
        <v>20</v>
      </c>
      <c r="AB72" s="52">
        <v>20</v>
      </c>
      <c r="AC72" s="52">
        <v>20</v>
      </c>
      <c r="AE72" s="227" t="str">
        <f t="shared" si="6"/>
        <v/>
      </c>
      <c r="AF72" s="227"/>
      <c r="AG72" s="227"/>
      <c r="AH72" s="227"/>
      <c r="AI72" s="227"/>
    </row>
    <row r="73" spans="1:35" ht="15.75">
      <c r="A73" s="175" t="str">
        <f t="shared" si="4"/>
        <v>24USULUTAN</v>
      </c>
      <c r="B73" s="202">
        <v>24</v>
      </c>
      <c r="C73" s="201" t="s">
        <v>259</v>
      </c>
      <c r="D73" s="235" t="s">
        <v>65</v>
      </c>
      <c r="E73" s="221">
        <v>28</v>
      </c>
      <c r="F73" s="221">
        <v>28</v>
      </c>
      <c r="G73" s="221">
        <v>28</v>
      </c>
      <c r="H73" s="221"/>
      <c r="I73" s="221"/>
      <c r="J73" s="221"/>
      <c r="L73" s="54" t="str">
        <f t="shared" si="7"/>
        <v>24TIENDONA</v>
      </c>
      <c r="M73" s="202">
        <v>24</v>
      </c>
      <c r="N73" s="201" t="s">
        <v>190</v>
      </c>
      <c r="O73" s="236" t="s">
        <v>65</v>
      </c>
      <c r="P73" s="221">
        <v>24.4</v>
      </c>
      <c r="Q73" s="221">
        <v>22</v>
      </c>
      <c r="R73" s="221">
        <v>25</v>
      </c>
      <c r="S73" s="221"/>
      <c r="T73" s="221"/>
      <c r="U73" s="221"/>
      <c r="W73" s="45" t="str">
        <f t="shared" si="5"/>
        <v>29COJUTEPEQUE</v>
      </c>
      <c r="X73" s="45">
        <v>29</v>
      </c>
      <c r="Y73" s="45" t="s">
        <v>179</v>
      </c>
      <c r="Z73" s="45" t="s">
        <v>70</v>
      </c>
      <c r="AA73" s="52">
        <v>18</v>
      </c>
      <c r="AB73" s="52">
        <v>18</v>
      </c>
      <c r="AC73" s="52">
        <v>18</v>
      </c>
      <c r="AE73" s="227" t="str">
        <f t="shared" si="6"/>
        <v/>
      </c>
      <c r="AF73" s="227"/>
      <c r="AG73" s="227"/>
      <c r="AH73" s="227"/>
      <c r="AI73" s="227"/>
    </row>
    <row r="74" spans="1:35" ht="15.75">
      <c r="A74" s="175" t="str">
        <f t="shared" si="4"/>
        <v>25MERCADO CENTRAL</v>
      </c>
      <c r="B74" s="203">
        <v>25</v>
      </c>
      <c r="C74" s="201" t="s">
        <v>229</v>
      </c>
      <c r="D74" s="235" t="s">
        <v>66</v>
      </c>
      <c r="E74" s="221">
        <v>15</v>
      </c>
      <c r="F74" s="221">
        <v>15</v>
      </c>
      <c r="G74" s="221">
        <v>15</v>
      </c>
      <c r="H74" s="221"/>
      <c r="I74" s="221"/>
      <c r="J74" s="221"/>
      <c r="L74" s="54" t="str">
        <f t="shared" si="7"/>
        <v>24SANTA ANA</v>
      </c>
      <c r="M74" s="203">
        <v>24</v>
      </c>
      <c r="N74" s="201" t="s">
        <v>172</v>
      </c>
      <c r="O74" s="236" t="s">
        <v>65</v>
      </c>
      <c r="P74" s="221">
        <v>26.666666666666668</v>
      </c>
      <c r="Q74" s="221">
        <v>25</v>
      </c>
      <c r="R74" s="221">
        <v>28</v>
      </c>
      <c r="S74" s="221"/>
      <c r="T74" s="221"/>
      <c r="U74" s="221"/>
      <c r="W74" s="45" t="str">
        <f t="shared" si="5"/>
        <v>30TIENDONA</v>
      </c>
      <c r="X74" s="45">
        <v>30</v>
      </c>
      <c r="Y74" s="45" t="s">
        <v>190</v>
      </c>
      <c r="Z74" s="45" t="s">
        <v>70</v>
      </c>
      <c r="AA74" s="52">
        <v>55</v>
      </c>
      <c r="AB74" s="52">
        <v>55</v>
      </c>
      <c r="AC74" s="52">
        <v>55</v>
      </c>
      <c r="AE74" s="227" t="str">
        <f t="shared" si="6"/>
        <v/>
      </c>
      <c r="AF74" s="227"/>
      <c r="AG74" s="227"/>
      <c r="AH74" s="227"/>
      <c r="AI74" s="227"/>
    </row>
    <row r="75" spans="1:35" ht="15.75">
      <c r="A75" s="175" t="str">
        <f t="shared" si="4"/>
        <v>25TIENDONA</v>
      </c>
      <c r="B75" s="203">
        <v>25</v>
      </c>
      <c r="C75" s="201" t="s">
        <v>190</v>
      </c>
      <c r="D75" s="235" t="s">
        <v>66</v>
      </c>
      <c r="E75" s="221">
        <v>14</v>
      </c>
      <c r="F75" s="221">
        <v>14</v>
      </c>
      <c r="G75" s="221">
        <v>14</v>
      </c>
      <c r="H75" s="221"/>
      <c r="I75" s="221"/>
      <c r="J75" s="221"/>
      <c r="L75" s="54" t="str">
        <f t="shared" si="7"/>
        <v>24SAN MIGUEL</v>
      </c>
      <c r="M75" s="203">
        <v>24</v>
      </c>
      <c r="N75" s="201" t="s">
        <v>174</v>
      </c>
      <c r="O75" s="236" t="s">
        <v>65</v>
      </c>
      <c r="P75" s="221">
        <v>27.75</v>
      </c>
      <c r="Q75" s="221">
        <v>25</v>
      </c>
      <c r="R75" s="221">
        <v>30</v>
      </c>
      <c r="S75" s="221"/>
      <c r="T75" s="221"/>
      <c r="U75" s="221"/>
      <c r="W75" s="45" t="str">
        <f t="shared" si="5"/>
        <v>31TIENDONA</v>
      </c>
      <c r="X75" s="45">
        <v>31</v>
      </c>
      <c r="Y75" s="45" t="s">
        <v>190</v>
      </c>
      <c r="Z75" s="45" t="s">
        <v>71</v>
      </c>
      <c r="AA75" s="52">
        <v>6</v>
      </c>
      <c r="AB75" s="52">
        <v>6</v>
      </c>
      <c r="AC75" s="52">
        <v>6</v>
      </c>
      <c r="AE75" s="227" t="str">
        <f t="shared" si="6"/>
        <v/>
      </c>
      <c r="AF75" s="227"/>
      <c r="AG75" s="227"/>
      <c r="AH75" s="227"/>
      <c r="AI75" s="227"/>
    </row>
    <row r="76" spans="1:35" ht="15.75">
      <c r="A76" s="175" t="str">
        <f t="shared" si="4"/>
        <v>25SAN FRANCISCO GOTERA</v>
      </c>
      <c r="B76" s="203">
        <v>25</v>
      </c>
      <c r="C76" s="201" t="s">
        <v>182</v>
      </c>
      <c r="D76" s="235" t="s">
        <v>66</v>
      </c>
      <c r="E76" s="221">
        <v>19.5</v>
      </c>
      <c r="F76" s="221">
        <v>18</v>
      </c>
      <c r="G76" s="221">
        <v>21</v>
      </c>
      <c r="H76" s="221"/>
      <c r="I76" s="221"/>
      <c r="J76" s="221"/>
      <c r="L76" s="54" t="str">
        <f t="shared" si="7"/>
        <v>24SENSUNTEPEQUE</v>
      </c>
      <c r="M76" s="203">
        <v>24</v>
      </c>
      <c r="N76" s="201" t="s">
        <v>181</v>
      </c>
      <c r="O76" s="236" t="s">
        <v>65</v>
      </c>
      <c r="P76" s="221">
        <v>30</v>
      </c>
      <c r="Q76" s="221">
        <v>30</v>
      </c>
      <c r="R76" s="221">
        <v>30</v>
      </c>
      <c r="S76" s="221"/>
      <c r="T76" s="221"/>
      <c r="U76" s="221"/>
      <c r="W76" s="45" t="str">
        <f t="shared" si="5"/>
        <v>31COJUTEPEQUE</v>
      </c>
      <c r="X76" s="45">
        <v>31</v>
      </c>
      <c r="Y76" s="45" t="s">
        <v>179</v>
      </c>
      <c r="Z76" s="45" t="s">
        <v>71</v>
      </c>
      <c r="AA76" s="52">
        <v>8</v>
      </c>
      <c r="AB76" s="52">
        <v>8</v>
      </c>
      <c r="AC76" s="52">
        <v>8</v>
      </c>
      <c r="AE76" s="227" t="str">
        <f t="shared" si="6"/>
        <v/>
      </c>
      <c r="AF76" s="227"/>
      <c r="AG76" s="227"/>
      <c r="AH76" s="227"/>
      <c r="AI76" s="227"/>
    </row>
    <row r="77" spans="1:35" ht="15.75">
      <c r="A77" s="175" t="str">
        <f t="shared" si="4"/>
        <v>25SONSONATE</v>
      </c>
      <c r="B77" s="203">
        <v>25</v>
      </c>
      <c r="C77" s="201" t="s">
        <v>175</v>
      </c>
      <c r="D77" s="235" t="s">
        <v>66</v>
      </c>
      <c r="E77" s="221">
        <v>15.5</v>
      </c>
      <c r="F77" s="221">
        <v>15</v>
      </c>
      <c r="G77" s="221">
        <v>16</v>
      </c>
      <c r="H77" s="221"/>
      <c r="I77" s="221"/>
      <c r="J77" s="221"/>
      <c r="L77" s="54" t="str">
        <f t="shared" si="7"/>
        <v>25MERCADO CENTRAL</v>
      </c>
      <c r="M77" s="203">
        <v>25</v>
      </c>
      <c r="N77" s="201" t="s">
        <v>229</v>
      </c>
      <c r="O77" s="236" t="s">
        <v>66</v>
      </c>
      <c r="P77" s="221">
        <v>20</v>
      </c>
      <c r="Q77" s="221">
        <v>20</v>
      </c>
      <c r="R77" s="221">
        <v>20</v>
      </c>
      <c r="S77" s="221"/>
      <c r="T77" s="221"/>
      <c r="U77" s="221"/>
      <c r="W77" s="45" t="str">
        <f t="shared" si="5"/>
        <v>32TIENDONA</v>
      </c>
      <c r="X77" s="45">
        <v>32</v>
      </c>
      <c r="Y77" s="45" t="s">
        <v>190</v>
      </c>
      <c r="Z77" s="45" t="s">
        <v>72</v>
      </c>
      <c r="AA77" s="52">
        <v>4</v>
      </c>
      <c r="AB77" s="52">
        <v>4</v>
      </c>
      <c r="AC77" s="52">
        <v>4</v>
      </c>
      <c r="AE77" s="227" t="str">
        <f t="shared" si="6"/>
        <v/>
      </c>
      <c r="AF77" s="227"/>
      <c r="AG77" s="227"/>
      <c r="AH77" s="227"/>
      <c r="AI77" s="227"/>
    </row>
    <row r="78" spans="1:35" ht="15.75">
      <c r="A78" s="175" t="str">
        <f t="shared" si="4"/>
        <v>25USULUTAN</v>
      </c>
      <c r="B78" s="202">
        <v>25</v>
      </c>
      <c r="C78" s="201" t="s">
        <v>259</v>
      </c>
      <c r="D78" s="235" t="s">
        <v>66</v>
      </c>
      <c r="E78" s="221">
        <v>19.600000000000001</v>
      </c>
      <c r="F78" s="221">
        <v>18</v>
      </c>
      <c r="G78" s="221">
        <v>20</v>
      </c>
      <c r="H78" s="221"/>
      <c r="I78" s="221"/>
      <c r="J78" s="221"/>
      <c r="L78" s="54" t="str">
        <f t="shared" si="7"/>
        <v>25TIENDONA</v>
      </c>
      <c r="M78" s="202">
        <v>25</v>
      </c>
      <c r="N78" s="201" t="s">
        <v>190</v>
      </c>
      <c r="O78" s="236" t="s">
        <v>66</v>
      </c>
      <c r="P78" s="221">
        <v>15</v>
      </c>
      <c r="Q78" s="221">
        <v>15</v>
      </c>
      <c r="R78" s="221">
        <v>15</v>
      </c>
      <c r="S78" s="221"/>
      <c r="T78" s="221"/>
      <c r="U78" s="221"/>
      <c r="W78" s="45" t="str">
        <f t="shared" si="5"/>
        <v>33TIENDONA</v>
      </c>
      <c r="X78" s="45">
        <v>33</v>
      </c>
      <c r="Y78" s="45" t="s">
        <v>190</v>
      </c>
      <c r="Z78" s="45" t="s">
        <v>73</v>
      </c>
      <c r="AA78" s="52">
        <v>14</v>
      </c>
      <c r="AB78" s="52">
        <v>14</v>
      </c>
      <c r="AC78" s="52">
        <v>14</v>
      </c>
      <c r="AE78" s="227" t="str">
        <f t="shared" si="6"/>
        <v/>
      </c>
      <c r="AF78" s="227"/>
      <c r="AG78" s="227"/>
      <c r="AH78" s="227"/>
      <c r="AI78" s="227"/>
    </row>
    <row r="79" spans="1:35" ht="15.75">
      <c r="A79" s="175" t="str">
        <f t="shared" si="4"/>
        <v>26TIENDONA</v>
      </c>
      <c r="B79" s="203">
        <v>26</v>
      </c>
      <c r="C79" s="201" t="s">
        <v>190</v>
      </c>
      <c r="D79" s="235" t="s">
        <v>67</v>
      </c>
      <c r="E79" s="221">
        <v>16</v>
      </c>
      <c r="F79" s="221">
        <v>16</v>
      </c>
      <c r="G79" s="221">
        <v>16</v>
      </c>
      <c r="H79" s="221"/>
      <c r="I79" s="221"/>
      <c r="J79" s="221"/>
      <c r="L79" s="54" t="str">
        <f t="shared" si="7"/>
        <v>25SANTA ANA</v>
      </c>
      <c r="M79" s="203">
        <v>25</v>
      </c>
      <c r="N79" s="201" t="s">
        <v>172</v>
      </c>
      <c r="O79" s="236" t="s">
        <v>66</v>
      </c>
      <c r="P79" s="221">
        <v>19.666666666666668</v>
      </c>
      <c r="Q79" s="221">
        <v>19</v>
      </c>
      <c r="R79" s="221">
        <v>20</v>
      </c>
      <c r="S79" s="221"/>
      <c r="T79" s="221"/>
      <c r="U79" s="221"/>
      <c r="W79" s="45" t="str">
        <f t="shared" si="5"/>
        <v>33SANTA ANA</v>
      </c>
      <c r="X79" s="45">
        <v>33</v>
      </c>
      <c r="Y79" s="45" t="s">
        <v>172</v>
      </c>
      <c r="Z79" s="45" t="s">
        <v>73</v>
      </c>
      <c r="AA79" s="52">
        <v>20</v>
      </c>
      <c r="AB79" s="52">
        <v>20</v>
      </c>
      <c r="AC79" s="52">
        <v>20</v>
      </c>
      <c r="AE79" s="227" t="str">
        <f t="shared" si="6"/>
        <v/>
      </c>
      <c r="AF79" s="227"/>
      <c r="AG79" s="227"/>
      <c r="AH79" s="227"/>
      <c r="AI79" s="227"/>
    </row>
    <row r="80" spans="1:35" ht="15.75">
      <c r="A80" s="175" t="str">
        <f t="shared" si="4"/>
        <v>26SAN FRANCISCO GOTERA</v>
      </c>
      <c r="B80" s="203">
        <v>26</v>
      </c>
      <c r="C80" s="201" t="s">
        <v>182</v>
      </c>
      <c r="D80" s="235" t="s">
        <v>67</v>
      </c>
      <c r="E80" s="221">
        <v>14.5</v>
      </c>
      <c r="F80" s="221">
        <v>14</v>
      </c>
      <c r="G80" s="221">
        <v>15</v>
      </c>
      <c r="H80" s="221"/>
      <c r="I80" s="221"/>
      <c r="J80" s="221"/>
      <c r="L80" s="54" t="str">
        <f t="shared" si="7"/>
        <v>25SAN MIGUEL</v>
      </c>
      <c r="M80" s="203">
        <v>25</v>
      </c>
      <c r="N80" s="201" t="s">
        <v>174</v>
      </c>
      <c r="O80" s="236" t="s">
        <v>66</v>
      </c>
      <c r="P80" s="221">
        <v>20.5</v>
      </c>
      <c r="Q80" s="221">
        <v>18</v>
      </c>
      <c r="R80" s="221">
        <v>22</v>
      </c>
      <c r="S80" s="221"/>
      <c r="T80" s="221"/>
      <c r="U80" s="221"/>
      <c r="W80" s="45" t="str">
        <f t="shared" si="5"/>
        <v>33COJUTEPEQUE</v>
      </c>
      <c r="X80" s="45">
        <v>33</v>
      </c>
      <c r="Y80" s="45" t="s">
        <v>179</v>
      </c>
      <c r="Z80" s="45" t="s">
        <v>73</v>
      </c>
      <c r="AA80" s="52">
        <v>18</v>
      </c>
      <c r="AB80" s="52">
        <v>18</v>
      </c>
      <c r="AC80" s="52">
        <v>18</v>
      </c>
      <c r="AE80" s="227" t="str">
        <f t="shared" si="6"/>
        <v/>
      </c>
      <c r="AF80" s="227"/>
      <c r="AG80" s="227"/>
      <c r="AH80" s="227"/>
      <c r="AI80" s="227"/>
    </row>
    <row r="81" spans="1:35" ht="15.75">
      <c r="A81" s="175" t="str">
        <f t="shared" si="4"/>
        <v>26SONSONATE</v>
      </c>
      <c r="B81" s="203">
        <v>26</v>
      </c>
      <c r="C81" s="201" t="s">
        <v>175</v>
      </c>
      <c r="D81" s="235" t="s">
        <v>67</v>
      </c>
      <c r="E81" s="221">
        <v>16.5</v>
      </c>
      <c r="F81" s="221">
        <v>15</v>
      </c>
      <c r="G81" s="221">
        <v>18</v>
      </c>
      <c r="H81" s="221"/>
      <c r="I81" s="221"/>
      <c r="J81" s="221"/>
      <c r="L81" s="54" t="str">
        <f t="shared" si="7"/>
        <v>25SENSUNTEPEQUE</v>
      </c>
      <c r="M81" s="203">
        <v>25</v>
      </c>
      <c r="N81" s="201" t="s">
        <v>181</v>
      </c>
      <c r="O81" s="236" t="s">
        <v>66</v>
      </c>
      <c r="P81" s="221">
        <v>19.5</v>
      </c>
      <c r="Q81" s="221">
        <v>19</v>
      </c>
      <c r="R81" s="221">
        <v>20</v>
      </c>
      <c r="S81" s="221"/>
      <c r="T81" s="221"/>
      <c r="U81" s="221"/>
      <c r="W81" s="45" t="str">
        <f t="shared" si="5"/>
        <v>34TIENDONA</v>
      </c>
      <c r="X81" s="45">
        <v>34</v>
      </c>
      <c r="Y81" s="45" t="s">
        <v>190</v>
      </c>
      <c r="Z81" s="45" t="s">
        <v>74</v>
      </c>
      <c r="AA81" s="52">
        <v>8.5</v>
      </c>
      <c r="AB81" s="52">
        <v>7</v>
      </c>
      <c r="AC81" s="52">
        <v>9</v>
      </c>
      <c r="AE81" s="227" t="str">
        <f t="shared" si="6"/>
        <v/>
      </c>
      <c r="AF81" s="227"/>
      <c r="AG81" s="227"/>
      <c r="AH81" s="227"/>
      <c r="AI81" s="227"/>
    </row>
    <row r="82" spans="1:35" ht="15.75">
      <c r="A82" s="175" t="str">
        <f t="shared" si="4"/>
        <v>26USULUTAN</v>
      </c>
      <c r="B82" s="202">
        <v>26</v>
      </c>
      <c r="C82" s="201" t="s">
        <v>259</v>
      </c>
      <c r="D82" s="235" t="s">
        <v>67</v>
      </c>
      <c r="E82" s="221">
        <v>17</v>
      </c>
      <c r="F82" s="221">
        <v>17</v>
      </c>
      <c r="G82" s="221">
        <v>17</v>
      </c>
      <c r="H82" s="221"/>
      <c r="I82" s="221"/>
      <c r="J82" s="221"/>
      <c r="L82" s="54" t="str">
        <f t="shared" si="7"/>
        <v>26TIENDONA</v>
      </c>
      <c r="M82" s="202">
        <v>26</v>
      </c>
      <c r="N82" s="201" t="s">
        <v>190</v>
      </c>
      <c r="O82" s="236" t="s">
        <v>67</v>
      </c>
      <c r="P82" s="221">
        <v>14.666666666666666</v>
      </c>
      <c r="Q82" s="221">
        <v>14</v>
      </c>
      <c r="R82" s="221">
        <v>16</v>
      </c>
      <c r="S82" s="221"/>
      <c r="T82" s="221"/>
      <c r="U82" s="221"/>
      <c r="W82" s="45" t="str">
        <f t="shared" si="5"/>
        <v>34SANTA ANA</v>
      </c>
      <c r="X82" s="45">
        <v>34</v>
      </c>
      <c r="Y82" s="45" t="s">
        <v>172</v>
      </c>
      <c r="Z82" s="45" t="s">
        <v>74</v>
      </c>
      <c r="AA82" s="52">
        <v>10</v>
      </c>
      <c r="AB82" s="52">
        <v>10</v>
      </c>
      <c r="AC82" s="52">
        <v>10</v>
      </c>
      <c r="AE82" s="227" t="str">
        <f t="shared" si="6"/>
        <v/>
      </c>
      <c r="AF82" s="227"/>
      <c r="AG82" s="227"/>
      <c r="AH82" s="227"/>
      <c r="AI82" s="227"/>
    </row>
    <row r="83" spans="1:35" ht="15.75">
      <c r="A83" s="175" t="str">
        <f t="shared" si="4"/>
        <v>27TIENDONA</v>
      </c>
      <c r="B83" s="203">
        <v>27</v>
      </c>
      <c r="C83" s="201" t="s">
        <v>190</v>
      </c>
      <c r="D83" s="235" t="s">
        <v>68</v>
      </c>
      <c r="E83" s="221">
        <v>13.833333333333334</v>
      </c>
      <c r="F83" s="221">
        <v>13</v>
      </c>
      <c r="G83" s="221">
        <v>14</v>
      </c>
      <c r="H83" s="221"/>
      <c r="I83" s="221"/>
      <c r="J83" s="221"/>
      <c r="L83" s="54" t="str">
        <f t="shared" si="7"/>
        <v>26SANTA ANA</v>
      </c>
      <c r="M83" s="203">
        <v>26</v>
      </c>
      <c r="N83" s="201" t="s">
        <v>172</v>
      </c>
      <c r="O83" s="236" t="s">
        <v>67</v>
      </c>
      <c r="P83" s="221">
        <v>17.5</v>
      </c>
      <c r="Q83" s="221">
        <v>17</v>
      </c>
      <c r="R83" s="221">
        <v>18</v>
      </c>
      <c r="S83" s="221"/>
      <c r="T83" s="221"/>
      <c r="U83" s="221"/>
      <c r="W83" s="45" t="str">
        <f t="shared" si="5"/>
        <v>34COJUTEPEQUE</v>
      </c>
      <c r="X83" s="45">
        <v>34</v>
      </c>
      <c r="Y83" s="45" t="s">
        <v>179</v>
      </c>
      <c r="Z83" s="45" t="s">
        <v>74</v>
      </c>
      <c r="AA83" s="45">
        <v>11</v>
      </c>
      <c r="AB83" s="45">
        <v>11</v>
      </c>
      <c r="AC83" s="45">
        <v>11</v>
      </c>
      <c r="AE83" s="227" t="str">
        <f t="shared" si="6"/>
        <v/>
      </c>
      <c r="AF83" s="227"/>
      <c r="AG83" s="227"/>
      <c r="AH83" s="227"/>
      <c r="AI83" s="227"/>
    </row>
    <row r="84" spans="1:35" ht="15.75">
      <c r="A84" s="175" t="str">
        <f t="shared" ref="A84:A147" si="8">+B84&amp;C84</f>
        <v>27SAN FRANCISCO GOTERA</v>
      </c>
      <c r="B84" s="203">
        <v>27</v>
      </c>
      <c r="C84" s="201" t="s">
        <v>182</v>
      </c>
      <c r="D84" s="235" t="s">
        <v>68</v>
      </c>
      <c r="E84" s="221">
        <v>16.5</v>
      </c>
      <c r="F84" s="221">
        <v>16</v>
      </c>
      <c r="G84" s="221">
        <v>17</v>
      </c>
      <c r="H84" s="221"/>
      <c r="I84" s="221"/>
      <c r="J84" s="221"/>
      <c r="L84" s="54" t="str">
        <f t="shared" si="7"/>
        <v>26SAN MIGUEL</v>
      </c>
      <c r="M84" s="203">
        <v>26</v>
      </c>
      <c r="N84" s="201" t="s">
        <v>174</v>
      </c>
      <c r="O84" s="236" t="s">
        <v>67</v>
      </c>
      <c r="P84" s="221">
        <v>13.25</v>
      </c>
      <c r="Q84" s="221">
        <v>12</v>
      </c>
      <c r="R84" s="221">
        <v>14</v>
      </c>
      <c r="S84" s="221"/>
      <c r="T84" s="221"/>
      <c r="U84" s="221"/>
      <c r="W84" s="45" t="str">
        <f t="shared" si="5"/>
        <v>36TIENDONA</v>
      </c>
      <c r="X84" s="45">
        <v>36</v>
      </c>
      <c r="Y84" s="45" t="s">
        <v>190</v>
      </c>
      <c r="Z84" s="45" t="s">
        <v>138</v>
      </c>
      <c r="AA84" s="45">
        <v>90</v>
      </c>
      <c r="AB84" s="45">
        <v>90</v>
      </c>
      <c r="AC84" s="45">
        <v>90</v>
      </c>
      <c r="AE84" s="227" t="str">
        <f t="shared" si="6"/>
        <v/>
      </c>
      <c r="AF84" s="227"/>
      <c r="AG84" s="227"/>
      <c r="AH84" s="227"/>
      <c r="AI84" s="227"/>
    </row>
    <row r="85" spans="1:35" ht="15.75">
      <c r="A85" s="175" t="str">
        <f t="shared" si="8"/>
        <v>27SONSONATE</v>
      </c>
      <c r="B85" s="203">
        <v>27</v>
      </c>
      <c r="C85" s="201" t="s">
        <v>175</v>
      </c>
      <c r="D85" s="235" t="s">
        <v>68</v>
      </c>
      <c r="E85" s="221">
        <v>20</v>
      </c>
      <c r="F85" s="221">
        <v>20</v>
      </c>
      <c r="G85" s="221">
        <v>20</v>
      </c>
      <c r="H85" s="221"/>
      <c r="I85" s="221"/>
      <c r="J85" s="221"/>
      <c r="L85" s="54" t="str">
        <f t="shared" si="7"/>
        <v>26SENSUNTEPEQUE</v>
      </c>
      <c r="M85" s="203">
        <v>26</v>
      </c>
      <c r="N85" s="201" t="s">
        <v>181</v>
      </c>
      <c r="O85" s="236" t="s">
        <v>67</v>
      </c>
      <c r="P85" s="221">
        <v>18</v>
      </c>
      <c r="Q85" s="221">
        <v>18</v>
      </c>
      <c r="R85" s="221">
        <v>18</v>
      </c>
      <c r="S85" s="221"/>
      <c r="T85" s="221"/>
      <c r="U85" s="221"/>
      <c r="W85" s="45" t="str">
        <f t="shared" si="5"/>
        <v>37TIENDONA</v>
      </c>
      <c r="X85" s="45">
        <v>37</v>
      </c>
      <c r="Y85" s="45" t="s">
        <v>190</v>
      </c>
      <c r="Z85" s="45" t="s">
        <v>75</v>
      </c>
      <c r="AA85" s="45">
        <v>80</v>
      </c>
      <c r="AB85" s="45">
        <v>80</v>
      </c>
      <c r="AC85" s="45">
        <v>80</v>
      </c>
      <c r="AE85" s="227" t="str">
        <f t="shared" si="6"/>
        <v/>
      </c>
      <c r="AF85" s="227"/>
      <c r="AG85" s="227"/>
      <c r="AH85" s="227"/>
      <c r="AI85" s="227"/>
    </row>
    <row r="86" spans="1:35" ht="15.75">
      <c r="A86" s="175" t="str">
        <f t="shared" si="8"/>
        <v>27USULUTAN</v>
      </c>
      <c r="B86" s="202">
        <v>27</v>
      </c>
      <c r="C86" s="201" t="s">
        <v>259</v>
      </c>
      <c r="D86" s="235" t="s">
        <v>68</v>
      </c>
      <c r="E86" s="221">
        <v>18.666666666666668</v>
      </c>
      <c r="F86" s="221">
        <v>16</v>
      </c>
      <c r="G86" s="221">
        <v>20</v>
      </c>
      <c r="H86" s="221"/>
      <c r="I86" s="221"/>
      <c r="J86" s="221"/>
      <c r="L86" s="54" t="str">
        <f t="shared" si="7"/>
        <v>27TIENDONA</v>
      </c>
      <c r="M86" s="202">
        <v>27</v>
      </c>
      <c r="N86" s="201" t="s">
        <v>190</v>
      </c>
      <c r="O86" s="236" t="s">
        <v>68</v>
      </c>
      <c r="P86" s="221">
        <v>13.5</v>
      </c>
      <c r="Q86" s="221">
        <v>13</v>
      </c>
      <c r="R86" s="221">
        <v>14</v>
      </c>
      <c r="S86" s="221"/>
      <c r="T86" s="221"/>
      <c r="U86" s="221"/>
      <c r="W86" s="45" t="str">
        <f t="shared" si="5"/>
        <v>38TIENDONA</v>
      </c>
      <c r="X86" s="45">
        <v>38</v>
      </c>
      <c r="Y86" s="45" t="s">
        <v>190</v>
      </c>
      <c r="Z86" s="45" t="s">
        <v>76</v>
      </c>
      <c r="AA86" s="45">
        <v>60</v>
      </c>
      <c r="AB86" s="45">
        <v>60</v>
      </c>
      <c r="AC86" s="45">
        <v>60</v>
      </c>
      <c r="AE86" s="227" t="str">
        <f t="shared" si="6"/>
        <v/>
      </c>
      <c r="AF86" s="227"/>
      <c r="AG86" s="227"/>
      <c r="AH86" s="227"/>
      <c r="AI86" s="227"/>
    </row>
    <row r="87" spans="1:35" ht="15.75">
      <c r="A87" s="175" t="str">
        <f t="shared" si="8"/>
        <v>29TIENDONA</v>
      </c>
      <c r="B87" s="203">
        <v>29</v>
      </c>
      <c r="C87" s="201" t="s">
        <v>190</v>
      </c>
      <c r="D87" s="235" t="s">
        <v>70</v>
      </c>
      <c r="E87" s="221">
        <v>17.333333333333332</v>
      </c>
      <c r="F87" s="221">
        <v>16</v>
      </c>
      <c r="G87" s="221">
        <v>18</v>
      </c>
      <c r="H87" s="221"/>
      <c r="I87" s="221"/>
      <c r="J87" s="221"/>
      <c r="L87" s="54" t="str">
        <f t="shared" si="7"/>
        <v>27SANTA ANA</v>
      </c>
      <c r="M87" s="203">
        <v>27</v>
      </c>
      <c r="N87" s="201" t="s">
        <v>172</v>
      </c>
      <c r="O87" s="236" t="s">
        <v>68</v>
      </c>
      <c r="P87" s="221">
        <v>15</v>
      </c>
      <c r="Q87" s="221">
        <v>15</v>
      </c>
      <c r="R87" s="221">
        <v>15</v>
      </c>
      <c r="S87" s="221"/>
      <c r="T87" s="221"/>
      <c r="U87" s="221"/>
      <c r="W87" s="45" t="str">
        <f t="shared" si="5"/>
        <v>39TIENDONA</v>
      </c>
      <c r="X87" s="45">
        <v>39</v>
      </c>
      <c r="Y87" s="45" t="s">
        <v>190</v>
      </c>
      <c r="Z87" s="45" t="s">
        <v>77</v>
      </c>
      <c r="AA87" s="45">
        <v>20</v>
      </c>
      <c r="AB87" s="45">
        <v>20</v>
      </c>
      <c r="AC87" s="45">
        <v>20</v>
      </c>
      <c r="AE87" s="227" t="str">
        <f t="shared" si="6"/>
        <v/>
      </c>
      <c r="AF87" s="227"/>
      <c r="AG87" s="227"/>
      <c r="AH87" s="227"/>
      <c r="AI87" s="227"/>
    </row>
    <row r="88" spans="1:35" ht="15.75">
      <c r="A88" s="175" t="str">
        <f t="shared" si="8"/>
        <v>29SONSONATE</v>
      </c>
      <c r="B88" s="203">
        <v>29</v>
      </c>
      <c r="C88" s="201" t="s">
        <v>175</v>
      </c>
      <c r="D88" s="235" t="s">
        <v>70</v>
      </c>
      <c r="E88" s="221">
        <v>22</v>
      </c>
      <c r="F88" s="221">
        <v>22</v>
      </c>
      <c r="G88" s="221">
        <v>22</v>
      </c>
      <c r="H88" s="221"/>
      <c r="I88" s="221"/>
      <c r="J88" s="221"/>
      <c r="L88" s="54" t="str">
        <f t="shared" si="7"/>
        <v>27SAN MIGUEL</v>
      </c>
      <c r="M88" s="203">
        <v>27</v>
      </c>
      <c r="N88" s="201" t="s">
        <v>174</v>
      </c>
      <c r="O88" s="236" t="s">
        <v>68</v>
      </c>
      <c r="P88" s="221">
        <v>13.75</v>
      </c>
      <c r="Q88" s="221">
        <v>13</v>
      </c>
      <c r="R88" s="221">
        <v>14</v>
      </c>
      <c r="S88" s="221"/>
      <c r="T88" s="221"/>
      <c r="U88" s="221"/>
      <c r="W88" s="45" t="str">
        <f t="shared" si="5"/>
        <v>39SANTA ANA</v>
      </c>
      <c r="X88" s="45">
        <v>39</v>
      </c>
      <c r="Y88" s="45" t="s">
        <v>172</v>
      </c>
      <c r="Z88" s="45" t="s">
        <v>77</v>
      </c>
      <c r="AA88" s="45">
        <v>22</v>
      </c>
      <c r="AB88" s="45">
        <v>22</v>
      </c>
      <c r="AC88" s="45">
        <v>22</v>
      </c>
      <c r="AE88" s="227" t="str">
        <f t="shared" si="6"/>
        <v/>
      </c>
      <c r="AF88" s="227"/>
      <c r="AG88" s="227"/>
      <c r="AH88" s="227"/>
      <c r="AI88" s="227"/>
    </row>
    <row r="89" spans="1:35" ht="15.75">
      <c r="A89" s="175" t="str">
        <f t="shared" si="8"/>
        <v>29USULUTAN</v>
      </c>
      <c r="B89" s="202">
        <v>29</v>
      </c>
      <c r="C89" s="201" t="s">
        <v>259</v>
      </c>
      <c r="D89" s="235" t="s">
        <v>70</v>
      </c>
      <c r="E89" s="221">
        <v>15</v>
      </c>
      <c r="F89" s="221">
        <v>14</v>
      </c>
      <c r="G89" s="221">
        <v>16</v>
      </c>
      <c r="H89" s="221"/>
      <c r="I89" s="221"/>
      <c r="J89" s="221"/>
      <c r="L89" s="54" t="str">
        <f t="shared" si="7"/>
        <v>27SENSUNTEPEQUE</v>
      </c>
      <c r="M89" s="202">
        <v>27</v>
      </c>
      <c r="N89" s="201" t="s">
        <v>181</v>
      </c>
      <c r="O89" s="236" t="s">
        <v>68</v>
      </c>
      <c r="P89" s="221">
        <v>18</v>
      </c>
      <c r="Q89" s="221">
        <v>18</v>
      </c>
      <c r="R89" s="221">
        <v>18</v>
      </c>
      <c r="S89" s="221"/>
      <c r="T89" s="221"/>
      <c r="U89" s="221"/>
      <c r="W89" s="45" t="str">
        <f t="shared" si="5"/>
        <v>39COJUTEPEQUE</v>
      </c>
      <c r="X89" s="45">
        <v>39</v>
      </c>
      <c r="Y89" s="45" t="s">
        <v>179</v>
      </c>
      <c r="Z89" s="45" t="s">
        <v>77</v>
      </c>
      <c r="AA89" s="45">
        <v>24</v>
      </c>
      <c r="AB89" s="45">
        <v>24</v>
      </c>
      <c r="AC89" s="45">
        <v>24</v>
      </c>
      <c r="AE89" s="227" t="str">
        <f t="shared" si="6"/>
        <v/>
      </c>
      <c r="AF89" s="227"/>
      <c r="AG89" s="227"/>
      <c r="AH89" s="227"/>
      <c r="AI89" s="227"/>
    </row>
    <row r="90" spans="1:35" ht="15.75">
      <c r="A90" s="175" t="str">
        <f t="shared" si="8"/>
        <v>30TIENDONA</v>
      </c>
      <c r="B90" s="202">
        <v>30</v>
      </c>
      <c r="C90" s="201" t="s">
        <v>190</v>
      </c>
      <c r="D90" s="235" t="s">
        <v>70</v>
      </c>
      <c r="E90" s="221">
        <v>46</v>
      </c>
      <c r="F90" s="221">
        <v>45</v>
      </c>
      <c r="G90" s="221">
        <v>48</v>
      </c>
      <c r="H90" s="221"/>
      <c r="I90" s="221"/>
      <c r="J90" s="221"/>
      <c r="L90" s="54" t="str">
        <f t="shared" si="7"/>
        <v>29TIENDONA</v>
      </c>
      <c r="M90" s="202">
        <v>29</v>
      </c>
      <c r="N90" s="201" t="s">
        <v>190</v>
      </c>
      <c r="O90" s="236" t="s">
        <v>70</v>
      </c>
      <c r="P90" s="221">
        <v>18</v>
      </c>
      <c r="Q90" s="221">
        <v>18</v>
      </c>
      <c r="R90" s="221">
        <v>18</v>
      </c>
      <c r="S90" s="221"/>
      <c r="T90" s="221"/>
      <c r="U90" s="221"/>
      <c r="W90" s="45" t="str">
        <f t="shared" si="5"/>
        <v>40TIENDONA</v>
      </c>
      <c r="X90" s="45">
        <v>40</v>
      </c>
      <c r="Y90" s="45" t="s">
        <v>190</v>
      </c>
      <c r="Z90" s="45" t="s">
        <v>78</v>
      </c>
      <c r="AA90" s="45">
        <v>26</v>
      </c>
      <c r="AB90" s="45">
        <v>26</v>
      </c>
      <c r="AC90" s="45">
        <v>26</v>
      </c>
      <c r="AE90" s="227" t="str">
        <f t="shared" si="6"/>
        <v/>
      </c>
      <c r="AF90" s="227"/>
      <c r="AG90" s="227"/>
      <c r="AH90" s="227"/>
      <c r="AI90" s="227"/>
    </row>
    <row r="91" spans="1:35" ht="15.75">
      <c r="A91" s="175" t="str">
        <f t="shared" si="8"/>
        <v>30USULUTAN</v>
      </c>
      <c r="B91" s="203">
        <v>30</v>
      </c>
      <c r="C91" s="201" t="s">
        <v>259</v>
      </c>
      <c r="D91" s="235" t="s">
        <v>70</v>
      </c>
      <c r="E91" s="221">
        <v>32</v>
      </c>
      <c r="F91" s="221">
        <v>32</v>
      </c>
      <c r="G91" s="221">
        <v>32</v>
      </c>
      <c r="H91" s="221"/>
      <c r="I91" s="221"/>
      <c r="J91" s="221"/>
      <c r="L91" s="54" t="str">
        <f t="shared" si="7"/>
        <v>29SANTA ANA</v>
      </c>
      <c r="M91" s="203">
        <v>29</v>
      </c>
      <c r="N91" s="201" t="s">
        <v>172</v>
      </c>
      <c r="O91" s="236" t="s">
        <v>70</v>
      </c>
      <c r="P91" s="221">
        <v>20</v>
      </c>
      <c r="Q91" s="221">
        <v>20</v>
      </c>
      <c r="R91" s="221">
        <v>20</v>
      </c>
      <c r="S91" s="221"/>
      <c r="T91" s="221"/>
      <c r="U91" s="221"/>
      <c r="W91" s="45" t="str">
        <f t="shared" si="5"/>
        <v>40SANTA ANA</v>
      </c>
      <c r="X91" s="45">
        <v>40</v>
      </c>
      <c r="Y91" s="45" t="s">
        <v>172</v>
      </c>
      <c r="Z91" s="45" t="s">
        <v>78</v>
      </c>
      <c r="AA91" s="45">
        <v>27</v>
      </c>
      <c r="AB91" s="45">
        <v>26</v>
      </c>
      <c r="AC91" s="45">
        <v>28</v>
      </c>
      <c r="AE91" s="227" t="str">
        <f t="shared" si="6"/>
        <v/>
      </c>
      <c r="AF91" s="227"/>
      <c r="AG91" s="227"/>
      <c r="AH91" s="227"/>
      <c r="AI91" s="227"/>
    </row>
    <row r="92" spans="1:35" ht="15.75">
      <c r="A92" s="175" t="str">
        <f t="shared" si="8"/>
        <v>31TIENDONA</v>
      </c>
      <c r="B92" s="203">
        <v>31</v>
      </c>
      <c r="C92" s="201" t="s">
        <v>190</v>
      </c>
      <c r="D92" s="235" t="s">
        <v>71</v>
      </c>
      <c r="E92" s="221">
        <v>26</v>
      </c>
      <c r="F92" s="221">
        <v>26</v>
      </c>
      <c r="G92" s="221">
        <v>26</v>
      </c>
      <c r="H92" s="221"/>
      <c r="I92" s="221"/>
      <c r="J92" s="221"/>
      <c r="L92" s="54" t="str">
        <f t="shared" si="7"/>
        <v>29SENSUNTEPEQUE</v>
      </c>
      <c r="M92" s="203">
        <v>29</v>
      </c>
      <c r="N92" s="201" t="s">
        <v>181</v>
      </c>
      <c r="O92" s="236" t="s">
        <v>70</v>
      </c>
      <c r="P92" s="221">
        <v>22</v>
      </c>
      <c r="Q92" s="221">
        <v>22</v>
      </c>
      <c r="R92" s="221">
        <v>22</v>
      </c>
      <c r="S92" s="221"/>
      <c r="T92" s="221"/>
      <c r="U92" s="221"/>
      <c r="W92" s="45" t="str">
        <f t="shared" si="5"/>
        <v>40COJUTEPEQUE</v>
      </c>
      <c r="X92" s="45">
        <v>40</v>
      </c>
      <c r="Y92" s="45" t="s">
        <v>179</v>
      </c>
      <c r="Z92" s="45" t="s">
        <v>78</v>
      </c>
      <c r="AA92" s="45">
        <v>28</v>
      </c>
      <c r="AB92" s="45">
        <v>28</v>
      </c>
      <c r="AC92" s="45">
        <v>28</v>
      </c>
      <c r="AE92" s="227" t="str">
        <f t="shared" si="6"/>
        <v/>
      </c>
      <c r="AF92" s="227"/>
      <c r="AG92" s="227"/>
      <c r="AH92" s="227"/>
      <c r="AI92" s="227"/>
    </row>
    <row r="93" spans="1:35" ht="15.75">
      <c r="A93" s="175" t="str">
        <f t="shared" si="8"/>
        <v>31SAN FRANCISCO GOTERA</v>
      </c>
      <c r="B93" s="203">
        <v>31</v>
      </c>
      <c r="C93" s="201" t="s">
        <v>182</v>
      </c>
      <c r="D93" s="235" t="s">
        <v>71</v>
      </c>
      <c r="E93" s="221">
        <v>15.5</v>
      </c>
      <c r="F93" s="221">
        <v>15</v>
      </c>
      <c r="G93" s="221">
        <v>16</v>
      </c>
      <c r="H93" s="221"/>
      <c r="I93" s="221"/>
      <c r="J93" s="221"/>
      <c r="L93" s="54" t="str">
        <f t="shared" si="7"/>
        <v>30TIENDONA</v>
      </c>
      <c r="M93" s="203">
        <v>30</v>
      </c>
      <c r="N93" s="201" t="s">
        <v>190</v>
      </c>
      <c r="O93" s="236" t="s">
        <v>70</v>
      </c>
      <c r="P93" s="221">
        <v>45</v>
      </c>
      <c r="Q93" s="221">
        <v>45</v>
      </c>
      <c r="R93" s="221">
        <v>45</v>
      </c>
      <c r="S93" s="221"/>
      <c r="T93" s="221"/>
      <c r="U93" s="221"/>
      <c r="W93" s="45" t="str">
        <f t="shared" si="5"/>
        <v>41TIENDONA</v>
      </c>
      <c r="X93" s="45">
        <v>41</v>
      </c>
      <c r="Y93" s="45" t="s">
        <v>190</v>
      </c>
      <c r="Z93" s="45" t="s">
        <v>79</v>
      </c>
      <c r="AA93" s="45">
        <v>24</v>
      </c>
      <c r="AB93" s="45">
        <v>24</v>
      </c>
      <c r="AC93" s="45">
        <v>24</v>
      </c>
      <c r="AE93" s="227" t="str">
        <f t="shared" si="6"/>
        <v/>
      </c>
      <c r="AF93" s="227"/>
      <c r="AG93" s="227"/>
      <c r="AH93" s="227"/>
      <c r="AI93" s="227"/>
    </row>
    <row r="94" spans="1:35" ht="15.75">
      <c r="A94" s="175" t="str">
        <f t="shared" si="8"/>
        <v>31SONSONATE</v>
      </c>
      <c r="B94" s="202">
        <v>31</v>
      </c>
      <c r="C94" s="201" t="s">
        <v>175</v>
      </c>
      <c r="D94" s="235" t="s">
        <v>71</v>
      </c>
      <c r="E94" s="221">
        <v>17</v>
      </c>
      <c r="F94" s="221">
        <v>17</v>
      </c>
      <c r="G94" s="221">
        <v>17</v>
      </c>
      <c r="H94" s="221"/>
      <c r="I94" s="221"/>
      <c r="J94" s="221"/>
      <c r="L94" s="54" t="str">
        <f t="shared" si="7"/>
        <v>31TIENDONA</v>
      </c>
      <c r="M94" s="202">
        <v>31</v>
      </c>
      <c r="N94" s="201" t="s">
        <v>190</v>
      </c>
      <c r="O94" s="236" t="s">
        <v>71</v>
      </c>
      <c r="P94" s="221">
        <v>26</v>
      </c>
      <c r="Q94" s="221">
        <v>26</v>
      </c>
      <c r="R94" s="221">
        <v>26</v>
      </c>
      <c r="S94" s="221"/>
      <c r="T94" s="221"/>
      <c r="U94" s="221"/>
      <c r="W94" s="45" t="str">
        <f t="shared" si="5"/>
        <v>42COJUTEPEQUE</v>
      </c>
      <c r="X94" s="45">
        <v>42</v>
      </c>
      <c r="Y94" s="45" t="s">
        <v>179</v>
      </c>
      <c r="Z94" s="45" t="s">
        <v>80</v>
      </c>
      <c r="AA94" s="45">
        <v>18</v>
      </c>
      <c r="AB94" s="45">
        <v>18</v>
      </c>
      <c r="AC94" s="45">
        <v>18</v>
      </c>
      <c r="AE94" s="227" t="str">
        <f t="shared" si="6"/>
        <v/>
      </c>
      <c r="AF94" s="227"/>
      <c r="AG94" s="227"/>
      <c r="AH94" s="227"/>
      <c r="AI94" s="227"/>
    </row>
    <row r="95" spans="1:35" ht="15.75">
      <c r="A95" s="175" t="str">
        <f t="shared" si="8"/>
        <v>31USULUTAN</v>
      </c>
      <c r="B95" s="203">
        <v>31</v>
      </c>
      <c r="C95" s="201" t="s">
        <v>259</v>
      </c>
      <c r="D95" s="235" t="s">
        <v>71</v>
      </c>
      <c r="E95" s="221">
        <v>22.5</v>
      </c>
      <c r="F95" s="221">
        <v>22</v>
      </c>
      <c r="G95" s="221">
        <v>23</v>
      </c>
      <c r="H95" s="221"/>
      <c r="I95" s="221"/>
      <c r="J95" s="221"/>
      <c r="L95" s="54" t="str">
        <f t="shared" si="7"/>
        <v>31SANTA ANA</v>
      </c>
      <c r="M95" s="203">
        <v>31</v>
      </c>
      <c r="N95" s="201" t="s">
        <v>172</v>
      </c>
      <c r="O95" s="236" t="s">
        <v>71</v>
      </c>
      <c r="P95" s="221">
        <v>18</v>
      </c>
      <c r="Q95" s="221">
        <v>18</v>
      </c>
      <c r="R95" s="221">
        <v>18</v>
      </c>
      <c r="S95" s="221"/>
      <c r="T95" s="221"/>
      <c r="U95" s="221"/>
      <c r="W95" s="45" t="str">
        <f t="shared" si="5"/>
        <v>44TIENDONA</v>
      </c>
      <c r="X95" s="45">
        <v>44</v>
      </c>
      <c r="Y95" s="45" t="s">
        <v>190</v>
      </c>
      <c r="Z95" s="45" t="s">
        <v>82</v>
      </c>
      <c r="AA95" s="45">
        <v>16</v>
      </c>
      <c r="AB95" s="45">
        <v>16</v>
      </c>
      <c r="AC95" s="45">
        <v>16</v>
      </c>
      <c r="AE95" s="227" t="str">
        <f t="shared" si="6"/>
        <v/>
      </c>
      <c r="AF95" s="227"/>
      <c r="AG95" s="227"/>
      <c r="AH95" s="227"/>
      <c r="AI95" s="227"/>
    </row>
    <row r="96" spans="1:35" ht="15.75">
      <c r="A96" s="175" t="str">
        <f t="shared" si="8"/>
        <v>33TIENDONA</v>
      </c>
      <c r="B96" s="203">
        <v>33</v>
      </c>
      <c r="C96" s="201" t="s">
        <v>190</v>
      </c>
      <c r="D96" s="235" t="s">
        <v>73</v>
      </c>
      <c r="E96" s="221">
        <v>29</v>
      </c>
      <c r="F96" s="221">
        <v>28</v>
      </c>
      <c r="G96" s="221">
        <v>30</v>
      </c>
      <c r="H96" s="221"/>
      <c r="I96" s="221"/>
      <c r="J96" s="221"/>
      <c r="L96" s="54" t="str">
        <f t="shared" si="7"/>
        <v>31SAN MIGUEL</v>
      </c>
      <c r="M96" s="203">
        <v>31</v>
      </c>
      <c r="N96" s="201" t="s">
        <v>174</v>
      </c>
      <c r="O96" s="236" t="s">
        <v>71</v>
      </c>
      <c r="P96" s="221">
        <v>17.333333333333332</v>
      </c>
      <c r="Q96" s="221">
        <v>16</v>
      </c>
      <c r="R96" s="221">
        <v>18</v>
      </c>
      <c r="S96" s="221"/>
      <c r="T96" s="221"/>
      <c r="U96" s="221"/>
      <c r="W96" s="45" t="str">
        <f t="shared" si="5"/>
        <v>45TIENDONA</v>
      </c>
      <c r="X96" s="45">
        <v>45</v>
      </c>
      <c r="Y96" s="45" t="s">
        <v>190</v>
      </c>
      <c r="Z96" s="45" t="s">
        <v>83</v>
      </c>
      <c r="AA96" s="45">
        <v>14</v>
      </c>
      <c r="AB96" s="45">
        <v>14</v>
      </c>
      <c r="AC96" s="45">
        <v>14</v>
      </c>
      <c r="AE96" s="227" t="str">
        <f t="shared" si="6"/>
        <v/>
      </c>
      <c r="AF96" s="227"/>
      <c r="AG96" s="227"/>
      <c r="AH96" s="227"/>
      <c r="AI96" s="227"/>
    </row>
    <row r="97" spans="1:35" ht="15.75">
      <c r="A97" s="175" t="str">
        <f t="shared" si="8"/>
        <v>33SAN FRANCISCO GOTERA</v>
      </c>
      <c r="B97" s="203">
        <v>33</v>
      </c>
      <c r="C97" s="201" t="s">
        <v>182</v>
      </c>
      <c r="D97" s="235" t="s">
        <v>73</v>
      </c>
      <c r="E97" s="221">
        <v>30</v>
      </c>
      <c r="F97" s="221">
        <v>30</v>
      </c>
      <c r="G97" s="221">
        <v>30</v>
      </c>
      <c r="H97" s="221"/>
      <c r="I97" s="221"/>
      <c r="J97" s="221"/>
      <c r="L97" s="54" t="str">
        <f t="shared" si="7"/>
        <v>31SENSUNTEPEQUE</v>
      </c>
      <c r="M97" s="203">
        <v>31</v>
      </c>
      <c r="N97" s="201" t="s">
        <v>181</v>
      </c>
      <c r="O97" s="236" t="s">
        <v>71</v>
      </c>
      <c r="P97" s="221">
        <v>25</v>
      </c>
      <c r="Q97" s="221">
        <v>25</v>
      </c>
      <c r="R97" s="221">
        <v>25</v>
      </c>
      <c r="S97" s="221"/>
      <c r="T97" s="221"/>
      <c r="U97" s="221"/>
      <c r="W97" s="45" t="str">
        <f t="shared" si="5"/>
        <v>45COJUTEPEQUE</v>
      </c>
      <c r="X97" s="45">
        <v>45</v>
      </c>
      <c r="Y97" s="45" t="s">
        <v>179</v>
      </c>
      <c r="Z97" s="45" t="s">
        <v>83</v>
      </c>
      <c r="AA97" s="45">
        <v>16</v>
      </c>
      <c r="AB97" s="45">
        <v>16</v>
      </c>
      <c r="AC97" s="45">
        <v>16</v>
      </c>
      <c r="AE97" s="227" t="str">
        <f t="shared" si="6"/>
        <v/>
      </c>
      <c r="AF97" s="227"/>
      <c r="AG97" s="227"/>
      <c r="AH97" s="227"/>
      <c r="AI97" s="227"/>
    </row>
    <row r="98" spans="1:35" ht="15.75">
      <c r="A98" s="175" t="str">
        <f t="shared" si="8"/>
        <v>33SONSONATE</v>
      </c>
      <c r="B98" s="202">
        <v>33</v>
      </c>
      <c r="C98" s="201" t="s">
        <v>175</v>
      </c>
      <c r="D98" s="235" t="s">
        <v>73</v>
      </c>
      <c r="E98" s="221">
        <v>29</v>
      </c>
      <c r="F98" s="221">
        <v>28</v>
      </c>
      <c r="G98" s="221">
        <v>30</v>
      </c>
      <c r="H98" s="221"/>
      <c r="I98" s="221"/>
      <c r="J98" s="221"/>
      <c r="L98" s="54" t="str">
        <f t="shared" si="7"/>
        <v>33TIENDONA</v>
      </c>
      <c r="M98" s="202">
        <v>33</v>
      </c>
      <c r="N98" s="201" t="s">
        <v>190</v>
      </c>
      <c r="O98" s="236" t="s">
        <v>73</v>
      </c>
      <c r="P98" s="221">
        <v>28.666666666666668</v>
      </c>
      <c r="Q98" s="221">
        <v>28</v>
      </c>
      <c r="R98" s="221">
        <v>30</v>
      </c>
      <c r="S98" s="221"/>
      <c r="T98" s="221"/>
      <c r="U98" s="221"/>
      <c r="W98" s="45" t="str">
        <f t="shared" si="5"/>
        <v>46TIENDONA</v>
      </c>
      <c r="X98" s="45">
        <v>46</v>
      </c>
      <c r="Y98" s="45" t="s">
        <v>190</v>
      </c>
      <c r="Z98" s="45" t="s">
        <v>84</v>
      </c>
      <c r="AA98" s="45">
        <v>6</v>
      </c>
      <c r="AB98" s="45">
        <v>6</v>
      </c>
      <c r="AC98" s="45">
        <v>6</v>
      </c>
      <c r="AE98" s="227" t="str">
        <f t="shared" si="6"/>
        <v/>
      </c>
      <c r="AF98" s="227"/>
      <c r="AG98" s="227"/>
      <c r="AH98" s="227"/>
      <c r="AI98" s="227"/>
    </row>
    <row r="99" spans="1:35" ht="15.75">
      <c r="A99" s="175" t="str">
        <f t="shared" si="8"/>
        <v>33USULUTAN</v>
      </c>
      <c r="B99" s="203">
        <v>33</v>
      </c>
      <c r="C99" s="201" t="s">
        <v>259</v>
      </c>
      <c r="D99" s="235" t="s">
        <v>73</v>
      </c>
      <c r="E99" s="221">
        <v>30</v>
      </c>
      <c r="F99" s="221">
        <v>30</v>
      </c>
      <c r="G99" s="221">
        <v>30</v>
      </c>
      <c r="H99" s="221"/>
      <c r="I99" s="221"/>
      <c r="J99" s="221"/>
      <c r="L99" s="54" t="str">
        <f t="shared" si="7"/>
        <v>33SANTA ANA</v>
      </c>
      <c r="M99" s="203">
        <v>33</v>
      </c>
      <c r="N99" s="201" t="s">
        <v>172</v>
      </c>
      <c r="O99" s="236" t="s">
        <v>73</v>
      </c>
      <c r="P99" s="221">
        <v>28</v>
      </c>
      <c r="Q99" s="221">
        <v>28</v>
      </c>
      <c r="R99" s="221">
        <v>28</v>
      </c>
      <c r="S99" s="221"/>
      <c r="T99" s="221"/>
      <c r="U99" s="221"/>
      <c r="W99" s="45" t="str">
        <f t="shared" si="5"/>
        <v>46COJUTEPEQUE</v>
      </c>
      <c r="X99" s="45">
        <v>46</v>
      </c>
      <c r="Y99" s="45" t="s">
        <v>179</v>
      </c>
      <c r="Z99" s="45" t="s">
        <v>84</v>
      </c>
      <c r="AA99" s="45">
        <v>8</v>
      </c>
      <c r="AB99" s="45">
        <v>8</v>
      </c>
      <c r="AC99" s="45">
        <v>8</v>
      </c>
      <c r="AE99" s="227" t="str">
        <f t="shared" si="6"/>
        <v/>
      </c>
      <c r="AF99" s="227"/>
      <c r="AG99" s="227"/>
      <c r="AH99" s="227"/>
      <c r="AI99" s="227"/>
    </row>
    <row r="100" spans="1:35" ht="15.75">
      <c r="A100" s="175" t="str">
        <f t="shared" si="8"/>
        <v>34TIENDONA</v>
      </c>
      <c r="B100" s="203">
        <v>34</v>
      </c>
      <c r="C100" s="201" t="s">
        <v>190</v>
      </c>
      <c r="D100" s="235" t="s">
        <v>74</v>
      </c>
      <c r="E100" s="221">
        <v>8.2857142857142865</v>
      </c>
      <c r="F100" s="221">
        <v>8</v>
      </c>
      <c r="G100" s="221">
        <v>9</v>
      </c>
      <c r="H100" s="221"/>
      <c r="I100" s="221"/>
      <c r="J100" s="221"/>
      <c r="L100" s="54" t="str">
        <f t="shared" si="7"/>
        <v>33SAN MIGUEL</v>
      </c>
      <c r="M100" s="203">
        <v>33</v>
      </c>
      <c r="N100" s="201" t="s">
        <v>174</v>
      </c>
      <c r="O100" s="236" t="s">
        <v>73</v>
      </c>
      <c r="P100" s="221">
        <v>29.333333333333332</v>
      </c>
      <c r="Q100" s="221">
        <v>28</v>
      </c>
      <c r="R100" s="221">
        <v>30</v>
      </c>
      <c r="S100" s="221"/>
      <c r="T100" s="221"/>
      <c r="U100" s="221"/>
      <c r="W100" s="45" t="str">
        <f t="shared" si="5"/>
        <v>47TIENDONA</v>
      </c>
      <c r="X100" s="45">
        <v>47</v>
      </c>
      <c r="Y100" s="45" t="s">
        <v>190</v>
      </c>
      <c r="Z100" s="45" t="s">
        <v>85</v>
      </c>
      <c r="AA100" s="45">
        <v>16.5</v>
      </c>
      <c r="AB100" s="45">
        <v>15</v>
      </c>
      <c r="AC100" s="45">
        <v>18</v>
      </c>
      <c r="AE100" s="227" t="str">
        <f t="shared" si="6"/>
        <v/>
      </c>
      <c r="AF100" s="227"/>
      <c r="AG100" s="227"/>
      <c r="AH100" s="227"/>
      <c r="AI100" s="227"/>
    </row>
    <row r="101" spans="1:35" ht="15.75">
      <c r="A101" s="175" t="str">
        <f t="shared" si="8"/>
        <v>34SAN FRANCISCO GOTERA</v>
      </c>
      <c r="B101" s="203">
        <v>34</v>
      </c>
      <c r="C101" s="201" t="s">
        <v>182</v>
      </c>
      <c r="D101" s="235" t="s">
        <v>74</v>
      </c>
      <c r="E101" s="221">
        <v>11</v>
      </c>
      <c r="F101" s="221">
        <v>10</v>
      </c>
      <c r="G101" s="221">
        <v>12</v>
      </c>
      <c r="H101" s="221"/>
      <c r="I101" s="221"/>
      <c r="J101" s="221"/>
      <c r="L101" s="54" t="str">
        <f t="shared" si="7"/>
        <v>33SENSUNTEPEQUE</v>
      </c>
      <c r="M101" s="203">
        <v>33</v>
      </c>
      <c r="N101" s="201" t="s">
        <v>181</v>
      </c>
      <c r="O101" s="236" t="s">
        <v>73</v>
      </c>
      <c r="P101" s="221">
        <v>34.5</v>
      </c>
      <c r="Q101" s="221">
        <v>34</v>
      </c>
      <c r="R101" s="221">
        <v>35</v>
      </c>
      <c r="S101" s="221"/>
      <c r="T101" s="221"/>
      <c r="U101" s="221"/>
      <c r="W101" s="45" t="str">
        <f t="shared" si="5"/>
        <v>47COJUTEPEQUE</v>
      </c>
      <c r="X101" s="45">
        <v>47</v>
      </c>
      <c r="Y101" s="45" t="s">
        <v>179</v>
      </c>
      <c r="Z101" s="45" t="s">
        <v>85</v>
      </c>
      <c r="AA101" s="45">
        <v>20</v>
      </c>
      <c r="AB101" s="45">
        <v>20</v>
      </c>
      <c r="AC101" s="45">
        <v>20</v>
      </c>
      <c r="AE101" s="227" t="str">
        <f t="shared" si="6"/>
        <v/>
      </c>
      <c r="AF101" s="227"/>
      <c r="AG101" s="227"/>
      <c r="AH101" s="227"/>
      <c r="AI101" s="227"/>
    </row>
    <row r="102" spans="1:35" ht="15.75">
      <c r="A102" s="175" t="str">
        <f t="shared" si="8"/>
        <v>34SONSONATE</v>
      </c>
      <c r="B102" s="202">
        <v>34</v>
      </c>
      <c r="C102" s="201" t="s">
        <v>175</v>
      </c>
      <c r="D102" s="235" t="s">
        <v>74</v>
      </c>
      <c r="E102" s="221">
        <v>10</v>
      </c>
      <c r="F102" s="221">
        <v>10</v>
      </c>
      <c r="G102" s="221">
        <v>10</v>
      </c>
      <c r="H102" s="221"/>
      <c r="I102" s="221"/>
      <c r="J102" s="221"/>
      <c r="L102" s="54" t="str">
        <f t="shared" si="7"/>
        <v>34TIENDONA</v>
      </c>
      <c r="M102" s="202">
        <v>34</v>
      </c>
      <c r="N102" s="201" t="s">
        <v>190</v>
      </c>
      <c r="O102" s="236" t="s">
        <v>74</v>
      </c>
      <c r="P102" s="221">
        <v>8.1999999999999993</v>
      </c>
      <c r="Q102" s="221">
        <v>8</v>
      </c>
      <c r="R102" s="221">
        <v>9</v>
      </c>
      <c r="S102" s="221"/>
      <c r="T102" s="221"/>
      <c r="U102" s="221"/>
      <c r="W102" s="45" t="str">
        <f t="shared" si="5"/>
        <v>48TIENDONA</v>
      </c>
      <c r="X102" s="45">
        <v>48</v>
      </c>
      <c r="Y102" s="45" t="s">
        <v>190</v>
      </c>
      <c r="Z102" s="45" t="s">
        <v>86</v>
      </c>
      <c r="AA102" s="45">
        <v>100</v>
      </c>
      <c r="AB102" s="45">
        <v>100</v>
      </c>
      <c r="AC102" s="45">
        <v>100</v>
      </c>
      <c r="AE102" s="227" t="str">
        <f t="shared" si="6"/>
        <v/>
      </c>
      <c r="AF102" s="227"/>
      <c r="AG102" s="227"/>
      <c r="AH102" s="227"/>
      <c r="AI102" s="227"/>
    </row>
    <row r="103" spans="1:35" ht="15.75">
      <c r="A103" s="175" t="str">
        <f t="shared" si="8"/>
        <v>34USULUTAN</v>
      </c>
      <c r="B103" s="202">
        <v>34</v>
      </c>
      <c r="C103" s="201" t="s">
        <v>259</v>
      </c>
      <c r="D103" s="235" t="s">
        <v>74</v>
      </c>
      <c r="E103" s="221">
        <v>10</v>
      </c>
      <c r="F103" s="221">
        <v>10</v>
      </c>
      <c r="G103" s="221">
        <v>10</v>
      </c>
      <c r="H103" s="221"/>
      <c r="I103" s="221"/>
      <c r="J103" s="221"/>
      <c r="L103" s="54" t="str">
        <f t="shared" si="7"/>
        <v>34SANTA ANA</v>
      </c>
      <c r="M103" s="202">
        <v>34</v>
      </c>
      <c r="N103" s="201" t="s">
        <v>172</v>
      </c>
      <c r="O103" s="236" t="s">
        <v>74</v>
      </c>
      <c r="P103" s="221">
        <v>10</v>
      </c>
      <c r="Q103" s="221">
        <v>10</v>
      </c>
      <c r="R103" s="221">
        <v>10</v>
      </c>
      <c r="S103" s="221"/>
      <c r="T103" s="221"/>
      <c r="U103" s="221"/>
      <c r="W103" s="45" t="str">
        <f t="shared" si="5"/>
        <v>49TIENDONA</v>
      </c>
      <c r="X103" s="45">
        <v>49</v>
      </c>
      <c r="Y103" s="45" t="s">
        <v>190</v>
      </c>
      <c r="Z103" s="45" t="s">
        <v>86</v>
      </c>
      <c r="AA103" s="45">
        <v>9</v>
      </c>
      <c r="AB103" s="45">
        <v>9</v>
      </c>
      <c r="AC103" s="45">
        <v>9</v>
      </c>
      <c r="AE103" s="227" t="str">
        <f t="shared" si="6"/>
        <v/>
      </c>
      <c r="AF103" s="227"/>
      <c r="AG103" s="227"/>
      <c r="AH103" s="227"/>
      <c r="AI103" s="227"/>
    </row>
    <row r="104" spans="1:35" ht="15.75">
      <c r="A104" s="175" t="str">
        <f t="shared" si="8"/>
        <v>36TIENDONA</v>
      </c>
      <c r="B104" s="203">
        <v>36</v>
      </c>
      <c r="C104" s="201" t="s">
        <v>190</v>
      </c>
      <c r="D104" s="235" t="s">
        <v>138</v>
      </c>
      <c r="E104" s="221">
        <v>75</v>
      </c>
      <c r="F104" s="221">
        <v>75</v>
      </c>
      <c r="G104" s="221">
        <v>75</v>
      </c>
      <c r="H104" s="221"/>
      <c r="I104" s="221"/>
      <c r="J104" s="221"/>
      <c r="L104" s="54" t="str">
        <f t="shared" si="7"/>
        <v>34SAN MIGUEL</v>
      </c>
      <c r="M104" s="203">
        <v>34</v>
      </c>
      <c r="N104" s="201" t="s">
        <v>174</v>
      </c>
      <c r="O104" s="236" t="s">
        <v>74</v>
      </c>
      <c r="P104" s="221">
        <v>10.5</v>
      </c>
      <c r="Q104" s="221">
        <v>10</v>
      </c>
      <c r="R104" s="221">
        <v>12</v>
      </c>
      <c r="S104" s="221"/>
      <c r="T104" s="221"/>
      <c r="U104" s="221"/>
      <c r="W104" s="45" t="str">
        <f t="shared" si="5"/>
        <v>49SANTA ANA</v>
      </c>
      <c r="X104" s="45">
        <v>49</v>
      </c>
      <c r="Y104" s="45" t="s">
        <v>172</v>
      </c>
      <c r="Z104" s="45" t="s">
        <v>86</v>
      </c>
      <c r="AA104" s="45">
        <v>10</v>
      </c>
      <c r="AB104" s="45">
        <v>10</v>
      </c>
      <c r="AC104" s="45">
        <v>10</v>
      </c>
      <c r="AE104" s="227" t="str">
        <f t="shared" si="6"/>
        <v/>
      </c>
      <c r="AF104" s="227"/>
      <c r="AG104" s="227"/>
      <c r="AH104" s="227"/>
      <c r="AI104" s="227"/>
    </row>
    <row r="105" spans="1:35" ht="15.75">
      <c r="A105" s="175" t="str">
        <f t="shared" si="8"/>
        <v>40MERCADO CENTRAL</v>
      </c>
      <c r="B105" s="203">
        <v>40</v>
      </c>
      <c r="C105" s="201" t="s">
        <v>229</v>
      </c>
      <c r="D105" s="235" t="s">
        <v>78</v>
      </c>
      <c r="E105" s="221">
        <v>55</v>
      </c>
      <c r="F105" s="221">
        <v>55</v>
      </c>
      <c r="G105" s="221">
        <v>55</v>
      </c>
      <c r="H105" s="221"/>
      <c r="I105" s="221"/>
      <c r="J105" s="221"/>
      <c r="L105" s="54" t="str">
        <f t="shared" si="7"/>
        <v>34SENSUNTEPEQUE</v>
      </c>
      <c r="M105" s="203">
        <v>34</v>
      </c>
      <c r="N105" s="201" t="s">
        <v>181</v>
      </c>
      <c r="O105" s="236" t="s">
        <v>74</v>
      </c>
      <c r="P105" s="221">
        <v>10</v>
      </c>
      <c r="Q105" s="221">
        <v>10</v>
      </c>
      <c r="R105" s="221">
        <v>10</v>
      </c>
      <c r="S105" s="221"/>
      <c r="T105" s="221"/>
      <c r="U105" s="221"/>
      <c r="W105" s="45" t="str">
        <f t="shared" si="5"/>
        <v>49COJUTEPEQUE</v>
      </c>
      <c r="X105" s="45">
        <v>49</v>
      </c>
      <c r="Y105" s="45" t="s">
        <v>179</v>
      </c>
      <c r="Z105" s="45" t="s">
        <v>86</v>
      </c>
      <c r="AA105" s="45">
        <v>11</v>
      </c>
      <c r="AB105" s="45">
        <v>11</v>
      </c>
      <c r="AC105" s="45">
        <v>11</v>
      </c>
      <c r="AE105" s="227" t="str">
        <f t="shared" si="6"/>
        <v/>
      </c>
      <c r="AF105" s="227"/>
      <c r="AG105" s="227"/>
      <c r="AH105" s="227"/>
      <c r="AI105" s="227"/>
    </row>
    <row r="106" spans="1:35" ht="15.75">
      <c r="A106" s="175" t="str">
        <f t="shared" si="8"/>
        <v>40TIENDONA</v>
      </c>
      <c r="B106" s="203">
        <v>40</v>
      </c>
      <c r="C106" s="201" t="s">
        <v>190</v>
      </c>
      <c r="D106" s="235" t="s">
        <v>78</v>
      </c>
      <c r="E106" s="221">
        <v>57.125</v>
      </c>
      <c r="F106" s="221">
        <v>57</v>
      </c>
      <c r="G106" s="221">
        <v>58</v>
      </c>
      <c r="H106" s="221"/>
      <c r="I106" s="221"/>
      <c r="J106" s="221"/>
      <c r="L106" s="54" t="str">
        <f t="shared" si="7"/>
        <v>36TIENDONA</v>
      </c>
      <c r="M106" s="203">
        <v>36</v>
      </c>
      <c r="N106" s="201" t="s">
        <v>190</v>
      </c>
      <c r="O106" s="236" t="s">
        <v>138</v>
      </c>
      <c r="P106" s="221">
        <v>75</v>
      </c>
      <c r="Q106" s="221">
        <v>75</v>
      </c>
      <c r="R106" s="221">
        <v>75</v>
      </c>
      <c r="S106" s="221"/>
      <c r="T106" s="221"/>
      <c r="U106" s="221"/>
      <c r="W106" s="45" t="str">
        <f t="shared" si="5"/>
        <v>50TIENDONA</v>
      </c>
      <c r="X106" s="45">
        <v>50</v>
      </c>
      <c r="Y106" s="45" t="s">
        <v>190</v>
      </c>
      <c r="Z106" s="45" t="s">
        <v>87</v>
      </c>
      <c r="AA106" s="45">
        <v>50</v>
      </c>
      <c r="AB106" s="45">
        <v>50</v>
      </c>
      <c r="AC106" s="45">
        <v>50</v>
      </c>
      <c r="AE106" s="227" t="str">
        <f t="shared" si="6"/>
        <v/>
      </c>
      <c r="AF106" s="227"/>
      <c r="AG106" s="227"/>
      <c r="AH106" s="227"/>
      <c r="AI106" s="227"/>
    </row>
    <row r="107" spans="1:35" ht="15.75">
      <c r="A107" s="175" t="str">
        <f t="shared" si="8"/>
        <v>40SAN FRANCISCO GOTERA</v>
      </c>
      <c r="B107" s="203">
        <v>40</v>
      </c>
      <c r="C107" s="201" t="s">
        <v>182</v>
      </c>
      <c r="D107" s="235" t="s">
        <v>78</v>
      </c>
      <c r="E107" s="221">
        <v>55.5</v>
      </c>
      <c r="F107" s="221">
        <v>55</v>
      </c>
      <c r="G107" s="221">
        <v>56</v>
      </c>
      <c r="H107" s="221"/>
      <c r="I107" s="221"/>
      <c r="J107" s="221"/>
      <c r="L107" s="54" t="str">
        <f t="shared" si="7"/>
        <v>40MERCADO CENTRAL</v>
      </c>
      <c r="M107" s="203">
        <v>40</v>
      </c>
      <c r="N107" s="201" t="s">
        <v>229</v>
      </c>
      <c r="O107" s="236" t="s">
        <v>78</v>
      </c>
      <c r="P107" s="221">
        <v>55</v>
      </c>
      <c r="Q107" s="221">
        <v>55</v>
      </c>
      <c r="R107" s="221">
        <v>55</v>
      </c>
      <c r="S107" s="221"/>
      <c r="T107" s="221"/>
      <c r="U107" s="221"/>
      <c r="W107" s="45" t="str">
        <f t="shared" si="5"/>
        <v>51TIENDONA</v>
      </c>
      <c r="X107" s="45">
        <v>51</v>
      </c>
      <c r="Y107" s="45" t="s">
        <v>190</v>
      </c>
      <c r="Z107" s="45" t="s">
        <v>87</v>
      </c>
      <c r="AA107" s="45">
        <v>7.75</v>
      </c>
      <c r="AB107" s="45">
        <v>7</v>
      </c>
      <c r="AC107" s="45">
        <v>8</v>
      </c>
      <c r="AE107" s="227" t="str">
        <f t="shared" si="6"/>
        <v/>
      </c>
      <c r="AF107" s="227"/>
      <c r="AG107" s="227"/>
      <c r="AH107" s="227"/>
      <c r="AI107" s="227"/>
    </row>
    <row r="108" spans="1:35" ht="15.75">
      <c r="A108" s="175" t="str">
        <f t="shared" si="8"/>
        <v>40SONSONATE</v>
      </c>
      <c r="B108" s="202">
        <v>40</v>
      </c>
      <c r="C108" s="201" t="s">
        <v>175</v>
      </c>
      <c r="D108" s="235" t="s">
        <v>78</v>
      </c>
      <c r="E108" s="221">
        <v>53</v>
      </c>
      <c r="F108" s="221">
        <v>52</v>
      </c>
      <c r="G108" s="221">
        <v>54</v>
      </c>
      <c r="H108" s="221"/>
      <c r="I108" s="221"/>
      <c r="J108" s="221"/>
      <c r="L108" s="54" t="str">
        <f t="shared" si="7"/>
        <v>40TIENDONA</v>
      </c>
      <c r="M108" s="202">
        <v>40</v>
      </c>
      <c r="N108" s="201" t="s">
        <v>190</v>
      </c>
      <c r="O108" s="236" t="s">
        <v>78</v>
      </c>
      <c r="P108" s="221">
        <v>57.125</v>
      </c>
      <c r="Q108" s="221">
        <v>57</v>
      </c>
      <c r="R108" s="221">
        <v>58</v>
      </c>
      <c r="S108" s="221"/>
      <c r="T108" s="221"/>
      <c r="U108" s="221"/>
      <c r="W108" s="45" t="str">
        <f t="shared" si="5"/>
        <v>52TIENDONA</v>
      </c>
      <c r="X108" s="45">
        <v>52</v>
      </c>
      <c r="Y108" s="45" t="s">
        <v>190</v>
      </c>
      <c r="Z108" s="45" t="s">
        <v>88</v>
      </c>
      <c r="AA108" s="45">
        <v>150</v>
      </c>
      <c r="AB108" s="45">
        <v>150</v>
      </c>
      <c r="AC108" s="45">
        <v>150</v>
      </c>
      <c r="AE108" s="227" t="str">
        <f t="shared" si="6"/>
        <v/>
      </c>
      <c r="AF108" s="227"/>
      <c r="AG108" s="227"/>
      <c r="AH108" s="227"/>
      <c r="AI108" s="227"/>
    </row>
    <row r="109" spans="1:35" ht="15.75">
      <c r="A109" s="175" t="str">
        <f t="shared" si="8"/>
        <v>40USULUTAN</v>
      </c>
      <c r="B109" s="203">
        <v>40</v>
      </c>
      <c r="C109" s="201" t="s">
        <v>259</v>
      </c>
      <c r="D109" s="235" t="s">
        <v>78</v>
      </c>
      <c r="E109" s="221">
        <v>55.2</v>
      </c>
      <c r="F109" s="221">
        <v>54</v>
      </c>
      <c r="G109" s="221">
        <v>57</v>
      </c>
      <c r="H109" s="221"/>
      <c r="I109" s="221"/>
      <c r="J109" s="221"/>
      <c r="L109" s="54" t="str">
        <f t="shared" si="7"/>
        <v>40SANTA ANA</v>
      </c>
      <c r="M109" s="203">
        <v>40</v>
      </c>
      <c r="N109" s="201" t="s">
        <v>172</v>
      </c>
      <c r="O109" s="236" t="s">
        <v>78</v>
      </c>
      <c r="P109" s="221">
        <v>52.333333333333336</v>
      </c>
      <c r="Q109" s="221">
        <v>52</v>
      </c>
      <c r="R109" s="221">
        <v>53</v>
      </c>
      <c r="S109" s="221"/>
      <c r="T109" s="221"/>
      <c r="U109" s="221"/>
      <c r="W109" s="45" t="str">
        <f t="shared" si="5"/>
        <v>53TIENDONA</v>
      </c>
      <c r="X109" s="45">
        <v>53</v>
      </c>
      <c r="Y109" s="45" t="s">
        <v>190</v>
      </c>
      <c r="Z109" s="45" t="s">
        <v>89</v>
      </c>
      <c r="AA109" s="45">
        <v>100</v>
      </c>
      <c r="AB109" s="45">
        <v>100</v>
      </c>
      <c r="AC109" s="45">
        <v>100</v>
      </c>
      <c r="AE109" s="227" t="str">
        <f t="shared" si="6"/>
        <v/>
      </c>
      <c r="AF109" s="227"/>
      <c r="AG109" s="227"/>
      <c r="AH109" s="227"/>
      <c r="AI109" s="227"/>
    </row>
    <row r="110" spans="1:35" ht="15.75">
      <c r="A110" s="175" t="str">
        <f t="shared" si="8"/>
        <v>41TIENDONA</v>
      </c>
      <c r="B110" s="202">
        <v>41</v>
      </c>
      <c r="C110" s="201" t="s">
        <v>190</v>
      </c>
      <c r="D110" s="235" t="s">
        <v>79</v>
      </c>
      <c r="E110" s="221">
        <v>55.125</v>
      </c>
      <c r="F110" s="221">
        <v>55</v>
      </c>
      <c r="G110" s="221">
        <v>56</v>
      </c>
      <c r="H110" s="221"/>
      <c r="I110" s="221"/>
      <c r="J110" s="221"/>
      <c r="L110" s="54" t="str">
        <f t="shared" si="7"/>
        <v>40SAN MIGUEL</v>
      </c>
      <c r="M110" s="202">
        <v>40</v>
      </c>
      <c r="N110" s="201" t="s">
        <v>174</v>
      </c>
      <c r="O110" s="236" t="s">
        <v>78</v>
      </c>
      <c r="P110" s="221">
        <v>53.25</v>
      </c>
      <c r="Q110" s="221">
        <v>52</v>
      </c>
      <c r="R110" s="221">
        <v>55</v>
      </c>
      <c r="S110" s="221"/>
      <c r="T110" s="221"/>
      <c r="U110" s="221"/>
      <c r="W110" s="45" t="str">
        <f t="shared" si="5"/>
        <v>54TIENDONA</v>
      </c>
      <c r="X110" s="45">
        <v>54</v>
      </c>
      <c r="Y110" s="45" t="s">
        <v>190</v>
      </c>
      <c r="Z110" s="45" t="s">
        <v>90</v>
      </c>
      <c r="AA110" s="45">
        <v>18.8</v>
      </c>
      <c r="AB110" s="45">
        <v>18</v>
      </c>
      <c r="AC110" s="45">
        <v>20</v>
      </c>
      <c r="AE110" s="227" t="str">
        <f t="shared" si="6"/>
        <v/>
      </c>
      <c r="AF110" s="227"/>
      <c r="AG110" s="227"/>
      <c r="AH110" s="227"/>
      <c r="AI110" s="227"/>
    </row>
    <row r="111" spans="1:35" ht="15.75">
      <c r="A111" s="175" t="str">
        <f t="shared" si="8"/>
        <v>42TIENDONA</v>
      </c>
      <c r="B111" s="203">
        <v>42</v>
      </c>
      <c r="C111" s="201" t="s">
        <v>190</v>
      </c>
      <c r="D111" s="235" t="s">
        <v>80</v>
      </c>
      <c r="E111" s="221">
        <v>20</v>
      </c>
      <c r="F111" s="221">
        <v>20</v>
      </c>
      <c r="G111" s="221">
        <v>20</v>
      </c>
      <c r="H111" s="221"/>
      <c r="I111" s="221"/>
      <c r="J111" s="221"/>
      <c r="L111" s="54" t="str">
        <f t="shared" si="7"/>
        <v>40SENSUNTEPEQUE</v>
      </c>
      <c r="M111" s="203">
        <v>40</v>
      </c>
      <c r="N111" s="201" t="s">
        <v>181</v>
      </c>
      <c r="O111" s="236" t="s">
        <v>78</v>
      </c>
      <c r="P111" s="221">
        <v>57</v>
      </c>
      <c r="Q111" s="221">
        <v>56</v>
      </c>
      <c r="R111" s="221">
        <v>58</v>
      </c>
      <c r="S111" s="221"/>
      <c r="T111" s="221"/>
      <c r="U111" s="221"/>
      <c r="W111" s="45" t="str">
        <f t="shared" si="5"/>
        <v>54SANTA ANA</v>
      </c>
      <c r="X111" s="45">
        <v>54</v>
      </c>
      <c r="Y111" s="45" t="s">
        <v>172</v>
      </c>
      <c r="Z111" s="45" t="s">
        <v>90</v>
      </c>
      <c r="AA111" s="45">
        <v>24</v>
      </c>
      <c r="AB111" s="45">
        <v>24</v>
      </c>
      <c r="AC111" s="45">
        <v>24</v>
      </c>
    </row>
    <row r="112" spans="1:35" ht="15.75">
      <c r="A112" s="175" t="str">
        <f t="shared" si="8"/>
        <v>42SAN FRANCISCO GOTERA</v>
      </c>
      <c r="B112" s="203">
        <v>42</v>
      </c>
      <c r="C112" s="201" t="s">
        <v>182</v>
      </c>
      <c r="D112" s="235" t="s">
        <v>80</v>
      </c>
      <c r="E112" s="221">
        <v>15.5</v>
      </c>
      <c r="F112" s="221">
        <v>15</v>
      </c>
      <c r="G112" s="221">
        <v>16</v>
      </c>
      <c r="H112" s="221"/>
      <c r="I112" s="221"/>
      <c r="J112" s="221"/>
      <c r="L112" s="54" t="str">
        <f t="shared" si="7"/>
        <v>41TIENDONA</v>
      </c>
      <c r="M112" s="203">
        <v>41</v>
      </c>
      <c r="N112" s="201" t="s">
        <v>190</v>
      </c>
      <c r="O112" s="236" t="s">
        <v>79</v>
      </c>
      <c r="P112" s="221">
        <v>55</v>
      </c>
      <c r="Q112" s="221">
        <v>55</v>
      </c>
      <c r="R112" s="221">
        <v>55</v>
      </c>
      <c r="S112" s="221"/>
      <c r="T112" s="221"/>
      <c r="U112" s="221"/>
      <c r="W112" s="45" t="str">
        <f t="shared" si="5"/>
        <v>54COJUTEPEQUE</v>
      </c>
      <c r="X112" s="45">
        <v>54</v>
      </c>
      <c r="Y112" s="45" t="s">
        <v>179</v>
      </c>
      <c r="Z112" s="45" t="s">
        <v>90</v>
      </c>
      <c r="AA112" s="45">
        <v>20</v>
      </c>
      <c r="AB112" s="45">
        <v>20</v>
      </c>
      <c r="AC112" s="45">
        <v>20</v>
      </c>
    </row>
    <row r="113" spans="1:29" ht="15.75">
      <c r="A113" s="175" t="str">
        <f t="shared" si="8"/>
        <v>42USULUTAN</v>
      </c>
      <c r="B113" s="202">
        <v>42</v>
      </c>
      <c r="C113" s="201" t="s">
        <v>259</v>
      </c>
      <c r="D113" s="235" t="s">
        <v>80</v>
      </c>
      <c r="E113" s="221">
        <v>18</v>
      </c>
      <c r="F113" s="221">
        <v>16</v>
      </c>
      <c r="G113" s="221">
        <v>20</v>
      </c>
      <c r="H113" s="221"/>
      <c r="I113" s="221"/>
      <c r="J113" s="221"/>
      <c r="L113" s="54" t="str">
        <f t="shared" si="7"/>
        <v>42TIENDONA</v>
      </c>
      <c r="M113" s="202">
        <v>42</v>
      </c>
      <c r="N113" s="201" t="s">
        <v>190</v>
      </c>
      <c r="O113" s="236" t="s">
        <v>80</v>
      </c>
      <c r="P113" s="221">
        <v>22</v>
      </c>
      <c r="Q113" s="221">
        <v>22</v>
      </c>
      <c r="R113" s="221">
        <v>22</v>
      </c>
      <c r="S113" s="221"/>
      <c r="T113" s="221"/>
      <c r="U113" s="221"/>
      <c r="W113" s="45" t="str">
        <f t="shared" si="5"/>
        <v>55TIENDONA</v>
      </c>
      <c r="X113" s="45">
        <v>55</v>
      </c>
      <c r="Y113" s="45" t="s">
        <v>190</v>
      </c>
      <c r="Z113" s="45" t="s">
        <v>140</v>
      </c>
      <c r="AA113" s="45">
        <v>20</v>
      </c>
      <c r="AB113" s="45">
        <v>20</v>
      </c>
      <c r="AC113" s="45">
        <v>20</v>
      </c>
    </row>
    <row r="114" spans="1:29" ht="15.75">
      <c r="A114" s="175" t="str">
        <f t="shared" si="8"/>
        <v>43TIENDONA</v>
      </c>
      <c r="B114" s="202">
        <v>43</v>
      </c>
      <c r="C114" s="201" t="s">
        <v>190</v>
      </c>
      <c r="D114" s="235" t="s">
        <v>81</v>
      </c>
      <c r="E114" s="221">
        <v>18</v>
      </c>
      <c r="F114" s="221">
        <v>18</v>
      </c>
      <c r="G114" s="221">
        <v>18</v>
      </c>
      <c r="H114" s="221"/>
      <c r="I114" s="221"/>
      <c r="J114" s="221"/>
      <c r="L114" s="54" t="str">
        <f t="shared" si="7"/>
        <v>42SAN MIGUEL</v>
      </c>
      <c r="M114" s="202">
        <v>42</v>
      </c>
      <c r="N114" s="201" t="s">
        <v>174</v>
      </c>
      <c r="O114" s="236" t="s">
        <v>80</v>
      </c>
      <c r="P114" s="221">
        <v>18.5</v>
      </c>
      <c r="Q114" s="221">
        <v>18</v>
      </c>
      <c r="R114" s="221">
        <v>20</v>
      </c>
      <c r="S114" s="221"/>
      <c r="T114" s="221"/>
      <c r="U114" s="221"/>
      <c r="W114" s="45" t="str">
        <f t="shared" si="5"/>
        <v>56TIENDONA</v>
      </c>
      <c r="X114" s="45">
        <v>56</v>
      </c>
      <c r="Y114" s="45" t="s">
        <v>190</v>
      </c>
      <c r="Z114" s="45" t="s">
        <v>91</v>
      </c>
      <c r="AA114" s="45">
        <v>20.8</v>
      </c>
      <c r="AB114" s="45">
        <v>20</v>
      </c>
      <c r="AC114" s="45">
        <v>22</v>
      </c>
    </row>
    <row r="115" spans="1:29" ht="15.75">
      <c r="A115" s="175" t="str">
        <f t="shared" si="8"/>
        <v>44TIENDONA</v>
      </c>
      <c r="B115" s="203">
        <v>44</v>
      </c>
      <c r="C115" s="201" t="s">
        <v>190</v>
      </c>
      <c r="D115" s="235" t="s">
        <v>82</v>
      </c>
      <c r="E115" s="221">
        <v>16</v>
      </c>
      <c r="F115" s="221">
        <v>16</v>
      </c>
      <c r="G115" s="221">
        <v>16</v>
      </c>
      <c r="H115" s="221"/>
      <c r="I115" s="221"/>
      <c r="J115" s="221"/>
      <c r="L115" s="54" t="str">
        <f t="shared" si="7"/>
        <v>43TIENDONA</v>
      </c>
      <c r="M115" s="203">
        <v>43</v>
      </c>
      <c r="N115" s="201" t="s">
        <v>190</v>
      </c>
      <c r="O115" s="236" t="s">
        <v>81</v>
      </c>
      <c r="P115" s="221">
        <v>20</v>
      </c>
      <c r="Q115" s="221">
        <v>20</v>
      </c>
      <c r="R115" s="221">
        <v>20</v>
      </c>
      <c r="S115" s="221"/>
      <c r="T115" s="221"/>
      <c r="U115" s="221"/>
      <c r="W115" s="45" t="str">
        <f t="shared" si="5"/>
        <v>56SANTA ANA</v>
      </c>
      <c r="X115" s="45">
        <v>56</v>
      </c>
      <c r="Y115" s="45" t="s">
        <v>172</v>
      </c>
      <c r="Z115" s="45" t="s">
        <v>91</v>
      </c>
      <c r="AA115" s="45">
        <v>25</v>
      </c>
      <c r="AB115" s="45">
        <v>24</v>
      </c>
      <c r="AC115" s="45">
        <v>26</v>
      </c>
    </row>
    <row r="116" spans="1:29" ht="15.75">
      <c r="A116" s="175" t="str">
        <f t="shared" si="8"/>
        <v>44SONSONATE</v>
      </c>
      <c r="B116" s="202">
        <v>44</v>
      </c>
      <c r="C116" s="201" t="s">
        <v>175</v>
      </c>
      <c r="D116" s="235" t="s">
        <v>82</v>
      </c>
      <c r="E116" s="221">
        <v>20</v>
      </c>
      <c r="F116" s="221">
        <v>20</v>
      </c>
      <c r="G116" s="221">
        <v>20</v>
      </c>
      <c r="H116" s="221"/>
      <c r="I116" s="221"/>
      <c r="J116" s="221"/>
      <c r="L116" s="54" t="str">
        <f t="shared" si="7"/>
        <v>44TIENDONA</v>
      </c>
      <c r="M116" s="202">
        <v>44</v>
      </c>
      <c r="N116" s="201" t="s">
        <v>190</v>
      </c>
      <c r="O116" s="236" t="s">
        <v>82</v>
      </c>
      <c r="P116" s="221">
        <v>16</v>
      </c>
      <c r="Q116" s="221">
        <v>16</v>
      </c>
      <c r="R116" s="221">
        <v>16</v>
      </c>
      <c r="S116" s="221"/>
      <c r="T116" s="221"/>
      <c r="U116" s="221"/>
      <c r="W116" s="45" t="str">
        <f t="shared" si="5"/>
        <v>56COJUTEPEQUE</v>
      </c>
      <c r="X116" s="45">
        <v>56</v>
      </c>
      <c r="Y116" s="45" t="s">
        <v>179</v>
      </c>
      <c r="Z116" s="45" t="s">
        <v>91</v>
      </c>
      <c r="AA116" s="45">
        <v>24</v>
      </c>
      <c r="AB116" s="45">
        <v>24</v>
      </c>
      <c r="AC116" s="45">
        <v>24</v>
      </c>
    </row>
    <row r="117" spans="1:29" ht="15.75">
      <c r="A117" s="175" t="str">
        <f t="shared" si="8"/>
        <v>45TIENDONA</v>
      </c>
      <c r="B117" s="203">
        <v>45</v>
      </c>
      <c r="C117" s="201" t="s">
        <v>190</v>
      </c>
      <c r="D117" s="235" t="s">
        <v>83</v>
      </c>
      <c r="E117" s="221">
        <v>14</v>
      </c>
      <c r="F117" s="221">
        <v>14</v>
      </c>
      <c r="G117" s="221">
        <v>14</v>
      </c>
      <c r="H117" s="221"/>
      <c r="I117" s="221"/>
      <c r="J117" s="221"/>
      <c r="L117" s="54" t="str">
        <f t="shared" si="7"/>
        <v>44SANTA ANA</v>
      </c>
      <c r="M117" s="203">
        <v>44</v>
      </c>
      <c r="N117" s="201" t="s">
        <v>172</v>
      </c>
      <c r="O117" s="236" t="s">
        <v>82</v>
      </c>
      <c r="P117" s="221">
        <v>21</v>
      </c>
      <c r="Q117" s="221">
        <v>20</v>
      </c>
      <c r="R117" s="221">
        <v>22</v>
      </c>
      <c r="S117" s="221"/>
      <c r="T117" s="221"/>
      <c r="U117" s="221"/>
      <c r="W117" s="45" t="str">
        <f t="shared" si="5"/>
        <v>57TIENDONA</v>
      </c>
      <c r="X117" s="45">
        <v>57</v>
      </c>
      <c r="Y117" s="45" t="s">
        <v>190</v>
      </c>
      <c r="Z117" s="45" t="s">
        <v>92</v>
      </c>
      <c r="AA117" s="45">
        <v>25</v>
      </c>
      <c r="AB117" s="45">
        <v>25</v>
      </c>
      <c r="AC117" s="45">
        <v>25</v>
      </c>
    </row>
    <row r="118" spans="1:29" ht="15.75">
      <c r="A118" s="175" t="str">
        <f t="shared" si="8"/>
        <v>45SAN FRANCISCO GOTERA</v>
      </c>
      <c r="B118" s="203">
        <v>45</v>
      </c>
      <c r="C118" s="201" t="s">
        <v>182</v>
      </c>
      <c r="D118" s="235" t="s">
        <v>83</v>
      </c>
      <c r="E118" s="221">
        <v>17</v>
      </c>
      <c r="F118" s="221">
        <v>16</v>
      </c>
      <c r="G118" s="221">
        <v>18</v>
      </c>
      <c r="H118" s="221"/>
      <c r="I118" s="221"/>
      <c r="J118" s="221"/>
      <c r="L118" s="54" t="str">
        <f t="shared" si="7"/>
        <v>45TIENDONA</v>
      </c>
      <c r="M118" s="203">
        <v>45</v>
      </c>
      <c r="N118" s="201" t="s">
        <v>190</v>
      </c>
      <c r="O118" s="236" t="s">
        <v>83</v>
      </c>
      <c r="P118" s="221">
        <v>14</v>
      </c>
      <c r="Q118" s="221">
        <v>14</v>
      </c>
      <c r="R118" s="221">
        <v>14</v>
      </c>
      <c r="S118" s="221"/>
      <c r="T118" s="221"/>
      <c r="U118" s="221"/>
      <c r="W118" s="45" t="str">
        <f t="shared" si="5"/>
        <v>58TIENDONA</v>
      </c>
      <c r="X118" s="45">
        <v>58</v>
      </c>
      <c r="Y118" s="45" t="s">
        <v>190</v>
      </c>
      <c r="Z118" s="45" t="s">
        <v>93</v>
      </c>
      <c r="AA118" s="45">
        <v>15.166666666666666</v>
      </c>
      <c r="AB118" s="45">
        <v>15</v>
      </c>
      <c r="AC118" s="45">
        <v>16</v>
      </c>
    </row>
    <row r="119" spans="1:29" ht="15.75">
      <c r="A119" s="175" t="str">
        <f t="shared" si="8"/>
        <v>45SONSONATE</v>
      </c>
      <c r="B119" s="202">
        <v>45</v>
      </c>
      <c r="C119" s="201" t="s">
        <v>175</v>
      </c>
      <c r="D119" s="235" t="s">
        <v>83</v>
      </c>
      <c r="E119" s="221">
        <v>15</v>
      </c>
      <c r="F119" s="221">
        <v>15</v>
      </c>
      <c r="G119" s="221">
        <v>15</v>
      </c>
      <c r="H119" s="221"/>
      <c r="I119" s="221"/>
      <c r="J119" s="221"/>
      <c r="L119" s="54" t="str">
        <f t="shared" si="7"/>
        <v>45SAN MIGUEL</v>
      </c>
      <c r="M119" s="202">
        <v>45</v>
      </c>
      <c r="N119" s="201" t="s">
        <v>174</v>
      </c>
      <c r="O119" s="236" t="s">
        <v>83</v>
      </c>
      <c r="P119" s="221">
        <v>14</v>
      </c>
      <c r="Q119" s="221">
        <v>14</v>
      </c>
      <c r="R119" s="221">
        <v>14</v>
      </c>
      <c r="S119" s="221"/>
      <c r="T119" s="221"/>
      <c r="U119" s="221"/>
      <c r="W119" s="45" t="str">
        <f t="shared" si="5"/>
        <v>58SANTA ANA</v>
      </c>
      <c r="X119" s="45">
        <v>58</v>
      </c>
      <c r="Y119" s="45" t="s">
        <v>172</v>
      </c>
      <c r="Z119" s="45" t="s">
        <v>93</v>
      </c>
      <c r="AA119" s="45">
        <v>20</v>
      </c>
      <c r="AB119" s="45">
        <v>20</v>
      </c>
      <c r="AC119" s="45">
        <v>20</v>
      </c>
    </row>
    <row r="120" spans="1:29" ht="15.75">
      <c r="A120" s="175" t="str">
        <f t="shared" si="8"/>
        <v>45USULUTAN</v>
      </c>
      <c r="B120" s="203">
        <v>45</v>
      </c>
      <c r="C120" s="201" t="s">
        <v>259</v>
      </c>
      <c r="D120" s="235" t="s">
        <v>83</v>
      </c>
      <c r="E120" s="221">
        <v>20</v>
      </c>
      <c r="F120" s="221">
        <v>18</v>
      </c>
      <c r="G120" s="221">
        <v>22</v>
      </c>
      <c r="H120" s="221"/>
      <c r="I120" s="221"/>
      <c r="J120" s="221"/>
      <c r="L120" s="54" t="str">
        <f t="shared" si="7"/>
        <v>45SENSUNTEPEQUE</v>
      </c>
      <c r="M120" s="203">
        <v>45</v>
      </c>
      <c r="N120" s="201" t="s">
        <v>181</v>
      </c>
      <c r="O120" s="236" t="s">
        <v>83</v>
      </c>
      <c r="P120" s="221">
        <v>18.5</v>
      </c>
      <c r="Q120" s="221">
        <v>18</v>
      </c>
      <c r="R120" s="221">
        <v>19</v>
      </c>
      <c r="S120" s="221"/>
      <c r="T120" s="221"/>
      <c r="U120" s="221"/>
      <c r="W120" s="45" t="str">
        <f t="shared" si="5"/>
        <v>58COJUTEPEQUE</v>
      </c>
      <c r="X120" s="45">
        <v>58</v>
      </c>
      <c r="Y120" s="45" t="s">
        <v>179</v>
      </c>
      <c r="Z120" s="45" t="s">
        <v>93</v>
      </c>
      <c r="AA120" s="45">
        <v>20</v>
      </c>
      <c r="AB120" s="45">
        <v>20</v>
      </c>
      <c r="AC120" s="45">
        <v>20</v>
      </c>
    </row>
    <row r="121" spans="1:29" ht="15.75">
      <c r="A121" s="175" t="str">
        <f t="shared" si="8"/>
        <v>46TIENDONA</v>
      </c>
      <c r="B121" s="203">
        <v>46</v>
      </c>
      <c r="C121" s="201" t="s">
        <v>190</v>
      </c>
      <c r="D121" s="235" t="s">
        <v>84</v>
      </c>
      <c r="E121" s="221">
        <v>8.8333333333333339</v>
      </c>
      <c r="F121" s="221">
        <v>8</v>
      </c>
      <c r="G121" s="221">
        <v>9</v>
      </c>
      <c r="H121" s="221"/>
      <c r="I121" s="221"/>
      <c r="J121" s="221"/>
      <c r="L121" s="54" t="str">
        <f t="shared" si="7"/>
        <v>46TIENDONA</v>
      </c>
      <c r="M121" s="203">
        <v>46</v>
      </c>
      <c r="N121" s="201" t="s">
        <v>190</v>
      </c>
      <c r="O121" s="236" t="s">
        <v>84</v>
      </c>
      <c r="P121" s="221">
        <v>9</v>
      </c>
      <c r="Q121" s="221">
        <v>9</v>
      </c>
      <c r="R121" s="221">
        <v>9</v>
      </c>
      <c r="S121" s="221"/>
      <c r="T121" s="221"/>
      <c r="U121" s="221"/>
      <c r="W121" s="45" t="str">
        <f t="shared" si="5"/>
        <v>59TIENDONA</v>
      </c>
      <c r="X121" s="45">
        <v>59</v>
      </c>
      <c r="Y121" s="45" t="s">
        <v>190</v>
      </c>
      <c r="Z121" s="45" t="s">
        <v>94</v>
      </c>
      <c r="AA121" s="45">
        <v>6</v>
      </c>
      <c r="AB121" s="45">
        <v>6</v>
      </c>
      <c r="AC121" s="45">
        <v>6</v>
      </c>
    </row>
    <row r="122" spans="1:29" ht="15.75">
      <c r="A122" s="175" t="str">
        <f t="shared" si="8"/>
        <v>46SAN FRANCISCO GOTERA</v>
      </c>
      <c r="B122" s="202">
        <v>46</v>
      </c>
      <c r="C122" s="201" t="s">
        <v>182</v>
      </c>
      <c r="D122" s="235" t="s">
        <v>84</v>
      </c>
      <c r="E122" s="221">
        <v>9.5</v>
      </c>
      <c r="F122" s="221">
        <v>9</v>
      </c>
      <c r="G122" s="221">
        <v>10</v>
      </c>
      <c r="H122" s="221"/>
      <c r="I122" s="221"/>
      <c r="J122" s="221"/>
      <c r="L122" s="54" t="str">
        <f t="shared" si="7"/>
        <v>46SAN MIGUEL</v>
      </c>
      <c r="M122" s="202">
        <v>46</v>
      </c>
      <c r="N122" s="201" t="s">
        <v>174</v>
      </c>
      <c r="O122" s="236" t="s">
        <v>84</v>
      </c>
      <c r="P122" s="221">
        <v>10</v>
      </c>
      <c r="Q122" s="221">
        <v>10</v>
      </c>
      <c r="R122" s="221">
        <v>10</v>
      </c>
      <c r="S122" s="221"/>
      <c r="T122" s="221"/>
      <c r="U122" s="221"/>
      <c r="W122" s="45" t="str">
        <f t="shared" si="5"/>
        <v>59COJUTEPEQUE</v>
      </c>
      <c r="X122" s="45">
        <v>59</v>
      </c>
      <c r="Y122" s="45" t="s">
        <v>179</v>
      </c>
      <c r="Z122" s="45" t="s">
        <v>94</v>
      </c>
      <c r="AA122" s="45">
        <v>10</v>
      </c>
      <c r="AB122" s="45">
        <v>10</v>
      </c>
      <c r="AC122" s="45">
        <v>10</v>
      </c>
    </row>
    <row r="123" spans="1:29" ht="15.75">
      <c r="A123" s="175" t="str">
        <f t="shared" si="8"/>
        <v>46USULUTAN</v>
      </c>
      <c r="B123" s="203">
        <v>46</v>
      </c>
      <c r="C123" s="201" t="s">
        <v>259</v>
      </c>
      <c r="D123" s="235" t="s">
        <v>84</v>
      </c>
      <c r="E123" s="221">
        <v>10</v>
      </c>
      <c r="F123" s="221">
        <v>10</v>
      </c>
      <c r="G123" s="221">
        <v>10</v>
      </c>
      <c r="H123" s="221"/>
      <c r="I123" s="221"/>
      <c r="J123" s="221"/>
      <c r="L123" s="54" t="str">
        <f t="shared" si="7"/>
        <v>47TIENDONA</v>
      </c>
      <c r="M123" s="203">
        <v>47</v>
      </c>
      <c r="N123" s="201" t="s">
        <v>190</v>
      </c>
      <c r="O123" s="236" t="s">
        <v>85</v>
      </c>
      <c r="P123" s="221">
        <v>16.666666666666668</v>
      </c>
      <c r="Q123" s="221">
        <v>16</v>
      </c>
      <c r="R123" s="221">
        <v>18</v>
      </c>
      <c r="S123" s="221"/>
      <c r="T123" s="221"/>
      <c r="U123" s="221"/>
      <c r="W123" s="45" t="str">
        <f t="shared" si="5"/>
        <v>62TIENDONA</v>
      </c>
      <c r="X123" s="45">
        <v>62</v>
      </c>
      <c r="Y123" s="45" t="s">
        <v>190</v>
      </c>
      <c r="Z123" s="45" t="s">
        <v>96</v>
      </c>
      <c r="AA123" s="45">
        <v>21.5</v>
      </c>
      <c r="AB123" s="45">
        <v>21</v>
      </c>
      <c r="AC123" s="45">
        <v>22</v>
      </c>
    </row>
    <row r="124" spans="1:29" ht="15.75">
      <c r="A124" s="175" t="str">
        <f t="shared" si="8"/>
        <v>47TIENDONA</v>
      </c>
      <c r="B124" s="202">
        <v>47</v>
      </c>
      <c r="C124" s="201" t="s">
        <v>190</v>
      </c>
      <c r="D124" s="235" t="s">
        <v>85</v>
      </c>
      <c r="E124" s="221">
        <v>16.666666666666668</v>
      </c>
      <c r="F124" s="221">
        <v>16</v>
      </c>
      <c r="G124" s="221">
        <v>18</v>
      </c>
      <c r="H124" s="221"/>
      <c r="I124" s="221"/>
      <c r="J124" s="221"/>
      <c r="L124" s="54" t="str">
        <f t="shared" si="7"/>
        <v>47SANTA ANA</v>
      </c>
      <c r="M124" s="202">
        <v>47</v>
      </c>
      <c r="N124" s="201" t="s">
        <v>172</v>
      </c>
      <c r="O124" s="236" t="s">
        <v>85</v>
      </c>
      <c r="P124" s="221">
        <v>24</v>
      </c>
      <c r="Q124" s="221">
        <v>23</v>
      </c>
      <c r="R124" s="221">
        <v>25</v>
      </c>
      <c r="S124" s="221"/>
      <c r="T124" s="221"/>
      <c r="U124" s="221"/>
      <c r="W124" s="45" t="str">
        <f t="shared" si="5"/>
        <v>62COJUTEPEQUE</v>
      </c>
      <c r="X124" s="45">
        <v>62</v>
      </c>
      <c r="Y124" s="45" t="s">
        <v>179</v>
      </c>
      <c r="Z124" s="45" t="s">
        <v>96</v>
      </c>
      <c r="AA124" s="45">
        <v>24</v>
      </c>
      <c r="AB124" s="45">
        <v>24</v>
      </c>
      <c r="AC124" s="45">
        <v>24</v>
      </c>
    </row>
    <row r="125" spans="1:29" ht="15.75">
      <c r="A125" s="175" t="str">
        <f t="shared" si="8"/>
        <v>47SONSONATE</v>
      </c>
      <c r="B125" s="203">
        <v>47</v>
      </c>
      <c r="C125" s="201" t="s">
        <v>175</v>
      </c>
      <c r="D125" s="235" t="s">
        <v>85</v>
      </c>
      <c r="E125" s="221">
        <v>20</v>
      </c>
      <c r="F125" s="221">
        <v>20</v>
      </c>
      <c r="G125" s="221">
        <v>20</v>
      </c>
      <c r="H125" s="221"/>
      <c r="I125" s="221"/>
      <c r="J125" s="221"/>
      <c r="L125" s="54" t="str">
        <f t="shared" si="7"/>
        <v>49TIENDONA</v>
      </c>
      <c r="M125" s="203">
        <v>49</v>
      </c>
      <c r="N125" s="201" t="s">
        <v>190</v>
      </c>
      <c r="O125" s="236" t="s">
        <v>86</v>
      </c>
      <c r="P125" s="221">
        <v>20</v>
      </c>
      <c r="Q125" s="221">
        <v>20</v>
      </c>
      <c r="R125" s="221">
        <v>20</v>
      </c>
      <c r="S125" s="221"/>
      <c r="T125" s="221"/>
      <c r="U125" s="221"/>
      <c r="W125" s="45" t="str">
        <f t="shared" si="5"/>
        <v>63TIENDONA</v>
      </c>
      <c r="X125" s="45">
        <v>63</v>
      </c>
      <c r="Y125" s="45" t="s">
        <v>190</v>
      </c>
      <c r="Z125" s="45" t="s">
        <v>97</v>
      </c>
      <c r="AA125" s="45">
        <v>19.5</v>
      </c>
      <c r="AB125" s="45">
        <v>19</v>
      </c>
      <c r="AC125" s="45">
        <v>20</v>
      </c>
    </row>
    <row r="126" spans="1:29" ht="15.75">
      <c r="A126" s="175" t="str">
        <f t="shared" si="8"/>
        <v>49TIENDONA</v>
      </c>
      <c r="B126" s="203">
        <v>49</v>
      </c>
      <c r="C126" s="201" t="s">
        <v>190</v>
      </c>
      <c r="D126" s="235" t="s">
        <v>86</v>
      </c>
      <c r="E126" s="221">
        <v>20</v>
      </c>
      <c r="F126" s="221">
        <v>20</v>
      </c>
      <c r="G126" s="221">
        <v>20</v>
      </c>
      <c r="H126" s="221"/>
      <c r="I126" s="221"/>
      <c r="J126" s="221"/>
      <c r="L126" s="54" t="str">
        <f t="shared" si="7"/>
        <v>49SANTA ANA</v>
      </c>
      <c r="M126" s="203">
        <v>49</v>
      </c>
      <c r="N126" s="201" t="s">
        <v>172</v>
      </c>
      <c r="O126" s="236" t="s">
        <v>86</v>
      </c>
      <c r="P126" s="221">
        <v>18</v>
      </c>
      <c r="Q126" s="221">
        <v>18</v>
      </c>
      <c r="R126" s="221">
        <v>18</v>
      </c>
      <c r="S126" s="221"/>
      <c r="T126" s="221"/>
      <c r="U126" s="221"/>
      <c r="W126" s="45" t="str">
        <f t="shared" si="5"/>
        <v>63COJUTEPEQUE</v>
      </c>
      <c r="X126" s="45">
        <v>63</v>
      </c>
      <c r="Y126" s="45" t="s">
        <v>179</v>
      </c>
      <c r="Z126" s="45" t="s">
        <v>97</v>
      </c>
      <c r="AA126" s="45">
        <v>21</v>
      </c>
      <c r="AB126" s="45">
        <v>21</v>
      </c>
      <c r="AC126" s="45">
        <v>21</v>
      </c>
    </row>
    <row r="127" spans="1:29" ht="15.75">
      <c r="A127" s="175" t="str">
        <f t="shared" si="8"/>
        <v>49SAN FRANCISCO GOTERA</v>
      </c>
      <c r="B127" s="203">
        <v>49</v>
      </c>
      <c r="C127" s="201" t="s">
        <v>182</v>
      </c>
      <c r="D127" s="235" t="s">
        <v>86</v>
      </c>
      <c r="E127" s="221">
        <v>19</v>
      </c>
      <c r="F127" s="221">
        <v>18</v>
      </c>
      <c r="G127" s="221">
        <v>20</v>
      </c>
      <c r="H127" s="221"/>
      <c r="I127" s="221"/>
      <c r="J127" s="221"/>
      <c r="L127" s="54" t="str">
        <f t="shared" si="7"/>
        <v>49SAN MIGUEL</v>
      </c>
      <c r="M127" s="203">
        <v>49</v>
      </c>
      <c r="N127" s="201" t="s">
        <v>174</v>
      </c>
      <c r="O127" s="236" t="s">
        <v>86</v>
      </c>
      <c r="P127" s="221">
        <v>17.5</v>
      </c>
      <c r="Q127" s="221">
        <v>17</v>
      </c>
      <c r="R127" s="221">
        <v>18</v>
      </c>
      <c r="S127" s="221"/>
      <c r="T127" s="221"/>
      <c r="U127" s="221"/>
      <c r="W127" s="45" t="str">
        <f t="shared" si="5"/>
        <v>64TIENDONA</v>
      </c>
      <c r="X127" s="45">
        <v>64</v>
      </c>
      <c r="Y127" s="45" t="s">
        <v>190</v>
      </c>
      <c r="Z127" s="45" t="s">
        <v>98</v>
      </c>
      <c r="AA127" s="45">
        <v>8.1999999999999993</v>
      </c>
      <c r="AB127" s="45">
        <v>8</v>
      </c>
      <c r="AC127" s="45">
        <v>9</v>
      </c>
    </row>
    <row r="128" spans="1:29" ht="15.75">
      <c r="A128" s="175" t="str">
        <f t="shared" si="8"/>
        <v>49SONSONATE</v>
      </c>
      <c r="B128" s="202">
        <v>49</v>
      </c>
      <c r="C128" s="201" t="s">
        <v>175</v>
      </c>
      <c r="D128" s="235" t="s">
        <v>86</v>
      </c>
      <c r="E128" s="221">
        <v>20</v>
      </c>
      <c r="F128" s="221">
        <v>20</v>
      </c>
      <c r="G128" s="221">
        <v>20</v>
      </c>
      <c r="H128" s="221"/>
      <c r="I128" s="221"/>
      <c r="J128" s="221"/>
      <c r="L128" s="54" t="str">
        <f t="shared" si="7"/>
        <v>49SENSUNTEPEQUE</v>
      </c>
      <c r="M128" s="202">
        <v>49</v>
      </c>
      <c r="N128" s="201" t="s">
        <v>181</v>
      </c>
      <c r="O128" s="236" t="s">
        <v>86</v>
      </c>
      <c r="P128" s="221">
        <v>19.5</v>
      </c>
      <c r="Q128" s="221">
        <v>18</v>
      </c>
      <c r="R128" s="221">
        <v>21</v>
      </c>
      <c r="S128" s="221"/>
      <c r="T128" s="221"/>
      <c r="U128" s="221"/>
      <c r="W128" s="45" t="str">
        <f t="shared" si="5"/>
        <v>64COJUTEPEQUE</v>
      </c>
      <c r="X128" s="45">
        <v>64</v>
      </c>
      <c r="Y128" s="45" t="s">
        <v>179</v>
      </c>
      <c r="Z128" s="45" t="s">
        <v>98</v>
      </c>
      <c r="AA128" s="45">
        <v>9</v>
      </c>
      <c r="AB128" s="45">
        <v>9</v>
      </c>
      <c r="AC128" s="45">
        <v>9</v>
      </c>
    </row>
    <row r="129" spans="1:29" ht="15.75">
      <c r="A129" s="175" t="str">
        <f t="shared" si="8"/>
        <v>49USULUTAN</v>
      </c>
      <c r="B129" s="202">
        <v>49</v>
      </c>
      <c r="C129" s="201" t="s">
        <v>259</v>
      </c>
      <c r="D129" s="235" t="s">
        <v>86</v>
      </c>
      <c r="E129" s="221">
        <v>21.5</v>
      </c>
      <c r="F129" s="221">
        <v>20</v>
      </c>
      <c r="G129" s="221">
        <v>22</v>
      </c>
      <c r="H129" s="221"/>
      <c r="I129" s="221"/>
      <c r="J129" s="221"/>
      <c r="L129" s="54" t="str">
        <f t="shared" si="7"/>
        <v>50TIENDONA</v>
      </c>
      <c r="M129" s="202">
        <v>50</v>
      </c>
      <c r="N129" s="201" t="s">
        <v>190</v>
      </c>
      <c r="O129" s="236" t="s">
        <v>87</v>
      </c>
      <c r="P129" s="221">
        <v>120</v>
      </c>
      <c r="Q129" s="221">
        <v>120</v>
      </c>
      <c r="R129" s="221">
        <v>120</v>
      </c>
      <c r="S129" s="221"/>
      <c r="T129" s="221"/>
      <c r="U129" s="221"/>
      <c r="W129" s="45" t="str">
        <f t="shared" si="5"/>
        <v>65TIENDONA</v>
      </c>
      <c r="X129" s="45">
        <v>65</v>
      </c>
      <c r="Y129" s="45" t="s">
        <v>190</v>
      </c>
      <c r="Z129" s="45" t="s">
        <v>98</v>
      </c>
      <c r="AA129" s="45">
        <v>7</v>
      </c>
      <c r="AB129" s="45">
        <v>7</v>
      </c>
      <c r="AC129" s="45">
        <v>7</v>
      </c>
    </row>
    <row r="130" spans="1:29" ht="15.75">
      <c r="A130" s="175" t="str">
        <f t="shared" si="8"/>
        <v>50TIENDONA</v>
      </c>
      <c r="B130" s="202">
        <v>50</v>
      </c>
      <c r="C130" s="201" t="s">
        <v>190</v>
      </c>
      <c r="D130" s="235" t="s">
        <v>87</v>
      </c>
      <c r="E130" s="221">
        <v>120</v>
      </c>
      <c r="F130" s="221">
        <v>120</v>
      </c>
      <c r="G130" s="221">
        <v>120</v>
      </c>
      <c r="H130" s="221"/>
      <c r="I130" s="221"/>
      <c r="J130" s="221"/>
      <c r="L130" s="54" t="str">
        <f t="shared" si="7"/>
        <v>51TIENDONA</v>
      </c>
      <c r="M130" s="202">
        <v>51</v>
      </c>
      <c r="N130" s="201" t="s">
        <v>190</v>
      </c>
      <c r="O130" s="236" t="s">
        <v>87</v>
      </c>
      <c r="P130" s="221">
        <v>18</v>
      </c>
      <c r="Q130" s="221">
        <v>18</v>
      </c>
      <c r="R130" s="221">
        <v>18</v>
      </c>
      <c r="S130" s="221"/>
      <c r="T130" s="221"/>
      <c r="U130" s="221"/>
      <c r="W130" s="45" t="str">
        <f t="shared" si="5"/>
        <v>66TIENDONA</v>
      </c>
      <c r="X130" s="45">
        <v>66</v>
      </c>
      <c r="Y130" s="45" t="s">
        <v>190</v>
      </c>
      <c r="Z130" s="45" t="s">
        <v>99</v>
      </c>
      <c r="AA130" s="45">
        <v>50</v>
      </c>
      <c r="AB130" s="45">
        <v>50</v>
      </c>
      <c r="AC130" s="45">
        <v>50</v>
      </c>
    </row>
    <row r="131" spans="1:29" ht="15.75">
      <c r="A131" s="175" t="str">
        <f t="shared" si="8"/>
        <v>51TIENDONA</v>
      </c>
      <c r="B131" s="203">
        <v>51</v>
      </c>
      <c r="C131" s="201" t="s">
        <v>190</v>
      </c>
      <c r="D131" s="235" t="s">
        <v>87</v>
      </c>
      <c r="E131" s="221">
        <v>18</v>
      </c>
      <c r="F131" s="221">
        <v>18</v>
      </c>
      <c r="G131" s="221">
        <v>18</v>
      </c>
      <c r="H131" s="221"/>
      <c r="I131" s="221"/>
      <c r="J131" s="221"/>
      <c r="L131" s="54" t="str">
        <f t="shared" si="7"/>
        <v>52TIENDONA</v>
      </c>
      <c r="M131" s="203">
        <v>52</v>
      </c>
      <c r="N131" s="201" t="s">
        <v>190</v>
      </c>
      <c r="O131" s="236" t="s">
        <v>88</v>
      </c>
      <c r="P131" s="221">
        <v>275</v>
      </c>
      <c r="Q131" s="221">
        <v>275</v>
      </c>
      <c r="R131" s="221">
        <v>275</v>
      </c>
      <c r="S131" s="221"/>
      <c r="T131" s="221"/>
      <c r="U131" s="221"/>
      <c r="W131" s="45" t="str">
        <f t="shared" si="5"/>
        <v>67TIENDONA</v>
      </c>
      <c r="X131" s="45">
        <v>67</v>
      </c>
      <c r="Y131" s="45" t="s">
        <v>190</v>
      </c>
      <c r="Z131" s="45" t="s">
        <v>100</v>
      </c>
      <c r="AA131" s="45">
        <v>23.2</v>
      </c>
      <c r="AB131" s="45">
        <v>22</v>
      </c>
      <c r="AC131" s="45">
        <v>24</v>
      </c>
    </row>
    <row r="132" spans="1:29" ht="15.75">
      <c r="A132" s="175" t="str">
        <f t="shared" si="8"/>
        <v>52TIENDONA</v>
      </c>
      <c r="B132" s="203">
        <v>52</v>
      </c>
      <c r="C132" s="201" t="s">
        <v>190</v>
      </c>
      <c r="D132" s="235" t="s">
        <v>88</v>
      </c>
      <c r="E132" s="221">
        <v>275</v>
      </c>
      <c r="F132" s="221">
        <v>275</v>
      </c>
      <c r="G132" s="221">
        <v>275</v>
      </c>
      <c r="H132" s="221"/>
      <c r="I132" s="221"/>
      <c r="J132" s="221"/>
      <c r="L132" s="54" t="str">
        <f t="shared" si="7"/>
        <v>52SAN MIGUEL</v>
      </c>
      <c r="M132" s="203">
        <v>52</v>
      </c>
      <c r="N132" s="201" t="s">
        <v>174</v>
      </c>
      <c r="O132" s="236" t="s">
        <v>88</v>
      </c>
      <c r="P132" s="221">
        <v>300</v>
      </c>
      <c r="Q132" s="221">
        <v>300</v>
      </c>
      <c r="R132" s="221">
        <v>300</v>
      </c>
      <c r="S132" s="221"/>
      <c r="T132" s="221"/>
      <c r="U132" s="221"/>
      <c r="W132" s="45" t="str">
        <f t="shared" si="5"/>
        <v>67COJUTEPEQUE</v>
      </c>
      <c r="X132" s="45">
        <v>67</v>
      </c>
      <c r="Y132" s="45" t="s">
        <v>179</v>
      </c>
      <c r="Z132" s="45" t="s">
        <v>100</v>
      </c>
      <c r="AA132" s="45">
        <v>20</v>
      </c>
      <c r="AB132" s="45">
        <v>20</v>
      </c>
      <c r="AC132" s="45">
        <v>20</v>
      </c>
    </row>
    <row r="133" spans="1:29" ht="15.75">
      <c r="A133" s="175" t="str">
        <f t="shared" si="8"/>
        <v>53TIENDONA</v>
      </c>
      <c r="B133" s="202">
        <v>53</v>
      </c>
      <c r="C133" s="201" t="s">
        <v>190</v>
      </c>
      <c r="D133" s="235" t="s">
        <v>89</v>
      </c>
      <c r="E133" s="221">
        <v>175</v>
      </c>
      <c r="F133" s="221">
        <v>175</v>
      </c>
      <c r="G133" s="221">
        <v>175</v>
      </c>
      <c r="H133" s="221"/>
      <c r="I133" s="221"/>
      <c r="J133" s="221"/>
      <c r="L133" s="54" t="str">
        <f t="shared" si="7"/>
        <v>53TIENDONA</v>
      </c>
      <c r="M133" s="202">
        <v>53</v>
      </c>
      <c r="N133" s="201" t="s">
        <v>190</v>
      </c>
      <c r="O133" s="236" t="s">
        <v>89</v>
      </c>
      <c r="P133" s="221">
        <v>175</v>
      </c>
      <c r="Q133" s="221">
        <v>175</v>
      </c>
      <c r="R133" s="221">
        <v>175</v>
      </c>
      <c r="S133" s="221"/>
      <c r="T133" s="221"/>
      <c r="U133" s="221"/>
      <c r="W133" s="45" t="str">
        <f t="shared" si="5"/>
        <v>68TIENDONA</v>
      </c>
      <c r="X133" s="45">
        <v>68</v>
      </c>
      <c r="Y133" s="45" t="s">
        <v>190</v>
      </c>
      <c r="Z133" s="45" t="s">
        <v>101</v>
      </c>
      <c r="AA133" s="45">
        <v>10</v>
      </c>
      <c r="AB133" s="45">
        <v>10</v>
      </c>
      <c r="AC133" s="45">
        <v>10</v>
      </c>
    </row>
    <row r="134" spans="1:29" ht="15.75">
      <c r="A134" s="175" t="str">
        <f t="shared" si="8"/>
        <v>53SAN FRANCISCO GOTERA</v>
      </c>
      <c r="B134" s="203">
        <v>53</v>
      </c>
      <c r="C134" s="201" t="s">
        <v>182</v>
      </c>
      <c r="D134" s="235" t="s">
        <v>89</v>
      </c>
      <c r="E134" s="221">
        <v>250</v>
      </c>
      <c r="F134" s="221">
        <v>250</v>
      </c>
      <c r="G134" s="221">
        <v>250</v>
      </c>
      <c r="H134" s="221"/>
      <c r="I134" s="221"/>
      <c r="J134" s="221"/>
      <c r="L134" s="54" t="str">
        <f t="shared" si="7"/>
        <v>53SAN MIGUEL</v>
      </c>
      <c r="M134" s="203">
        <v>53</v>
      </c>
      <c r="N134" s="201" t="s">
        <v>174</v>
      </c>
      <c r="O134" s="236" t="s">
        <v>89</v>
      </c>
      <c r="P134" s="221">
        <v>196</v>
      </c>
      <c r="Q134" s="221">
        <v>180</v>
      </c>
      <c r="R134" s="221">
        <v>200</v>
      </c>
      <c r="S134" s="221"/>
      <c r="T134" s="221"/>
      <c r="U134" s="221"/>
      <c r="W134" s="45" t="str">
        <f t="shared" si="5"/>
        <v>68COJUTEPEQUE</v>
      </c>
      <c r="X134" s="45">
        <v>68</v>
      </c>
      <c r="Y134" s="45" t="s">
        <v>179</v>
      </c>
      <c r="Z134" s="45" t="s">
        <v>101</v>
      </c>
      <c r="AA134" s="45">
        <v>14</v>
      </c>
      <c r="AB134" s="45">
        <v>14</v>
      </c>
      <c r="AC134" s="45">
        <v>14</v>
      </c>
    </row>
    <row r="135" spans="1:29" ht="15.75">
      <c r="A135" s="175" t="str">
        <f t="shared" si="8"/>
        <v>53USULUTAN</v>
      </c>
      <c r="B135" s="202">
        <v>53</v>
      </c>
      <c r="C135" s="201" t="s">
        <v>259</v>
      </c>
      <c r="D135" s="235" t="s">
        <v>89</v>
      </c>
      <c r="E135" s="221">
        <v>160</v>
      </c>
      <c r="F135" s="221">
        <v>160</v>
      </c>
      <c r="G135" s="221">
        <v>160</v>
      </c>
      <c r="H135" s="221"/>
      <c r="I135" s="221"/>
      <c r="J135" s="221"/>
      <c r="L135" s="54" t="str">
        <f t="shared" ref="L135:L198" si="9">+M135&amp;N135</f>
        <v>53SENSUNTEPEQUE</v>
      </c>
      <c r="M135" s="202">
        <v>53</v>
      </c>
      <c r="N135" s="201" t="s">
        <v>181</v>
      </c>
      <c r="O135" s="236" t="s">
        <v>89</v>
      </c>
      <c r="P135" s="221">
        <v>190</v>
      </c>
      <c r="Q135" s="221">
        <v>190</v>
      </c>
      <c r="R135" s="221">
        <v>190</v>
      </c>
      <c r="S135" s="221"/>
      <c r="T135" s="221"/>
      <c r="U135" s="221"/>
      <c r="W135" s="45" t="str">
        <f t="shared" si="5"/>
        <v>69TIENDONA</v>
      </c>
      <c r="X135" s="45">
        <v>69</v>
      </c>
      <c r="Y135" s="45" t="s">
        <v>190</v>
      </c>
      <c r="Z135" s="45" t="s">
        <v>102</v>
      </c>
      <c r="AA135" s="45">
        <v>8.75</v>
      </c>
      <c r="AB135" s="45">
        <v>8</v>
      </c>
      <c r="AC135" s="45">
        <v>9</v>
      </c>
    </row>
    <row r="136" spans="1:29" ht="15.75">
      <c r="A136" s="175" t="str">
        <f t="shared" si="8"/>
        <v>54TIENDONA</v>
      </c>
      <c r="B136" s="203">
        <v>54</v>
      </c>
      <c r="C136" s="201" t="s">
        <v>190</v>
      </c>
      <c r="D136" s="235" t="s">
        <v>90</v>
      </c>
      <c r="E136" s="221">
        <v>10.199999999999999</v>
      </c>
      <c r="F136" s="221">
        <v>9</v>
      </c>
      <c r="G136" s="221">
        <v>12</v>
      </c>
      <c r="H136" s="221"/>
      <c r="I136" s="221"/>
      <c r="J136" s="221"/>
      <c r="L136" s="54" t="str">
        <f t="shared" si="9"/>
        <v>54TIENDONA</v>
      </c>
      <c r="M136" s="203">
        <v>54</v>
      </c>
      <c r="N136" s="201" t="s">
        <v>190</v>
      </c>
      <c r="O136" s="236" t="s">
        <v>90</v>
      </c>
      <c r="P136" s="221">
        <v>12</v>
      </c>
      <c r="Q136" s="221">
        <v>10</v>
      </c>
      <c r="R136" s="221">
        <v>14</v>
      </c>
      <c r="S136" s="221"/>
      <c r="T136" s="221"/>
      <c r="U136" s="221"/>
      <c r="W136" s="45" t="str">
        <f t="shared" si="5"/>
        <v>69COJUTEPEQUE</v>
      </c>
      <c r="X136" s="45">
        <v>69</v>
      </c>
      <c r="Y136" s="45" t="s">
        <v>179</v>
      </c>
      <c r="Z136" s="45" t="s">
        <v>102</v>
      </c>
      <c r="AA136" s="45">
        <v>5</v>
      </c>
      <c r="AB136" s="45">
        <v>5</v>
      </c>
      <c r="AC136" s="45">
        <v>5</v>
      </c>
    </row>
    <row r="137" spans="1:29" ht="15.75">
      <c r="A137" s="175" t="str">
        <f t="shared" si="8"/>
        <v>54USULUTAN</v>
      </c>
      <c r="B137" s="202">
        <v>54</v>
      </c>
      <c r="C137" s="201" t="s">
        <v>259</v>
      </c>
      <c r="D137" s="235" t="s">
        <v>90</v>
      </c>
      <c r="E137" s="221">
        <v>13</v>
      </c>
      <c r="F137" s="221">
        <v>13</v>
      </c>
      <c r="G137" s="221">
        <v>13</v>
      </c>
      <c r="H137" s="221"/>
      <c r="I137" s="221"/>
      <c r="J137" s="221"/>
      <c r="L137" s="54" t="str">
        <f t="shared" si="9"/>
        <v>54SENSUNTEPEQUE</v>
      </c>
      <c r="M137" s="202">
        <v>54</v>
      </c>
      <c r="N137" s="201" t="s">
        <v>181</v>
      </c>
      <c r="O137" s="236" t="s">
        <v>90</v>
      </c>
      <c r="P137" s="221">
        <v>14.5</v>
      </c>
      <c r="Q137" s="221">
        <v>14</v>
      </c>
      <c r="R137" s="221">
        <v>15</v>
      </c>
      <c r="S137" s="221"/>
      <c r="T137" s="221"/>
      <c r="U137" s="221"/>
      <c r="W137" s="45" t="str">
        <f t="shared" si="5"/>
        <v>72TIENDONA</v>
      </c>
      <c r="X137" s="45">
        <v>72</v>
      </c>
      <c r="Y137" s="45" t="s">
        <v>190</v>
      </c>
      <c r="Z137" s="45" t="s">
        <v>103</v>
      </c>
      <c r="AA137" s="45">
        <v>12</v>
      </c>
      <c r="AB137" s="45">
        <v>12</v>
      </c>
      <c r="AC137" s="45">
        <v>12</v>
      </c>
    </row>
    <row r="138" spans="1:29" ht="15.75">
      <c r="A138" s="175" t="str">
        <f t="shared" si="8"/>
        <v>56MERCADO CENTRAL</v>
      </c>
      <c r="B138" s="203">
        <v>56</v>
      </c>
      <c r="C138" s="201" t="s">
        <v>229</v>
      </c>
      <c r="D138" s="235" t="s">
        <v>91</v>
      </c>
      <c r="E138" s="221">
        <v>14</v>
      </c>
      <c r="F138" s="221">
        <v>14</v>
      </c>
      <c r="G138" s="221">
        <v>14</v>
      </c>
      <c r="H138" s="221"/>
      <c r="I138" s="221"/>
      <c r="J138" s="221"/>
      <c r="L138" s="54" t="str">
        <f t="shared" si="9"/>
        <v>56MERCADO CENTRAL</v>
      </c>
      <c r="M138" s="203">
        <v>56</v>
      </c>
      <c r="N138" s="201" t="s">
        <v>229</v>
      </c>
      <c r="O138" s="236" t="s">
        <v>91</v>
      </c>
      <c r="P138" s="221">
        <v>16</v>
      </c>
      <c r="Q138" s="221">
        <v>16</v>
      </c>
      <c r="R138" s="221">
        <v>16</v>
      </c>
      <c r="S138" s="221"/>
      <c r="T138" s="221"/>
      <c r="U138" s="221"/>
      <c r="W138" s="45" t="str">
        <f t="shared" si="5"/>
        <v>73TIENDONA</v>
      </c>
      <c r="X138" s="45">
        <v>73</v>
      </c>
      <c r="Y138" s="45" t="s">
        <v>190</v>
      </c>
      <c r="Z138" s="45" t="s">
        <v>104</v>
      </c>
      <c r="AA138" s="45">
        <v>10</v>
      </c>
      <c r="AB138" s="45">
        <v>10</v>
      </c>
      <c r="AC138" s="45">
        <v>10</v>
      </c>
    </row>
    <row r="139" spans="1:29" ht="15.75">
      <c r="A139" s="175" t="str">
        <f t="shared" si="8"/>
        <v>56TIENDONA</v>
      </c>
      <c r="B139" s="203">
        <v>56</v>
      </c>
      <c r="C139" s="201" t="s">
        <v>190</v>
      </c>
      <c r="D139" s="235" t="s">
        <v>91</v>
      </c>
      <c r="E139" s="221">
        <v>12.363636363636363</v>
      </c>
      <c r="F139" s="221">
        <v>11</v>
      </c>
      <c r="G139" s="221">
        <v>14</v>
      </c>
      <c r="H139" s="221"/>
      <c r="I139" s="221"/>
      <c r="J139" s="221"/>
      <c r="L139" s="54" t="str">
        <f t="shared" si="9"/>
        <v>56TIENDONA</v>
      </c>
      <c r="M139" s="203">
        <v>56</v>
      </c>
      <c r="N139" s="201" t="s">
        <v>190</v>
      </c>
      <c r="O139" s="236" t="s">
        <v>91</v>
      </c>
      <c r="P139" s="221">
        <v>14</v>
      </c>
      <c r="Q139" s="221">
        <v>12</v>
      </c>
      <c r="R139" s="221">
        <v>16</v>
      </c>
      <c r="S139" s="221"/>
      <c r="T139" s="221"/>
      <c r="U139" s="221"/>
      <c r="W139" s="45" t="str">
        <f t="shared" si="5"/>
        <v>74TIENDONA</v>
      </c>
      <c r="X139" s="45">
        <v>74</v>
      </c>
      <c r="Y139" s="45" t="s">
        <v>190</v>
      </c>
      <c r="Z139" s="45" t="s">
        <v>105</v>
      </c>
      <c r="AA139" s="45">
        <v>6</v>
      </c>
      <c r="AB139" s="45">
        <v>6</v>
      </c>
      <c r="AC139" s="45">
        <v>6</v>
      </c>
    </row>
    <row r="140" spans="1:29" ht="15.75">
      <c r="A140" s="175" t="str">
        <f t="shared" si="8"/>
        <v>56SAN FRANCISCO GOTERA</v>
      </c>
      <c r="B140" s="203">
        <v>56</v>
      </c>
      <c r="C140" s="201" t="s">
        <v>182</v>
      </c>
      <c r="D140" s="235" t="s">
        <v>91</v>
      </c>
      <c r="E140" s="221">
        <v>18.5</v>
      </c>
      <c r="F140" s="221">
        <v>18</v>
      </c>
      <c r="G140" s="221">
        <v>19</v>
      </c>
      <c r="H140" s="221"/>
      <c r="I140" s="221"/>
      <c r="J140" s="221"/>
      <c r="L140" s="54" t="str">
        <f t="shared" si="9"/>
        <v>56SANTA ANA</v>
      </c>
      <c r="M140" s="203">
        <v>56</v>
      </c>
      <c r="N140" s="201" t="s">
        <v>172</v>
      </c>
      <c r="O140" s="236" t="s">
        <v>91</v>
      </c>
      <c r="P140" s="221">
        <v>13.333333333333334</v>
      </c>
      <c r="Q140" s="221">
        <v>13</v>
      </c>
      <c r="R140" s="221">
        <v>14</v>
      </c>
      <c r="S140" s="221"/>
      <c r="T140" s="221"/>
      <c r="U140" s="221"/>
      <c r="W140" s="45" t="str">
        <f t="shared" si="5"/>
        <v>74COJUTEPEQUE</v>
      </c>
      <c r="X140" s="45">
        <v>74</v>
      </c>
      <c r="Y140" s="45" t="s">
        <v>179</v>
      </c>
      <c r="Z140" s="45" t="s">
        <v>105</v>
      </c>
      <c r="AA140" s="45">
        <v>10</v>
      </c>
      <c r="AB140" s="45">
        <v>10</v>
      </c>
      <c r="AC140" s="45">
        <v>10</v>
      </c>
    </row>
    <row r="141" spans="1:29" ht="15.75">
      <c r="A141" s="175" t="str">
        <f t="shared" si="8"/>
        <v>56SONSONATE</v>
      </c>
      <c r="B141" s="203">
        <v>56</v>
      </c>
      <c r="C141" s="201" t="s">
        <v>175</v>
      </c>
      <c r="D141" s="235" t="s">
        <v>91</v>
      </c>
      <c r="E141" s="221">
        <v>17</v>
      </c>
      <c r="F141" s="221">
        <v>17</v>
      </c>
      <c r="G141" s="221">
        <v>17</v>
      </c>
      <c r="H141" s="221"/>
      <c r="I141" s="221"/>
      <c r="J141" s="221"/>
      <c r="L141" s="54" t="str">
        <f t="shared" si="9"/>
        <v>56SAN MIGUEL</v>
      </c>
      <c r="M141" s="203">
        <v>56</v>
      </c>
      <c r="N141" s="201" t="s">
        <v>174</v>
      </c>
      <c r="O141" s="236" t="s">
        <v>91</v>
      </c>
      <c r="P141" s="221">
        <v>14.75</v>
      </c>
      <c r="Q141" s="221">
        <v>14</v>
      </c>
      <c r="R141" s="221">
        <v>16</v>
      </c>
      <c r="S141" s="221"/>
      <c r="T141" s="221"/>
      <c r="U141" s="221"/>
      <c r="W141" s="45" t="str">
        <f t="shared" si="5"/>
        <v>75TIENDONA</v>
      </c>
      <c r="X141" s="45">
        <v>75</v>
      </c>
      <c r="Y141" s="45" t="s">
        <v>190</v>
      </c>
      <c r="Z141" s="45" t="s">
        <v>106</v>
      </c>
      <c r="AA141" s="45">
        <v>4</v>
      </c>
      <c r="AB141" s="45">
        <v>4</v>
      </c>
      <c r="AC141" s="45">
        <v>4</v>
      </c>
    </row>
    <row r="142" spans="1:29" ht="15.75">
      <c r="A142" s="175" t="str">
        <f t="shared" si="8"/>
        <v>56USULUTAN</v>
      </c>
      <c r="B142" s="202">
        <v>56</v>
      </c>
      <c r="C142" s="201" t="s">
        <v>259</v>
      </c>
      <c r="D142" s="235" t="s">
        <v>91</v>
      </c>
      <c r="E142" s="221">
        <v>16.399999999999999</v>
      </c>
      <c r="F142" s="221">
        <v>15</v>
      </c>
      <c r="G142" s="221">
        <v>18</v>
      </c>
      <c r="H142" s="221"/>
      <c r="I142" s="221"/>
      <c r="J142" s="221"/>
      <c r="L142" s="54" t="str">
        <f t="shared" si="9"/>
        <v>56SENSUNTEPEQUE</v>
      </c>
      <c r="M142" s="202">
        <v>56</v>
      </c>
      <c r="N142" s="201" t="s">
        <v>181</v>
      </c>
      <c r="O142" s="236" t="s">
        <v>91</v>
      </c>
      <c r="P142" s="221">
        <v>17.333333333333332</v>
      </c>
      <c r="Q142" s="221">
        <v>16</v>
      </c>
      <c r="R142" s="221">
        <v>18</v>
      </c>
      <c r="S142" s="221"/>
      <c r="T142" s="221"/>
      <c r="U142" s="221"/>
      <c r="W142" s="45" t="str">
        <f t="shared" si="5"/>
        <v>75COJUTEPEQUE</v>
      </c>
      <c r="X142" s="45">
        <v>75</v>
      </c>
      <c r="Y142" s="45" t="s">
        <v>179</v>
      </c>
      <c r="Z142" s="45" t="s">
        <v>106</v>
      </c>
      <c r="AA142" s="45">
        <v>8</v>
      </c>
      <c r="AB142" s="45">
        <v>8</v>
      </c>
      <c r="AC142" s="45">
        <v>8</v>
      </c>
    </row>
    <row r="143" spans="1:29" ht="15.75">
      <c r="A143" s="175" t="str">
        <f t="shared" si="8"/>
        <v>57TIENDONA</v>
      </c>
      <c r="B143" s="203">
        <v>57</v>
      </c>
      <c r="C143" s="201" t="s">
        <v>190</v>
      </c>
      <c r="D143" s="235" t="s">
        <v>92</v>
      </c>
      <c r="E143" s="221">
        <v>50</v>
      </c>
      <c r="F143" s="221">
        <v>50</v>
      </c>
      <c r="G143" s="221">
        <v>50</v>
      </c>
      <c r="H143" s="221"/>
      <c r="I143" s="221"/>
      <c r="J143" s="221"/>
      <c r="L143" s="54" t="str">
        <f t="shared" si="9"/>
        <v>57TIENDONA</v>
      </c>
      <c r="M143" s="203">
        <v>57</v>
      </c>
      <c r="N143" s="201" t="s">
        <v>190</v>
      </c>
      <c r="O143" s="236" t="s">
        <v>92</v>
      </c>
      <c r="P143" s="221">
        <v>50</v>
      </c>
      <c r="Q143" s="221">
        <v>50</v>
      </c>
      <c r="R143" s="221">
        <v>50</v>
      </c>
      <c r="S143" s="221"/>
      <c r="T143" s="221"/>
      <c r="U143" s="221"/>
      <c r="W143" s="45" t="str">
        <f t="shared" si="5"/>
        <v>77TIENDONA</v>
      </c>
      <c r="X143" s="45">
        <v>77</v>
      </c>
      <c r="Y143" s="45" t="s">
        <v>190</v>
      </c>
      <c r="Z143" s="45" t="s">
        <v>108</v>
      </c>
      <c r="AA143" s="45">
        <v>8</v>
      </c>
      <c r="AB143" s="45">
        <v>8</v>
      </c>
      <c r="AC143" s="45">
        <v>8</v>
      </c>
    </row>
    <row r="144" spans="1:29" ht="15.75">
      <c r="A144" s="175" t="str">
        <f t="shared" si="8"/>
        <v>57SAN FRANCISCO GOTERA</v>
      </c>
      <c r="B144" s="203">
        <v>57</v>
      </c>
      <c r="C144" s="201" t="s">
        <v>182</v>
      </c>
      <c r="D144" s="235" t="s">
        <v>92</v>
      </c>
      <c r="E144" s="221">
        <v>32</v>
      </c>
      <c r="F144" s="221">
        <v>32</v>
      </c>
      <c r="G144" s="221">
        <v>32</v>
      </c>
      <c r="H144" s="221"/>
      <c r="I144" s="221"/>
      <c r="J144" s="221"/>
      <c r="L144" s="54" t="str">
        <f t="shared" si="9"/>
        <v>57SAN MIGUEL</v>
      </c>
      <c r="M144" s="203">
        <v>57</v>
      </c>
      <c r="N144" s="201" t="s">
        <v>174</v>
      </c>
      <c r="O144" s="236" t="s">
        <v>92</v>
      </c>
      <c r="P144" s="221">
        <v>31</v>
      </c>
      <c r="Q144" s="221">
        <v>30</v>
      </c>
      <c r="R144" s="221">
        <v>32</v>
      </c>
      <c r="S144" s="221"/>
      <c r="T144" s="221"/>
      <c r="U144" s="221"/>
      <c r="W144" s="45" t="str">
        <f t="shared" si="5"/>
        <v>78TIENDONA</v>
      </c>
      <c r="X144" s="45">
        <v>78</v>
      </c>
      <c r="Y144" s="45" t="s">
        <v>190</v>
      </c>
      <c r="Z144" s="45" t="s">
        <v>109</v>
      </c>
      <c r="AA144" s="45">
        <v>18</v>
      </c>
      <c r="AB144" s="45">
        <v>18</v>
      </c>
      <c r="AC144" s="45">
        <v>18</v>
      </c>
    </row>
    <row r="145" spans="1:29" ht="15.75">
      <c r="A145" s="175" t="str">
        <f t="shared" si="8"/>
        <v>57USULUTAN</v>
      </c>
      <c r="B145" s="202">
        <v>57</v>
      </c>
      <c r="C145" s="201" t="s">
        <v>259</v>
      </c>
      <c r="D145" s="235" t="s">
        <v>92</v>
      </c>
      <c r="E145" s="221">
        <v>45</v>
      </c>
      <c r="F145" s="221">
        <v>45</v>
      </c>
      <c r="G145" s="221">
        <v>45</v>
      </c>
      <c r="H145" s="221"/>
      <c r="I145" s="221"/>
      <c r="J145" s="221"/>
      <c r="L145" s="54" t="str">
        <f t="shared" si="9"/>
        <v>57SENSUNTEPEQUE</v>
      </c>
      <c r="M145" s="202">
        <v>57</v>
      </c>
      <c r="N145" s="201" t="s">
        <v>181</v>
      </c>
      <c r="O145" s="236" t="s">
        <v>92</v>
      </c>
      <c r="P145" s="221">
        <v>45</v>
      </c>
      <c r="Q145" s="221">
        <v>45</v>
      </c>
      <c r="R145" s="221">
        <v>45</v>
      </c>
      <c r="S145" s="221"/>
      <c r="T145" s="221"/>
      <c r="U145" s="221"/>
      <c r="W145" s="45" t="str">
        <f t="shared" si="5"/>
        <v>78COJUTEPEQUE</v>
      </c>
      <c r="X145" s="45">
        <v>78</v>
      </c>
      <c r="Y145" s="45" t="s">
        <v>179</v>
      </c>
      <c r="Z145" s="45" t="s">
        <v>109</v>
      </c>
      <c r="AA145" s="45">
        <v>22</v>
      </c>
      <c r="AB145" s="45">
        <v>22</v>
      </c>
      <c r="AC145" s="45">
        <v>22</v>
      </c>
    </row>
    <row r="146" spans="1:29" ht="15.75">
      <c r="A146" s="175" t="str">
        <f t="shared" si="8"/>
        <v>58MERCADO CENTRAL</v>
      </c>
      <c r="B146" s="203">
        <v>58</v>
      </c>
      <c r="C146" s="201" t="s">
        <v>229</v>
      </c>
      <c r="D146" s="235" t="s">
        <v>93</v>
      </c>
      <c r="E146" s="221">
        <v>20</v>
      </c>
      <c r="F146" s="221">
        <v>20</v>
      </c>
      <c r="G146" s="221">
        <v>20</v>
      </c>
      <c r="H146" s="221"/>
      <c r="I146" s="221"/>
      <c r="J146" s="221"/>
      <c r="L146" s="54" t="str">
        <f t="shared" si="9"/>
        <v>58MERCADO CENTRAL</v>
      </c>
      <c r="M146" s="203">
        <v>58</v>
      </c>
      <c r="N146" s="201" t="s">
        <v>229</v>
      </c>
      <c r="O146" s="236" t="s">
        <v>93</v>
      </c>
      <c r="P146" s="221">
        <v>20</v>
      </c>
      <c r="Q146" s="221">
        <v>20</v>
      </c>
      <c r="R146" s="221">
        <v>20</v>
      </c>
      <c r="S146" s="221"/>
      <c r="T146" s="221"/>
      <c r="U146" s="221"/>
      <c r="W146" s="45" t="str">
        <f t="shared" si="5"/>
        <v>79TIENDONA</v>
      </c>
      <c r="X146" s="45">
        <v>79</v>
      </c>
      <c r="Y146" s="45" t="s">
        <v>190</v>
      </c>
      <c r="Z146" s="45" t="s">
        <v>110</v>
      </c>
      <c r="AA146" s="45">
        <v>5</v>
      </c>
      <c r="AB146" s="45">
        <v>5</v>
      </c>
      <c r="AC146" s="45">
        <v>5</v>
      </c>
    </row>
    <row r="147" spans="1:29" ht="15.75">
      <c r="A147" s="175" t="str">
        <f t="shared" si="8"/>
        <v>58TIENDONA</v>
      </c>
      <c r="B147" s="203">
        <v>58</v>
      </c>
      <c r="C147" s="201" t="s">
        <v>190</v>
      </c>
      <c r="D147" s="235" t="s">
        <v>93</v>
      </c>
      <c r="E147" s="221">
        <v>18</v>
      </c>
      <c r="F147" s="221">
        <v>18</v>
      </c>
      <c r="G147" s="221">
        <v>18</v>
      </c>
      <c r="H147" s="221"/>
      <c r="I147" s="221"/>
      <c r="J147" s="221"/>
      <c r="L147" s="54" t="str">
        <f t="shared" si="9"/>
        <v>58TIENDONA</v>
      </c>
      <c r="M147" s="203">
        <v>58</v>
      </c>
      <c r="N147" s="201" t="s">
        <v>190</v>
      </c>
      <c r="O147" s="236" t="s">
        <v>93</v>
      </c>
      <c r="P147" s="221">
        <v>18</v>
      </c>
      <c r="Q147" s="221">
        <v>18</v>
      </c>
      <c r="R147" s="221">
        <v>18</v>
      </c>
      <c r="S147" s="221"/>
      <c r="T147" s="221"/>
      <c r="U147" s="221"/>
      <c r="W147" s="45" t="str">
        <f t="shared" si="5"/>
        <v>79COJUTEPEQUE</v>
      </c>
      <c r="X147" s="45">
        <v>79</v>
      </c>
      <c r="Y147" s="45" t="s">
        <v>179</v>
      </c>
      <c r="Z147" s="45" t="s">
        <v>110</v>
      </c>
      <c r="AA147" s="45">
        <v>8</v>
      </c>
      <c r="AB147" s="45">
        <v>8</v>
      </c>
      <c r="AC147" s="45">
        <v>8</v>
      </c>
    </row>
    <row r="148" spans="1:29" ht="15.75">
      <c r="A148" s="175" t="str">
        <f t="shared" ref="A148:A211" si="10">+B148&amp;C148</f>
        <v>58SAN FRANCISCO GOTERA</v>
      </c>
      <c r="B148" s="203">
        <v>58</v>
      </c>
      <c r="C148" s="201" t="s">
        <v>182</v>
      </c>
      <c r="D148" s="235" t="s">
        <v>93</v>
      </c>
      <c r="E148" s="221">
        <v>23</v>
      </c>
      <c r="F148" s="221">
        <v>22</v>
      </c>
      <c r="G148" s="221">
        <v>24</v>
      </c>
      <c r="H148" s="221"/>
      <c r="I148" s="221"/>
      <c r="J148" s="221"/>
      <c r="L148" s="54" t="str">
        <f t="shared" si="9"/>
        <v>58SANTA ANA</v>
      </c>
      <c r="M148" s="203">
        <v>58</v>
      </c>
      <c r="N148" s="201" t="s">
        <v>172</v>
      </c>
      <c r="O148" s="236" t="s">
        <v>93</v>
      </c>
      <c r="P148" s="221">
        <v>22</v>
      </c>
      <c r="Q148" s="221">
        <v>22</v>
      </c>
      <c r="R148" s="221">
        <v>22</v>
      </c>
      <c r="S148" s="221"/>
      <c r="T148" s="221"/>
      <c r="U148" s="221"/>
      <c r="W148" s="45" t="str">
        <f t="shared" si="5"/>
        <v>80TIENDONA</v>
      </c>
      <c r="X148" s="45">
        <v>80</v>
      </c>
      <c r="Y148" s="45" t="s">
        <v>190</v>
      </c>
      <c r="Z148" s="45" t="s">
        <v>111</v>
      </c>
      <c r="AA148" s="45">
        <v>8</v>
      </c>
      <c r="AB148" s="45">
        <v>8</v>
      </c>
      <c r="AC148" s="45">
        <v>8</v>
      </c>
    </row>
    <row r="149" spans="1:29" ht="15.75">
      <c r="A149" s="175" t="str">
        <f t="shared" si="10"/>
        <v>58SONSONATE</v>
      </c>
      <c r="B149" s="203">
        <v>58</v>
      </c>
      <c r="C149" s="201" t="s">
        <v>175</v>
      </c>
      <c r="D149" s="235" t="s">
        <v>93</v>
      </c>
      <c r="E149" s="221">
        <v>22</v>
      </c>
      <c r="F149" s="221">
        <v>22</v>
      </c>
      <c r="G149" s="221">
        <v>22</v>
      </c>
      <c r="H149" s="221"/>
      <c r="I149" s="221"/>
      <c r="J149" s="221"/>
      <c r="L149" s="54" t="str">
        <f t="shared" si="9"/>
        <v>58SAN MIGUEL</v>
      </c>
      <c r="M149" s="203">
        <v>58</v>
      </c>
      <c r="N149" s="201" t="s">
        <v>174</v>
      </c>
      <c r="O149" s="236" t="s">
        <v>93</v>
      </c>
      <c r="P149" s="221">
        <v>24.333333333333332</v>
      </c>
      <c r="Q149" s="221">
        <v>24</v>
      </c>
      <c r="R149" s="221">
        <v>25</v>
      </c>
      <c r="S149" s="221"/>
      <c r="T149" s="221"/>
      <c r="U149" s="221"/>
      <c r="W149" s="45" t="str">
        <f t="shared" si="5"/>
        <v>82TIENDONA</v>
      </c>
      <c r="X149" s="45">
        <v>82</v>
      </c>
      <c r="Y149" s="45" t="s">
        <v>190</v>
      </c>
      <c r="Z149" s="45" t="s">
        <v>113</v>
      </c>
      <c r="AA149" s="45">
        <v>7</v>
      </c>
      <c r="AB149" s="45">
        <v>7</v>
      </c>
      <c r="AC149" s="45">
        <v>7</v>
      </c>
    </row>
    <row r="150" spans="1:29" ht="15.75">
      <c r="A150" s="175" t="str">
        <f t="shared" si="10"/>
        <v>58USULUTAN</v>
      </c>
      <c r="B150" s="202">
        <v>58</v>
      </c>
      <c r="C150" s="201" t="s">
        <v>259</v>
      </c>
      <c r="D150" s="235" t="s">
        <v>93</v>
      </c>
      <c r="E150" s="221">
        <v>25.5</v>
      </c>
      <c r="F150" s="221">
        <v>24</v>
      </c>
      <c r="G150" s="221">
        <v>27</v>
      </c>
      <c r="H150" s="221"/>
      <c r="I150" s="221"/>
      <c r="J150" s="221"/>
      <c r="L150" s="54" t="str">
        <f t="shared" si="9"/>
        <v>59MERCADO CENTRAL</v>
      </c>
      <c r="M150" s="202">
        <v>59</v>
      </c>
      <c r="N150" s="201" t="s">
        <v>229</v>
      </c>
      <c r="O150" s="236" t="s">
        <v>94</v>
      </c>
      <c r="P150" s="221">
        <v>10</v>
      </c>
      <c r="Q150" s="221">
        <v>10</v>
      </c>
      <c r="R150" s="221">
        <v>10</v>
      </c>
      <c r="S150" s="221"/>
      <c r="T150" s="221"/>
      <c r="U150" s="221"/>
      <c r="W150" s="45" t="str">
        <f t="shared" si="5"/>
        <v>82COJUTEPEQUE</v>
      </c>
      <c r="X150" s="45">
        <v>82</v>
      </c>
      <c r="Y150" s="45" t="s">
        <v>179</v>
      </c>
      <c r="Z150" s="45" t="s">
        <v>113</v>
      </c>
      <c r="AA150" s="45">
        <v>8</v>
      </c>
      <c r="AB150" s="45">
        <v>8</v>
      </c>
      <c r="AC150" s="45">
        <v>8</v>
      </c>
    </row>
    <row r="151" spans="1:29" ht="15.75">
      <c r="A151" s="175" t="str">
        <f t="shared" si="10"/>
        <v>59MERCADO CENTRAL</v>
      </c>
      <c r="B151" s="203">
        <v>59</v>
      </c>
      <c r="C151" s="201" t="s">
        <v>229</v>
      </c>
      <c r="D151" s="235" t="s">
        <v>94</v>
      </c>
      <c r="E151" s="221">
        <v>10</v>
      </c>
      <c r="F151" s="221">
        <v>10</v>
      </c>
      <c r="G151" s="221">
        <v>10</v>
      </c>
      <c r="H151" s="221"/>
      <c r="I151" s="221"/>
      <c r="J151" s="221"/>
      <c r="L151" s="54" t="str">
        <f t="shared" si="9"/>
        <v>59TIENDONA</v>
      </c>
      <c r="M151" s="203">
        <v>59</v>
      </c>
      <c r="N151" s="201" t="s">
        <v>190</v>
      </c>
      <c r="O151" s="236" t="s">
        <v>94</v>
      </c>
      <c r="P151" s="221">
        <v>8</v>
      </c>
      <c r="Q151" s="221">
        <v>8</v>
      </c>
      <c r="R151" s="221">
        <v>8</v>
      </c>
      <c r="S151" s="221"/>
      <c r="T151" s="221"/>
      <c r="U151" s="221"/>
      <c r="W151" s="45" t="str">
        <f t="shared" si="5"/>
        <v>83TIENDONA</v>
      </c>
      <c r="X151" s="45">
        <v>83</v>
      </c>
      <c r="Y151" s="45" t="s">
        <v>190</v>
      </c>
      <c r="Z151" s="45" t="s">
        <v>114</v>
      </c>
      <c r="AA151" s="45">
        <v>12</v>
      </c>
      <c r="AB151" s="45">
        <v>12</v>
      </c>
      <c r="AC151" s="45">
        <v>12</v>
      </c>
    </row>
    <row r="152" spans="1:29" ht="15.75">
      <c r="A152" s="175" t="str">
        <f t="shared" si="10"/>
        <v>59TIENDONA</v>
      </c>
      <c r="B152" s="203">
        <v>59</v>
      </c>
      <c r="C152" s="201" t="s">
        <v>190</v>
      </c>
      <c r="D152" s="235" t="s">
        <v>94</v>
      </c>
      <c r="E152" s="221">
        <v>8</v>
      </c>
      <c r="F152" s="221">
        <v>8</v>
      </c>
      <c r="G152" s="221">
        <v>8</v>
      </c>
      <c r="H152" s="221"/>
      <c r="I152" s="221"/>
      <c r="J152" s="221"/>
      <c r="L152" s="54" t="str">
        <f t="shared" si="9"/>
        <v>59SAN MIGUEL</v>
      </c>
      <c r="M152" s="203">
        <v>59</v>
      </c>
      <c r="N152" s="201" t="s">
        <v>174</v>
      </c>
      <c r="O152" s="236" t="s">
        <v>94</v>
      </c>
      <c r="P152" s="221">
        <v>12.25</v>
      </c>
      <c r="Q152" s="221">
        <v>12</v>
      </c>
      <c r="R152" s="221">
        <v>13</v>
      </c>
      <c r="S152" s="221"/>
      <c r="T152" s="221"/>
      <c r="U152" s="221"/>
      <c r="W152" s="45" t="str">
        <f t="shared" si="5"/>
        <v>84TIENDONA</v>
      </c>
      <c r="X152" s="45">
        <v>84</v>
      </c>
      <c r="Y152" s="45" t="s">
        <v>190</v>
      </c>
      <c r="Z152" s="45" t="s">
        <v>115</v>
      </c>
      <c r="AA152" s="45">
        <v>11.4</v>
      </c>
      <c r="AB152" s="45">
        <v>9</v>
      </c>
      <c r="AC152" s="45">
        <v>12</v>
      </c>
    </row>
    <row r="153" spans="1:29" ht="15.75">
      <c r="A153" s="175" t="str">
        <f t="shared" si="10"/>
        <v>59SAN FRANCISCO GOTERA</v>
      </c>
      <c r="B153" s="203">
        <v>59</v>
      </c>
      <c r="C153" s="201" t="s">
        <v>182</v>
      </c>
      <c r="D153" s="235" t="s">
        <v>94</v>
      </c>
      <c r="E153" s="221">
        <v>11</v>
      </c>
      <c r="F153" s="221">
        <v>10</v>
      </c>
      <c r="G153" s="221">
        <v>12</v>
      </c>
      <c r="H153" s="221"/>
      <c r="I153" s="221"/>
      <c r="J153" s="221"/>
      <c r="L153" s="54" t="str">
        <f t="shared" si="9"/>
        <v>59SENSUNTEPEQUE</v>
      </c>
      <c r="M153" s="203">
        <v>59</v>
      </c>
      <c r="N153" s="201" t="s">
        <v>181</v>
      </c>
      <c r="O153" s="236" t="s">
        <v>94</v>
      </c>
      <c r="P153" s="221">
        <v>10.5</v>
      </c>
      <c r="Q153" s="221">
        <v>10</v>
      </c>
      <c r="R153" s="221">
        <v>11</v>
      </c>
      <c r="S153" s="221"/>
      <c r="T153" s="221"/>
      <c r="U153" s="221"/>
      <c r="W153" s="45" t="str">
        <f t="shared" si="5"/>
        <v>84COJUTEPEQUE</v>
      </c>
      <c r="X153" s="45">
        <v>84</v>
      </c>
      <c r="Y153" s="45" t="s">
        <v>179</v>
      </c>
      <c r="Z153" s="45" t="s">
        <v>115</v>
      </c>
      <c r="AA153" s="45">
        <v>12</v>
      </c>
      <c r="AB153" s="45">
        <v>12</v>
      </c>
      <c r="AC153" s="45">
        <v>12</v>
      </c>
    </row>
    <row r="154" spans="1:29" ht="15.75">
      <c r="A154" s="175" t="str">
        <f t="shared" si="10"/>
        <v>59USULUTAN</v>
      </c>
      <c r="B154" s="202">
        <v>59</v>
      </c>
      <c r="C154" s="201" t="s">
        <v>259</v>
      </c>
      <c r="D154" s="235" t="s">
        <v>94</v>
      </c>
      <c r="E154" s="221">
        <v>10.666666666666666</v>
      </c>
      <c r="F154" s="221">
        <v>10</v>
      </c>
      <c r="G154" s="221">
        <v>12</v>
      </c>
      <c r="H154" s="221"/>
      <c r="I154" s="221"/>
      <c r="J154" s="221"/>
      <c r="L154" s="54" t="str">
        <f t="shared" si="9"/>
        <v>62MERCADO CENTRAL</v>
      </c>
      <c r="M154" s="202">
        <v>62</v>
      </c>
      <c r="N154" s="201" t="s">
        <v>229</v>
      </c>
      <c r="O154" s="236" t="s">
        <v>96</v>
      </c>
      <c r="P154" s="221">
        <v>25</v>
      </c>
      <c r="Q154" s="221">
        <v>25</v>
      </c>
      <c r="R154" s="221">
        <v>25</v>
      </c>
      <c r="S154" s="221"/>
      <c r="T154" s="221"/>
      <c r="U154" s="221"/>
      <c r="W154" s="45" t="str">
        <f t="shared" si="5"/>
        <v>85TIENDONA</v>
      </c>
      <c r="X154" s="45">
        <v>85</v>
      </c>
      <c r="Y154" s="45" t="s">
        <v>190</v>
      </c>
      <c r="Z154" s="45" t="s">
        <v>116</v>
      </c>
      <c r="AA154" s="45">
        <v>8.5</v>
      </c>
      <c r="AB154" s="45">
        <v>7</v>
      </c>
      <c r="AC154" s="45">
        <v>9</v>
      </c>
    </row>
    <row r="155" spans="1:29" ht="15.75">
      <c r="A155" s="175" t="str">
        <f t="shared" si="10"/>
        <v>62MERCADO CENTRAL</v>
      </c>
      <c r="B155" s="203">
        <v>62</v>
      </c>
      <c r="C155" s="201" t="s">
        <v>229</v>
      </c>
      <c r="D155" s="235" t="s">
        <v>96</v>
      </c>
      <c r="E155" s="221">
        <v>25</v>
      </c>
      <c r="F155" s="221">
        <v>25</v>
      </c>
      <c r="G155" s="221">
        <v>25</v>
      </c>
      <c r="H155" s="221"/>
      <c r="I155" s="221"/>
      <c r="J155" s="221"/>
      <c r="L155" s="54" t="str">
        <f t="shared" si="9"/>
        <v>62TIENDONA</v>
      </c>
      <c r="M155" s="203">
        <v>62</v>
      </c>
      <c r="N155" s="201" t="s">
        <v>190</v>
      </c>
      <c r="O155" s="236" t="s">
        <v>96</v>
      </c>
      <c r="P155" s="221">
        <v>27</v>
      </c>
      <c r="Q155" s="221">
        <v>27</v>
      </c>
      <c r="R155" s="221">
        <v>27</v>
      </c>
      <c r="S155" s="221"/>
      <c r="T155" s="221"/>
      <c r="U155" s="221"/>
      <c r="W155" s="45" t="str">
        <f t="shared" si="5"/>
        <v>86TIENDONA</v>
      </c>
      <c r="X155" s="45">
        <v>86</v>
      </c>
      <c r="Y155" s="45" t="s">
        <v>190</v>
      </c>
      <c r="Z155" s="45" t="s">
        <v>117</v>
      </c>
      <c r="AA155" s="45">
        <v>155</v>
      </c>
      <c r="AB155" s="45">
        <v>150</v>
      </c>
      <c r="AC155" s="45">
        <v>160</v>
      </c>
    </row>
    <row r="156" spans="1:29" ht="15.75">
      <c r="A156" s="175" t="str">
        <f t="shared" si="10"/>
        <v>62TIENDONA</v>
      </c>
      <c r="B156" s="203">
        <v>62</v>
      </c>
      <c r="C156" s="201" t="s">
        <v>190</v>
      </c>
      <c r="D156" s="235" t="s">
        <v>96</v>
      </c>
      <c r="E156" s="221">
        <v>27.6</v>
      </c>
      <c r="F156" s="221">
        <v>27</v>
      </c>
      <c r="G156" s="221">
        <v>28</v>
      </c>
      <c r="H156" s="221"/>
      <c r="I156" s="221"/>
      <c r="J156" s="221"/>
      <c r="L156" s="54" t="str">
        <f t="shared" si="9"/>
        <v>62SAN MIGUEL</v>
      </c>
      <c r="M156" s="203">
        <v>62</v>
      </c>
      <c r="N156" s="201" t="s">
        <v>174</v>
      </c>
      <c r="O156" s="236" t="s">
        <v>96</v>
      </c>
      <c r="P156" s="221">
        <v>30</v>
      </c>
      <c r="Q156" s="221">
        <v>30</v>
      </c>
      <c r="R156" s="221">
        <v>30</v>
      </c>
      <c r="S156" s="221"/>
      <c r="T156" s="221"/>
      <c r="U156" s="221"/>
      <c r="W156" s="45" t="str">
        <f t="shared" si="5"/>
        <v>87TIENDONA</v>
      </c>
      <c r="X156" s="45">
        <v>87</v>
      </c>
      <c r="Y156" s="45" t="s">
        <v>190</v>
      </c>
      <c r="Z156" s="45" t="s">
        <v>118</v>
      </c>
      <c r="AA156" s="45">
        <v>100</v>
      </c>
      <c r="AB156" s="45">
        <v>100</v>
      </c>
      <c r="AC156" s="45">
        <v>100</v>
      </c>
    </row>
    <row r="157" spans="1:29" ht="15.75">
      <c r="A157" s="175" t="str">
        <f t="shared" si="10"/>
        <v>62SAN FRANCISCO GOTERA</v>
      </c>
      <c r="B157" s="203">
        <v>62</v>
      </c>
      <c r="C157" s="201" t="s">
        <v>182</v>
      </c>
      <c r="D157" s="235" t="s">
        <v>96</v>
      </c>
      <c r="E157" s="221">
        <v>35</v>
      </c>
      <c r="F157" s="221">
        <v>35</v>
      </c>
      <c r="G157" s="221">
        <v>35</v>
      </c>
      <c r="H157" s="221"/>
      <c r="I157" s="221"/>
      <c r="J157" s="221"/>
      <c r="L157" s="54" t="str">
        <f t="shared" si="9"/>
        <v>63TIENDONA</v>
      </c>
      <c r="M157" s="203">
        <v>63</v>
      </c>
      <c r="N157" s="201" t="s">
        <v>190</v>
      </c>
      <c r="O157" s="236" t="s">
        <v>97</v>
      </c>
      <c r="P157" s="221">
        <v>25</v>
      </c>
      <c r="Q157" s="221">
        <v>25</v>
      </c>
      <c r="R157" s="221">
        <v>25</v>
      </c>
      <c r="S157" s="221"/>
      <c r="T157" s="221"/>
      <c r="U157" s="221"/>
      <c r="W157" s="45" t="str">
        <f t="shared" si="5"/>
        <v>88TIENDONA</v>
      </c>
      <c r="X157" s="45">
        <v>88</v>
      </c>
      <c r="Y157" s="45" t="s">
        <v>190</v>
      </c>
      <c r="Z157" s="45" t="s">
        <v>119</v>
      </c>
      <c r="AA157" s="45">
        <v>100</v>
      </c>
      <c r="AB157" s="45">
        <v>100</v>
      </c>
      <c r="AC157" s="45">
        <v>100</v>
      </c>
    </row>
    <row r="158" spans="1:29" ht="15.75">
      <c r="A158" s="175" t="str">
        <f t="shared" si="10"/>
        <v>63TIENDONA</v>
      </c>
      <c r="B158" s="202">
        <v>63</v>
      </c>
      <c r="C158" s="201" t="s">
        <v>190</v>
      </c>
      <c r="D158" s="235" t="s">
        <v>97</v>
      </c>
      <c r="E158" s="221">
        <v>25.2</v>
      </c>
      <c r="F158" s="221">
        <v>25</v>
      </c>
      <c r="G158" s="221">
        <v>26</v>
      </c>
      <c r="H158" s="221"/>
      <c r="I158" s="221"/>
      <c r="J158" s="221"/>
      <c r="L158" s="54" t="str">
        <f t="shared" si="9"/>
        <v>63SANTA ANA</v>
      </c>
      <c r="M158" s="202">
        <v>63</v>
      </c>
      <c r="N158" s="201" t="s">
        <v>172</v>
      </c>
      <c r="O158" s="236" t="s">
        <v>97</v>
      </c>
      <c r="P158" s="221">
        <v>24</v>
      </c>
      <c r="Q158" s="221">
        <v>24</v>
      </c>
      <c r="R158" s="221">
        <v>24</v>
      </c>
      <c r="S158" s="221"/>
      <c r="T158" s="221"/>
      <c r="U158" s="221"/>
      <c r="W158" s="45" t="str">
        <f t="shared" si="5"/>
        <v>89TIENDONA</v>
      </c>
      <c r="X158" s="45">
        <v>89</v>
      </c>
      <c r="Y158" s="45" t="s">
        <v>190</v>
      </c>
      <c r="Z158" s="45" t="s">
        <v>120</v>
      </c>
      <c r="AA158" s="45">
        <v>18</v>
      </c>
      <c r="AB158" s="45">
        <v>18</v>
      </c>
      <c r="AC158" s="45">
        <v>18</v>
      </c>
    </row>
    <row r="159" spans="1:29" ht="15.75">
      <c r="A159" s="175" t="str">
        <f t="shared" si="10"/>
        <v>63SAN FRANCISCO GOTERA</v>
      </c>
      <c r="B159" s="203">
        <v>63</v>
      </c>
      <c r="C159" s="201" t="s">
        <v>182</v>
      </c>
      <c r="D159" s="235" t="s">
        <v>97</v>
      </c>
      <c r="E159" s="221">
        <v>27</v>
      </c>
      <c r="F159" s="221">
        <v>27</v>
      </c>
      <c r="G159" s="221">
        <v>27</v>
      </c>
      <c r="H159" s="221"/>
      <c r="I159" s="221"/>
      <c r="J159" s="221"/>
      <c r="L159" s="54" t="str">
        <f t="shared" si="9"/>
        <v>63SAN MIGUEL</v>
      </c>
      <c r="M159" s="203">
        <v>63</v>
      </c>
      <c r="N159" s="201" t="s">
        <v>174</v>
      </c>
      <c r="O159" s="236" t="s">
        <v>97</v>
      </c>
      <c r="P159" s="221">
        <v>25.2</v>
      </c>
      <c r="Q159" s="221">
        <v>23</v>
      </c>
      <c r="R159" s="221">
        <v>26</v>
      </c>
      <c r="S159" s="221"/>
      <c r="T159" s="221"/>
      <c r="U159" s="221"/>
      <c r="W159" s="45" t="str">
        <f t="shared" si="5"/>
        <v>89SANTA ANA</v>
      </c>
      <c r="X159" s="45">
        <v>89</v>
      </c>
      <c r="Y159" s="45" t="s">
        <v>172</v>
      </c>
      <c r="Z159" s="45" t="s">
        <v>120</v>
      </c>
      <c r="AA159" s="45">
        <v>18</v>
      </c>
      <c r="AB159" s="45">
        <v>18</v>
      </c>
      <c r="AC159" s="45">
        <v>18</v>
      </c>
    </row>
    <row r="160" spans="1:29" ht="15.75">
      <c r="A160" s="175" t="str">
        <f t="shared" si="10"/>
        <v>63SONSONATE</v>
      </c>
      <c r="B160" s="203">
        <v>63</v>
      </c>
      <c r="C160" s="201" t="s">
        <v>175</v>
      </c>
      <c r="D160" s="235" t="s">
        <v>97</v>
      </c>
      <c r="E160" s="221">
        <v>24</v>
      </c>
      <c r="F160" s="221">
        <v>24</v>
      </c>
      <c r="G160" s="221">
        <v>24</v>
      </c>
      <c r="H160" s="221"/>
      <c r="I160" s="221"/>
      <c r="J160" s="221"/>
      <c r="L160" s="54" t="str">
        <f t="shared" si="9"/>
        <v>63SENSUNTEPEQUE</v>
      </c>
      <c r="M160" s="203">
        <v>63</v>
      </c>
      <c r="N160" s="201" t="s">
        <v>181</v>
      </c>
      <c r="O160" s="236" t="s">
        <v>97</v>
      </c>
      <c r="P160" s="221">
        <v>27.5</v>
      </c>
      <c r="Q160" s="221">
        <v>27</v>
      </c>
      <c r="R160" s="221">
        <v>28</v>
      </c>
      <c r="S160" s="221"/>
      <c r="T160" s="221"/>
      <c r="U160" s="221"/>
      <c r="W160" s="45" t="str">
        <f t="shared" si="5"/>
        <v>89COJUTEPEQUE</v>
      </c>
      <c r="X160" s="45">
        <v>89</v>
      </c>
      <c r="Y160" s="45" t="s">
        <v>179</v>
      </c>
      <c r="Z160" s="45" t="s">
        <v>120</v>
      </c>
      <c r="AA160" s="45">
        <v>19</v>
      </c>
      <c r="AB160" s="45">
        <v>19</v>
      </c>
      <c r="AC160" s="45">
        <v>19</v>
      </c>
    </row>
    <row r="161" spans="1:29" ht="15.75">
      <c r="A161" s="175" t="str">
        <f t="shared" si="10"/>
        <v>63USULUTAN</v>
      </c>
      <c r="B161" s="203">
        <v>63</v>
      </c>
      <c r="C161" s="201" t="s">
        <v>259</v>
      </c>
      <c r="D161" s="235" t="s">
        <v>97</v>
      </c>
      <c r="E161" s="221">
        <v>28</v>
      </c>
      <c r="F161" s="221">
        <v>28</v>
      </c>
      <c r="G161" s="221">
        <v>28</v>
      </c>
      <c r="H161" s="221"/>
      <c r="I161" s="221"/>
      <c r="J161" s="221"/>
      <c r="L161" s="54" t="str">
        <f t="shared" si="9"/>
        <v>64TIENDONA</v>
      </c>
      <c r="M161" s="203">
        <v>64</v>
      </c>
      <c r="N161" s="201" t="s">
        <v>190</v>
      </c>
      <c r="O161" s="236" t="s">
        <v>98</v>
      </c>
      <c r="P161" s="221">
        <v>8.8333333333333339</v>
      </c>
      <c r="Q161" s="221">
        <v>8</v>
      </c>
      <c r="R161" s="221">
        <v>9</v>
      </c>
      <c r="S161" s="221"/>
      <c r="T161" s="221"/>
      <c r="U161" s="221"/>
      <c r="W161" s="45" t="str">
        <f t="shared" si="5"/>
        <v>90TIENDONA</v>
      </c>
      <c r="X161" s="45">
        <v>90</v>
      </c>
      <c r="Y161" s="45" t="s">
        <v>190</v>
      </c>
      <c r="Z161" s="45" t="s">
        <v>121</v>
      </c>
      <c r="AA161" s="45">
        <v>12.5</v>
      </c>
      <c r="AB161" s="45">
        <v>12</v>
      </c>
      <c r="AC161" s="45">
        <v>13</v>
      </c>
    </row>
    <row r="162" spans="1:29" ht="15.75">
      <c r="A162" s="175" t="str">
        <f t="shared" si="10"/>
        <v>64TIENDONA</v>
      </c>
      <c r="B162" s="202">
        <v>64</v>
      </c>
      <c r="C162" s="201" t="s">
        <v>190</v>
      </c>
      <c r="D162" s="235" t="s">
        <v>98</v>
      </c>
      <c r="E162" s="221">
        <v>8.6666666666666661</v>
      </c>
      <c r="F162" s="221">
        <v>8</v>
      </c>
      <c r="G162" s="221">
        <v>9</v>
      </c>
      <c r="H162" s="221"/>
      <c r="I162" s="221"/>
      <c r="J162" s="221"/>
      <c r="L162" s="54" t="str">
        <f t="shared" si="9"/>
        <v>64SAN MIGUEL</v>
      </c>
      <c r="M162" s="202">
        <v>64</v>
      </c>
      <c r="N162" s="201" t="s">
        <v>174</v>
      </c>
      <c r="O162" s="236" t="s">
        <v>98</v>
      </c>
      <c r="P162" s="221">
        <v>9.8000000000000007</v>
      </c>
      <c r="Q162" s="221">
        <v>9</v>
      </c>
      <c r="R162" s="221">
        <v>10</v>
      </c>
      <c r="S162" s="221"/>
      <c r="T162" s="221"/>
      <c r="U162" s="221"/>
      <c r="W162" s="45" t="str">
        <f t="shared" si="5"/>
        <v>90SANTA ANA</v>
      </c>
      <c r="X162" s="45">
        <v>90</v>
      </c>
      <c r="Y162" s="45" t="s">
        <v>172</v>
      </c>
      <c r="Z162" s="45" t="s">
        <v>121</v>
      </c>
      <c r="AA162" s="45">
        <v>15</v>
      </c>
      <c r="AB162" s="45">
        <v>15</v>
      </c>
      <c r="AC162" s="45">
        <v>15</v>
      </c>
    </row>
    <row r="163" spans="1:29" ht="15.75">
      <c r="A163" s="175" t="str">
        <f t="shared" si="10"/>
        <v>64SAN FRANCISCO GOTERA</v>
      </c>
      <c r="B163" s="203">
        <v>64</v>
      </c>
      <c r="C163" s="201" t="s">
        <v>182</v>
      </c>
      <c r="D163" s="235" t="s">
        <v>98</v>
      </c>
      <c r="E163" s="221">
        <v>10</v>
      </c>
      <c r="F163" s="221">
        <v>10</v>
      </c>
      <c r="G163" s="221">
        <v>10</v>
      </c>
      <c r="H163" s="221"/>
      <c r="I163" s="221"/>
      <c r="J163" s="221"/>
      <c r="L163" s="54" t="str">
        <f t="shared" si="9"/>
        <v>64SENSUNTEPEQUE</v>
      </c>
      <c r="M163" s="203">
        <v>64</v>
      </c>
      <c r="N163" s="201" t="s">
        <v>181</v>
      </c>
      <c r="O163" s="236" t="s">
        <v>98</v>
      </c>
      <c r="P163" s="221">
        <v>10.666666666666666</v>
      </c>
      <c r="Q163" s="221">
        <v>10</v>
      </c>
      <c r="R163" s="221">
        <v>11</v>
      </c>
      <c r="S163" s="221"/>
      <c r="T163" s="221"/>
      <c r="U163" s="221"/>
      <c r="W163" s="45" t="str">
        <f t="shared" si="5"/>
        <v>92TIENDONA</v>
      </c>
      <c r="X163" s="45">
        <v>92</v>
      </c>
      <c r="Y163" s="45" t="s">
        <v>190</v>
      </c>
      <c r="Z163" s="45" t="s">
        <v>122</v>
      </c>
      <c r="AA163" s="45">
        <v>85</v>
      </c>
      <c r="AB163" s="45">
        <v>85</v>
      </c>
      <c r="AC163" s="45">
        <v>85</v>
      </c>
    </row>
    <row r="164" spans="1:29" ht="15.75">
      <c r="A164" s="175" t="str">
        <f t="shared" si="10"/>
        <v>64USULUTAN</v>
      </c>
      <c r="B164" s="203">
        <v>64</v>
      </c>
      <c r="C164" s="201" t="s">
        <v>259</v>
      </c>
      <c r="D164" s="235" t="s">
        <v>98</v>
      </c>
      <c r="E164" s="221">
        <v>9.6666666666666661</v>
      </c>
      <c r="F164" s="221">
        <v>9</v>
      </c>
      <c r="G164" s="221">
        <v>10</v>
      </c>
      <c r="H164" s="221"/>
      <c r="I164" s="221"/>
      <c r="J164" s="221"/>
      <c r="L164" s="54" t="str">
        <f t="shared" si="9"/>
        <v>65MERCADO CENTRAL</v>
      </c>
      <c r="M164" s="203">
        <v>65</v>
      </c>
      <c r="N164" s="201" t="s">
        <v>229</v>
      </c>
      <c r="O164" s="236" t="s">
        <v>98</v>
      </c>
      <c r="P164" s="221">
        <v>8</v>
      </c>
      <c r="Q164" s="221">
        <v>8</v>
      </c>
      <c r="R164" s="221">
        <v>8</v>
      </c>
      <c r="S164" s="221"/>
      <c r="T164" s="221"/>
      <c r="U164" s="221"/>
      <c r="W164" s="45" t="str">
        <f t="shared" si="5"/>
        <v>92COJUTEPEQUE</v>
      </c>
      <c r="X164" s="45">
        <v>92</v>
      </c>
      <c r="Y164" s="45" t="s">
        <v>179</v>
      </c>
      <c r="Z164" s="45" t="s">
        <v>122</v>
      </c>
      <c r="AA164" s="45">
        <v>90</v>
      </c>
      <c r="AB164" s="45">
        <v>90</v>
      </c>
      <c r="AC164" s="45">
        <v>90</v>
      </c>
    </row>
    <row r="165" spans="1:29" ht="15.75">
      <c r="A165" s="175" t="str">
        <f t="shared" si="10"/>
        <v>65MERCADO CENTRAL</v>
      </c>
      <c r="B165" s="203">
        <v>65</v>
      </c>
      <c r="C165" s="201" t="s">
        <v>229</v>
      </c>
      <c r="D165" s="235" t="s">
        <v>98</v>
      </c>
      <c r="E165" s="221">
        <v>8</v>
      </c>
      <c r="F165" s="221">
        <v>8</v>
      </c>
      <c r="G165" s="221">
        <v>8</v>
      </c>
      <c r="H165" s="221"/>
      <c r="I165" s="221"/>
      <c r="J165" s="221"/>
      <c r="L165" s="54" t="str">
        <f t="shared" si="9"/>
        <v>65TIENDONA</v>
      </c>
      <c r="M165" s="203">
        <v>65</v>
      </c>
      <c r="N165" s="201" t="s">
        <v>190</v>
      </c>
      <c r="O165" s="236" t="s">
        <v>98</v>
      </c>
      <c r="P165" s="221">
        <v>7.666666666666667</v>
      </c>
      <c r="Q165" s="221">
        <v>7</v>
      </c>
      <c r="R165" s="221">
        <v>8</v>
      </c>
      <c r="S165" s="221"/>
      <c r="T165" s="221"/>
      <c r="U165" s="221"/>
      <c r="W165" s="45" t="str">
        <f t="shared" si="5"/>
        <v>93COJUTEPEQUE</v>
      </c>
      <c r="X165" s="45">
        <v>93</v>
      </c>
      <c r="Y165" s="45" t="s">
        <v>179</v>
      </c>
      <c r="Z165" s="45" t="s">
        <v>123</v>
      </c>
      <c r="AA165" s="45">
        <v>40</v>
      </c>
      <c r="AB165" s="45">
        <v>40</v>
      </c>
      <c r="AC165" s="45">
        <v>40</v>
      </c>
    </row>
    <row r="166" spans="1:29" ht="15.75">
      <c r="A166" s="175" t="str">
        <f t="shared" si="10"/>
        <v>65TIENDONA</v>
      </c>
      <c r="B166" s="202">
        <v>65</v>
      </c>
      <c r="C166" s="201" t="s">
        <v>190</v>
      </c>
      <c r="D166" s="235" t="s">
        <v>98</v>
      </c>
      <c r="E166" s="221">
        <v>7.333333333333333</v>
      </c>
      <c r="F166" s="221">
        <v>7</v>
      </c>
      <c r="G166" s="221">
        <v>8</v>
      </c>
      <c r="H166" s="221"/>
      <c r="I166" s="221"/>
      <c r="J166" s="221"/>
      <c r="L166" s="54" t="str">
        <f t="shared" si="9"/>
        <v>65SANTA ANA</v>
      </c>
      <c r="M166" s="202">
        <v>65</v>
      </c>
      <c r="N166" s="201" t="s">
        <v>172</v>
      </c>
      <c r="O166" s="236" t="s">
        <v>98</v>
      </c>
      <c r="P166" s="221">
        <v>7</v>
      </c>
      <c r="Q166" s="221">
        <v>7</v>
      </c>
      <c r="R166" s="221">
        <v>7</v>
      </c>
      <c r="S166" s="221"/>
      <c r="T166" s="221"/>
      <c r="U166" s="221"/>
      <c r="W166" s="45" t="str">
        <f t="shared" si="5"/>
        <v>95SAN MIGUEL</v>
      </c>
      <c r="X166" s="45">
        <v>95</v>
      </c>
      <c r="Y166" s="45" t="s">
        <v>174</v>
      </c>
      <c r="Z166" s="45" t="s">
        <v>204</v>
      </c>
      <c r="AA166" s="45">
        <v>90</v>
      </c>
      <c r="AB166" s="45">
        <v>90</v>
      </c>
      <c r="AC166" s="45">
        <v>90</v>
      </c>
    </row>
    <row r="167" spans="1:29" ht="15.75">
      <c r="A167" s="175" t="str">
        <f t="shared" si="10"/>
        <v>65SAN FRANCISCO GOTERA</v>
      </c>
      <c r="B167" s="203">
        <v>65</v>
      </c>
      <c r="C167" s="201" t="s">
        <v>182</v>
      </c>
      <c r="D167" s="235" t="s">
        <v>98</v>
      </c>
      <c r="E167" s="221">
        <v>8</v>
      </c>
      <c r="F167" s="221">
        <v>8</v>
      </c>
      <c r="G167" s="221">
        <v>8</v>
      </c>
      <c r="H167" s="221"/>
      <c r="I167" s="221"/>
      <c r="J167" s="221"/>
      <c r="L167" s="54" t="str">
        <f t="shared" si="9"/>
        <v>65SAN MIGUEL</v>
      </c>
      <c r="M167" s="203">
        <v>65</v>
      </c>
      <c r="N167" s="201" t="s">
        <v>174</v>
      </c>
      <c r="O167" s="236" t="s">
        <v>98</v>
      </c>
      <c r="P167" s="221">
        <v>7</v>
      </c>
      <c r="Q167" s="221">
        <v>7</v>
      </c>
      <c r="R167" s="221">
        <v>7</v>
      </c>
      <c r="S167" s="221"/>
      <c r="T167" s="221"/>
      <c r="U167" s="221"/>
      <c r="W167" s="45" t="str">
        <f t="shared" si="5"/>
        <v>96GERARDO BARRIOS</v>
      </c>
      <c r="X167" s="45">
        <v>96</v>
      </c>
      <c r="Y167" s="45" t="s">
        <v>184</v>
      </c>
      <c r="Z167" s="45" t="s">
        <v>205</v>
      </c>
      <c r="AA167" s="45">
        <v>46</v>
      </c>
      <c r="AB167" s="45">
        <v>46</v>
      </c>
      <c r="AC167" s="45">
        <v>46</v>
      </c>
    </row>
    <row r="168" spans="1:29" ht="15.75">
      <c r="A168" s="175" t="str">
        <f t="shared" si="10"/>
        <v>67TIENDONA</v>
      </c>
      <c r="B168" s="203">
        <v>67</v>
      </c>
      <c r="C168" s="201" t="s">
        <v>190</v>
      </c>
      <c r="D168" s="235" t="s">
        <v>100</v>
      </c>
      <c r="E168" s="221">
        <v>32.5</v>
      </c>
      <c r="F168" s="221">
        <v>30</v>
      </c>
      <c r="G168" s="221">
        <v>35</v>
      </c>
      <c r="H168" s="221"/>
      <c r="I168" s="221"/>
      <c r="J168" s="221"/>
      <c r="L168" s="54" t="str">
        <f t="shared" si="9"/>
        <v>65SENSUNTEPEQUE</v>
      </c>
      <c r="M168" s="203">
        <v>65</v>
      </c>
      <c r="N168" s="201" t="s">
        <v>181</v>
      </c>
      <c r="O168" s="236" t="s">
        <v>98</v>
      </c>
      <c r="P168" s="221">
        <v>9</v>
      </c>
      <c r="Q168" s="221">
        <v>9</v>
      </c>
      <c r="R168" s="221">
        <v>9</v>
      </c>
      <c r="S168" s="221"/>
      <c r="T168" s="221"/>
      <c r="U168" s="221"/>
      <c r="W168" s="45" t="str">
        <f t="shared" si="5"/>
        <v>96SANTA ANA</v>
      </c>
      <c r="X168" s="45">
        <v>96</v>
      </c>
      <c r="Y168" s="45" t="s">
        <v>172</v>
      </c>
      <c r="Z168" s="45" t="s">
        <v>205</v>
      </c>
      <c r="AA168" s="45">
        <v>45.5</v>
      </c>
      <c r="AB168" s="45">
        <v>45.5</v>
      </c>
      <c r="AC168" s="45">
        <v>45.5</v>
      </c>
    </row>
    <row r="169" spans="1:29" ht="15.75">
      <c r="A169" s="175" t="str">
        <f t="shared" si="10"/>
        <v>67SAN FRANCISCO GOTERA</v>
      </c>
      <c r="B169" s="202">
        <v>67</v>
      </c>
      <c r="C169" s="201" t="s">
        <v>182</v>
      </c>
      <c r="D169" s="235" t="s">
        <v>100</v>
      </c>
      <c r="E169" s="221">
        <v>30</v>
      </c>
      <c r="F169" s="221">
        <v>30</v>
      </c>
      <c r="G169" s="221">
        <v>30</v>
      </c>
      <c r="H169" s="221"/>
      <c r="I169" s="221"/>
      <c r="J169" s="221"/>
      <c r="L169" s="54" t="str">
        <f t="shared" si="9"/>
        <v>67TIENDONA</v>
      </c>
      <c r="M169" s="202">
        <v>67</v>
      </c>
      <c r="N169" s="201" t="s">
        <v>190</v>
      </c>
      <c r="O169" s="236" t="s">
        <v>100</v>
      </c>
      <c r="P169" s="221">
        <v>31.666666666666668</v>
      </c>
      <c r="Q169" s="221">
        <v>30</v>
      </c>
      <c r="R169" s="221">
        <v>35</v>
      </c>
      <c r="S169" s="221"/>
      <c r="T169" s="221"/>
      <c r="U169" s="221"/>
      <c r="W169" s="45" t="str">
        <f t="shared" si="5"/>
        <v>96SAN MIGUEL</v>
      </c>
      <c r="X169" s="45">
        <v>96</v>
      </c>
      <c r="Y169" s="45" t="s">
        <v>174</v>
      </c>
      <c r="Z169" s="45" t="s">
        <v>205</v>
      </c>
      <c r="AA169" s="45">
        <v>46</v>
      </c>
      <c r="AB169" s="45">
        <v>46</v>
      </c>
      <c r="AC169" s="45">
        <v>46</v>
      </c>
    </row>
    <row r="170" spans="1:29" ht="15.75">
      <c r="A170" s="175" t="str">
        <f t="shared" si="10"/>
        <v>68TIENDONA</v>
      </c>
      <c r="B170" s="202">
        <v>68</v>
      </c>
      <c r="C170" s="201" t="s">
        <v>190</v>
      </c>
      <c r="D170" s="235" t="s">
        <v>101</v>
      </c>
      <c r="E170" s="221">
        <v>8</v>
      </c>
      <c r="F170" s="221">
        <v>8</v>
      </c>
      <c r="G170" s="221">
        <v>8</v>
      </c>
      <c r="H170" s="221"/>
      <c r="I170" s="221"/>
      <c r="J170" s="221"/>
      <c r="L170" s="54" t="str">
        <f t="shared" si="9"/>
        <v>68TIENDONA</v>
      </c>
      <c r="M170" s="202">
        <v>68</v>
      </c>
      <c r="N170" s="201" t="s">
        <v>190</v>
      </c>
      <c r="O170" s="236" t="s">
        <v>101</v>
      </c>
      <c r="P170" s="221">
        <v>8</v>
      </c>
      <c r="Q170" s="221">
        <v>8</v>
      </c>
      <c r="R170" s="221">
        <v>8</v>
      </c>
      <c r="S170" s="221"/>
      <c r="T170" s="221"/>
      <c r="U170" s="221"/>
      <c r="W170" s="45" t="str">
        <f t="shared" si="5"/>
        <v>96COJUTEPEQUE</v>
      </c>
      <c r="X170" s="45">
        <v>96</v>
      </c>
      <c r="Y170" s="45" t="s">
        <v>179</v>
      </c>
      <c r="Z170" s="45" t="s">
        <v>205</v>
      </c>
      <c r="AA170" s="45">
        <v>46</v>
      </c>
      <c r="AB170" s="45">
        <v>46</v>
      </c>
      <c r="AC170" s="45">
        <v>46</v>
      </c>
    </row>
    <row r="171" spans="1:29" ht="15.75">
      <c r="A171" s="175" t="str">
        <f t="shared" si="10"/>
        <v>68SAN FRANCISCO GOTERA</v>
      </c>
      <c r="B171" s="203">
        <v>68</v>
      </c>
      <c r="C171" s="201" t="s">
        <v>182</v>
      </c>
      <c r="D171" s="235" t="s">
        <v>101</v>
      </c>
      <c r="E171" s="221">
        <v>13</v>
      </c>
      <c r="F171" s="221">
        <v>12</v>
      </c>
      <c r="G171" s="221">
        <v>14</v>
      </c>
      <c r="H171" s="221"/>
      <c r="I171" s="221"/>
      <c r="J171" s="221"/>
      <c r="L171" s="54" t="str">
        <f t="shared" si="9"/>
        <v>68SAN MIGUEL</v>
      </c>
      <c r="M171" s="203">
        <v>68</v>
      </c>
      <c r="N171" s="201" t="s">
        <v>174</v>
      </c>
      <c r="O171" s="236" t="s">
        <v>101</v>
      </c>
      <c r="P171" s="221">
        <v>12</v>
      </c>
      <c r="Q171" s="221">
        <v>12</v>
      </c>
      <c r="R171" s="221">
        <v>12</v>
      </c>
      <c r="S171" s="221"/>
      <c r="T171" s="221"/>
      <c r="U171" s="221"/>
      <c r="W171" s="45" t="str">
        <f t="shared" si="5"/>
        <v>97SAN MIGUEL</v>
      </c>
      <c r="X171" s="45">
        <v>97</v>
      </c>
      <c r="Y171" s="45" t="s">
        <v>174</v>
      </c>
      <c r="Z171" s="45" t="s">
        <v>206</v>
      </c>
      <c r="AA171" s="45">
        <v>60</v>
      </c>
      <c r="AB171" s="45">
        <v>60</v>
      </c>
      <c r="AC171" s="45">
        <v>60</v>
      </c>
    </row>
    <row r="172" spans="1:29" ht="15.75">
      <c r="A172" s="175" t="str">
        <f t="shared" si="10"/>
        <v>68USULUTAN</v>
      </c>
      <c r="B172" s="203">
        <v>68</v>
      </c>
      <c r="C172" s="201" t="s">
        <v>259</v>
      </c>
      <c r="D172" s="235" t="s">
        <v>101</v>
      </c>
      <c r="E172" s="221">
        <v>10</v>
      </c>
      <c r="F172" s="221">
        <v>10</v>
      </c>
      <c r="G172" s="221">
        <v>10</v>
      </c>
      <c r="H172" s="221"/>
      <c r="I172" s="221"/>
      <c r="J172" s="221"/>
      <c r="L172" s="54" t="str">
        <f t="shared" si="9"/>
        <v>68SENSUNTEPEQUE</v>
      </c>
      <c r="M172" s="203">
        <v>68</v>
      </c>
      <c r="N172" s="201" t="s">
        <v>181</v>
      </c>
      <c r="O172" s="236" t="s">
        <v>101</v>
      </c>
      <c r="P172" s="221">
        <v>11.666666666666666</v>
      </c>
      <c r="Q172" s="221">
        <v>11</v>
      </c>
      <c r="R172" s="221">
        <v>12</v>
      </c>
      <c r="S172" s="221"/>
      <c r="T172" s="221"/>
      <c r="U172" s="221"/>
      <c r="W172" s="45" t="str">
        <f t="shared" si="5"/>
        <v>98SAN MIGUEL</v>
      </c>
      <c r="X172" s="45">
        <v>98</v>
      </c>
      <c r="Y172" s="45" t="s">
        <v>174</v>
      </c>
      <c r="Z172" s="45" t="s">
        <v>207</v>
      </c>
      <c r="AA172" s="45">
        <v>130</v>
      </c>
      <c r="AB172" s="45">
        <v>130</v>
      </c>
      <c r="AC172" s="45">
        <v>130</v>
      </c>
    </row>
    <row r="173" spans="1:29" ht="15.75">
      <c r="A173" s="175" t="str">
        <f t="shared" si="10"/>
        <v>69MERCADO CENTRAL</v>
      </c>
      <c r="B173" s="202">
        <v>69</v>
      </c>
      <c r="C173" s="201" t="s">
        <v>229</v>
      </c>
      <c r="D173" s="235" t="s">
        <v>102</v>
      </c>
      <c r="E173" s="221">
        <v>8</v>
      </c>
      <c r="F173" s="221">
        <v>8</v>
      </c>
      <c r="G173" s="221">
        <v>8</v>
      </c>
      <c r="H173" s="221"/>
      <c r="I173" s="221"/>
      <c r="J173" s="221"/>
      <c r="L173" s="54" t="str">
        <f t="shared" si="9"/>
        <v>69MERCADO CENTRAL</v>
      </c>
      <c r="M173" s="202">
        <v>69</v>
      </c>
      <c r="N173" s="201" t="s">
        <v>229</v>
      </c>
      <c r="O173" s="236" t="s">
        <v>102</v>
      </c>
      <c r="P173" s="221">
        <v>8</v>
      </c>
      <c r="Q173" s="221">
        <v>8</v>
      </c>
      <c r="R173" s="221">
        <v>8</v>
      </c>
      <c r="S173" s="221"/>
      <c r="T173" s="221"/>
      <c r="U173" s="221"/>
      <c r="W173" s="45" t="str">
        <f t="shared" si="5"/>
        <v>99GERARDO BARRIOS</v>
      </c>
      <c r="X173" s="45">
        <v>99</v>
      </c>
      <c r="Y173" s="45" t="s">
        <v>184</v>
      </c>
      <c r="Z173" s="45" t="s">
        <v>208</v>
      </c>
      <c r="AA173" s="45">
        <v>21</v>
      </c>
      <c r="AB173" s="45">
        <v>21</v>
      </c>
      <c r="AC173" s="45">
        <v>21</v>
      </c>
    </row>
    <row r="174" spans="1:29" ht="15.75">
      <c r="A174" s="175" t="str">
        <f t="shared" si="10"/>
        <v>69TIENDONA</v>
      </c>
      <c r="B174" s="203">
        <v>69</v>
      </c>
      <c r="C174" s="201" t="s">
        <v>190</v>
      </c>
      <c r="D174" s="235" t="s">
        <v>102</v>
      </c>
      <c r="E174" s="221">
        <v>7</v>
      </c>
      <c r="F174" s="221">
        <v>7</v>
      </c>
      <c r="G174" s="221">
        <v>7</v>
      </c>
      <c r="H174" s="221"/>
      <c r="I174" s="221"/>
      <c r="J174" s="221"/>
      <c r="L174" s="54" t="str">
        <f t="shared" si="9"/>
        <v>69TIENDONA</v>
      </c>
      <c r="M174" s="203">
        <v>69</v>
      </c>
      <c r="N174" s="201" t="s">
        <v>190</v>
      </c>
      <c r="O174" s="236" t="s">
        <v>102</v>
      </c>
      <c r="P174" s="221">
        <v>7.333333333333333</v>
      </c>
      <c r="Q174" s="221">
        <v>7</v>
      </c>
      <c r="R174" s="221">
        <v>8</v>
      </c>
      <c r="S174" s="221"/>
      <c r="T174" s="221"/>
      <c r="U174" s="221"/>
      <c r="W174" s="45" t="str">
        <f t="shared" si="5"/>
        <v>100SANTA ANA</v>
      </c>
      <c r="X174" s="45">
        <v>100</v>
      </c>
      <c r="Y174" s="45" t="s">
        <v>172</v>
      </c>
      <c r="Z174" s="45" t="s">
        <v>209</v>
      </c>
      <c r="AA174" s="45">
        <v>14.5</v>
      </c>
      <c r="AB174" s="45">
        <v>14.5</v>
      </c>
      <c r="AC174" s="45">
        <v>14.5</v>
      </c>
    </row>
    <row r="175" spans="1:29" ht="15.75">
      <c r="A175" s="175" t="str">
        <f t="shared" si="10"/>
        <v>69SONSONATE</v>
      </c>
      <c r="B175" s="203">
        <v>69</v>
      </c>
      <c r="C175" s="201" t="s">
        <v>175</v>
      </c>
      <c r="D175" s="235" t="s">
        <v>102</v>
      </c>
      <c r="E175" s="221">
        <v>7</v>
      </c>
      <c r="F175" s="221">
        <v>7</v>
      </c>
      <c r="G175" s="221">
        <v>7</v>
      </c>
      <c r="H175" s="221"/>
      <c r="I175" s="221"/>
      <c r="J175" s="221"/>
      <c r="L175" s="54" t="str">
        <f t="shared" si="9"/>
        <v>69SANTA ANA</v>
      </c>
      <c r="M175" s="203">
        <v>69</v>
      </c>
      <c r="N175" s="201" t="s">
        <v>172</v>
      </c>
      <c r="O175" s="236" t="s">
        <v>102</v>
      </c>
      <c r="P175" s="221">
        <v>7</v>
      </c>
      <c r="Q175" s="221">
        <v>7</v>
      </c>
      <c r="R175" s="221">
        <v>7</v>
      </c>
      <c r="S175" s="221"/>
      <c r="T175" s="221"/>
      <c r="U175" s="221"/>
      <c r="W175" s="45" t="str">
        <f t="shared" si="5"/>
        <v>101SANTA ANA</v>
      </c>
      <c r="X175" s="45">
        <v>101</v>
      </c>
      <c r="Y175" s="45" t="s">
        <v>172</v>
      </c>
      <c r="Z175" s="45" t="s">
        <v>210</v>
      </c>
      <c r="AA175" s="45">
        <v>13.5</v>
      </c>
      <c r="AB175" s="45">
        <v>13.5</v>
      </c>
      <c r="AC175" s="45">
        <v>13.5</v>
      </c>
    </row>
    <row r="176" spans="1:29" ht="15.75">
      <c r="A176" s="175" t="str">
        <f t="shared" si="10"/>
        <v>69USULUTAN</v>
      </c>
      <c r="B176" s="203">
        <v>69</v>
      </c>
      <c r="C176" s="201" t="s">
        <v>259</v>
      </c>
      <c r="D176" s="235" t="s">
        <v>102</v>
      </c>
      <c r="E176" s="221">
        <v>7</v>
      </c>
      <c r="F176" s="221">
        <v>7</v>
      </c>
      <c r="G176" s="221">
        <v>7</v>
      </c>
      <c r="H176" s="221"/>
      <c r="I176" s="221"/>
      <c r="J176" s="221"/>
      <c r="L176" s="54" t="str">
        <f t="shared" si="9"/>
        <v>69SENSUNTEPEQUE</v>
      </c>
      <c r="M176" s="203">
        <v>69</v>
      </c>
      <c r="N176" s="201" t="s">
        <v>181</v>
      </c>
      <c r="O176" s="236" t="s">
        <v>102</v>
      </c>
      <c r="P176" s="221">
        <v>7</v>
      </c>
      <c r="Q176" s="221">
        <v>7</v>
      </c>
      <c r="R176" s="221">
        <v>7</v>
      </c>
      <c r="S176" s="221"/>
      <c r="T176" s="221"/>
      <c r="U176" s="221"/>
      <c r="W176" s="45" t="str">
        <f t="shared" si="5"/>
        <v>102COJUTEPEQUE</v>
      </c>
      <c r="X176" s="45">
        <v>102</v>
      </c>
      <c r="Y176" s="45" t="s">
        <v>179</v>
      </c>
      <c r="Z176" s="45" t="s">
        <v>211</v>
      </c>
      <c r="AA176" s="45">
        <v>5.5</v>
      </c>
      <c r="AB176" s="45">
        <v>5.5</v>
      </c>
      <c r="AC176" s="45">
        <v>5.5</v>
      </c>
    </row>
    <row r="177" spans="1:29" ht="15.75">
      <c r="A177" s="175" t="str">
        <f t="shared" si="10"/>
        <v>72MERCADO CENTRAL</v>
      </c>
      <c r="B177" s="202">
        <v>72</v>
      </c>
      <c r="C177" s="201" t="s">
        <v>229</v>
      </c>
      <c r="D177" s="235" t="s">
        <v>103</v>
      </c>
      <c r="E177" s="221">
        <v>8</v>
      </c>
      <c r="F177" s="221">
        <v>8</v>
      </c>
      <c r="G177" s="221">
        <v>8</v>
      </c>
      <c r="H177" s="221"/>
      <c r="I177" s="221"/>
      <c r="J177" s="221"/>
      <c r="L177" s="54" t="str">
        <f t="shared" si="9"/>
        <v>72MERCADO CENTRAL</v>
      </c>
      <c r="M177" s="202">
        <v>72</v>
      </c>
      <c r="N177" s="201" t="s">
        <v>229</v>
      </c>
      <c r="O177" s="236" t="s">
        <v>103</v>
      </c>
      <c r="P177" s="221">
        <v>8</v>
      </c>
      <c r="Q177" s="221">
        <v>8</v>
      </c>
      <c r="R177" s="221">
        <v>8</v>
      </c>
      <c r="S177" s="221"/>
      <c r="T177" s="221"/>
      <c r="U177" s="221"/>
      <c r="W177" s="45" t="str">
        <f t="shared" si="5"/>
        <v>103COJUTEPEQUE</v>
      </c>
      <c r="X177" s="45">
        <v>103</v>
      </c>
      <c r="Y177" s="45" t="s">
        <v>179</v>
      </c>
      <c r="Z177" s="45" t="s">
        <v>212</v>
      </c>
      <c r="AA177" s="45">
        <v>65</v>
      </c>
      <c r="AB177" s="45">
        <v>65</v>
      </c>
      <c r="AC177" s="45">
        <v>65</v>
      </c>
    </row>
    <row r="178" spans="1:29" ht="15.75">
      <c r="A178" s="175" t="str">
        <f t="shared" si="10"/>
        <v>72TIENDONA</v>
      </c>
      <c r="B178" s="203">
        <v>72</v>
      </c>
      <c r="C178" s="201" t="s">
        <v>190</v>
      </c>
      <c r="D178" s="235" t="s">
        <v>103</v>
      </c>
      <c r="E178" s="221">
        <v>7</v>
      </c>
      <c r="F178" s="221">
        <v>7</v>
      </c>
      <c r="G178" s="221">
        <v>7</v>
      </c>
      <c r="H178" s="221"/>
      <c r="I178" s="221"/>
      <c r="J178" s="221"/>
      <c r="L178" s="54" t="str">
        <f t="shared" si="9"/>
        <v>72TIENDONA</v>
      </c>
      <c r="M178" s="203">
        <v>72</v>
      </c>
      <c r="N178" s="201" t="s">
        <v>190</v>
      </c>
      <c r="O178" s="236" t="s">
        <v>103</v>
      </c>
      <c r="P178" s="221">
        <v>7</v>
      </c>
      <c r="Q178" s="221">
        <v>7</v>
      </c>
      <c r="R178" s="221">
        <v>7</v>
      </c>
      <c r="S178" s="221"/>
      <c r="T178" s="221"/>
      <c r="U178" s="221"/>
      <c r="W178" s="45" t="str">
        <f t="shared" si="5"/>
        <v>104COJUTEPEQUE</v>
      </c>
      <c r="X178" s="45">
        <v>104</v>
      </c>
      <c r="Y178" s="45" t="s">
        <v>179</v>
      </c>
      <c r="Z178" s="45" t="s">
        <v>213</v>
      </c>
      <c r="AA178" s="45">
        <v>60</v>
      </c>
      <c r="AB178" s="45">
        <v>60</v>
      </c>
      <c r="AC178" s="45">
        <v>60</v>
      </c>
    </row>
    <row r="179" spans="1:29" ht="15.75">
      <c r="A179" s="175" t="str">
        <f t="shared" si="10"/>
        <v>72SAN FRANCISCO GOTERA</v>
      </c>
      <c r="B179" s="203">
        <v>72</v>
      </c>
      <c r="C179" s="201" t="s">
        <v>182</v>
      </c>
      <c r="D179" s="235" t="s">
        <v>103</v>
      </c>
      <c r="E179" s="221">
        <v>10.5</v>
      </c>
      <c r="F179" s="221">
        <v>10</v>
      </c>
      <c r="G179" s="221">
        <v>11</v>
      </c>
      <c r="H179" s="221"/>
      <c r="I179" s="221"/>
      <c r="J179" s="221"/>
      <c r="L179" s="54" t="str">
        <f t="shared" si="9"/>
        <v>72SANTA ANA</v>
      </c>
      <c r="M179" s="203">
        <v>72</v>
      </c>
      <c r="N179" s="201" t="s">
        <v>172</v>
      </c>
      <c r="O179" s="236" t="s">
        <v>103</v>
      </c>
      <c r="P179" s="221">
        <v>8.5</v>
      </c>
      <c r="Q179" s="221">
        <v>8</v>
      </c>
      <c r="R179" s="221">
        <v>9</v>
      </c>
      <c r="S179" s="221"/>
      <c r="T179" s="221"/>
      <c r="U179" s="221"/>
      <c r="W179" s="45" t="str">
        <f t="shared" si="5"/>
        <v>105GERARDO BARRIOS</v>
      </c>
      <c r="X179" s="45">
        <v>105</v>
      </c>
      <c r="Y179" s="45" t="s">
        <v>184</v>
      </c>
      <c r="Z179" s="45" t="s">
        <v>214</v>
      </c>
      <c r="AA179" s="45">
        <v>9</v>
      </c>
      <c r="AB179" s="45">
        <v>9</v>
      </c>
      <c r="AC179" s="45">
        <v>9</v>
      </c>
    </row>
    <row r="180" spans="1:29" ht="15.75">
      <c r="A180" s="175" t="str">
        <f t="shared" si="10"/>
        <v>72SONSONATE</v>
      </c>
      <c r="B180" s="203">
        <v>72</v>
      </c>
      <c r="C180" s="201" t="s">
        <v>175</v>
      </c>
      <c r="D180" s="235" t="s">
        <v>103</v>
      </c>
      <c r="E180" s="221">
        <v>10</v>
      </c>
      <c r="F180" s="221">
        <v>10</v>
      </c>
      <c r="G180" s="221">
        <v>10</v>
      </c>
      <c r="H180" s="221"/>
      <c r="I180" s="221"/>
      <c r="J180" s="221"/>
      <c r="L180" s="54" t="str">
        <f t="shared" si="9"/>
        <v>72SAN MIGUEL</v>
      </c>
      <c r="M180" s="203">
        <v>72</v>
      </c>
      <c r="N180" s="201" t="s">
        <v>174</v>
      </c>
      <c r="O180" s="236" t="s">
        <v>103</v>
      </c>
      <c r="P180" s="221">
        <v>9</v>
      </c>
      <c r="Q180" s="221">
        <v>8</v>
      </c>
      <c r="R180" s="221">
        <v>10</v>
      </c>
      <c r="S180" s="221"/>
      <c r="T180" s="221"/>
      <c r="U180" s="221"/>
      <c r="W180" s="45" t="str">
        <f t="shared" si="5"/>
        <v>105SAN MIGUEL</v>
      </c>
      <c r="X180" s="45">
        <v>105</v>
      </c>
      <c r="Y180" s="45" t="s">
        <v>174</v>
      </c>
      <c r="Z180" s="45" t="s">
        <v>214</v>
      </c>
      <c r="AA180" s="45">
        <v>7</v>
      </c>
      <c r="AB180" s="45">
        <v>7</v>
      </c>
      <c r="AC180" s="45">
        <v>7</v>
      </c>
    </row>
    <row r="181" spans="1:29" ht="15.75">
      <c r="A181" s="175" t="str">
        <f t="shared" si="10"/>
        <v>72USULUTAN</v>
      </c>
      <c r="B181" s="203">
        <v>72</v>
      </c>
      <c r="C181" s="201" t="s">
        <v>259</v>
      </c>
      <c r="D181" s="235" t="s">
        <v>103</v>
      </c>
      <c r="E181" s="221">
        <v>9</v>
      </c>
      <c r="F181" s="221">
        <v>9</v>
      </c>
      <c r="G181" s="221">
        <v>9</v>
      </c>
      <c r="H181" s="221"/>
      <c r="I181" s="221"/>
      <c r="J181" s="221"/>
      <c r="L181" s="54" t="str">
        <f t="shared" si="9"/>
        <v>72SENSUNTEPEQUE</v>
      </c>
      <c r="M181" s="203">
        <v>72</v>
      </c>
      <c r="N181" s="201" t="s">
        <v>181</v>
      </c>
      <c r="O181" s="236" t="s">
        <v>103</v>
      </c>
      <c r="P181" s="221">
        <v>8.25</v>
      </c>
      <c r="Q181" s="221">
        <v>8</v>
      </c>
      <c r="R181" s="221">
        <v>9</v>
      </c>
      <c r="S181" s="221"/>
      <c r="T181" s="221"/>
      <c r="U181" s="221"/>
      <c r="W181" s="45" t="str">
        <f t="shared" si="5"/>
        <v>105COJUTEPEQUE</v>
      </c>
      <c r="X181" s="45">
        <v>105</v>
      </c>
      <c r="Y181" s="45" t="s">
        <v>179</v>
      </c>
      <c r="Z181" s="45" t="s">
        <v>214</v>
      </c>
      <c r="AA181" s="45">
        <v>8</v>
      </c>
      <c r="AB181" s="45">
        <v>8</v>
      </c>
      <c r="AC181" s="45">
        <v>8</v>
      </c>
    </row>
    <row r="182" spans="1:29" ht="15.75">
      <c r="A182" s="175" t="str">
        <f t="shared" si="10"/>
        <v>73TIENDONA</v>
      </c>
      <c r="B182" s="202">
        <v>73</v>
      </c>
      <c r="C182" s="201" t="s">
        <v>190</v>
      </c>
      <c r="D182" s="235" t="s">
        <v>104</v>
      </c>
      <c r="E182" s="221">
        <v>5</v>
      </c>
      <c r="F182" s="221">
        <v>5</v>
      </c>
      <c r="G182" s="221">
        <v>5</v>
      </c>
      <c r="H182" s="221"/>
      <c r="I182" s="221"/>
      <c r="J182" s="221"/>
      <c r="L182" s="54" t="str">
        <f t="shared" si="9"/>
        <v>73TIENDONA</v>
      </c>
      <c r="M182" s="202">
        <v>73</v>
      </c>
      <c r="N182" s="201" t="s">
        <v>190</v>
      </c>
      <c r="O182" s="236" t="s">
        <v>104</v>
      </c>
      <c r="P182" s="221">
        <v>5</v>
      </c>
      <c r="Q182" s="221">
        <v>5</v>
      </c>
      <c r="R182" s="221">
        <v>5</v>
      </c>
      <c r="S182" s="221"/>
      <c r="T182" s="221"/>
      <c r="U182" s="221"/>
      <c r="W182" s="45" t="str">
        <f t="shared" si="5"/>
        <v>109SANTA ANA</v>
      </c>
      <c r="X182" s="45">
        <v>109</v>
      </c>
      <c r="Y182" s="45" t="s">
        <v>172</v>
      </c>
      <c r="Z182" s="45" t="s">
        <v>215</v>
      </c>
      <c r="AA182" s="45">
        <v>4.375</v>
      </c>
      <c r="AB182" s="45">
        <v>4.25</v>
      </c>
      <c r="AC182" s="45">
        <v>4.5</v>
      </c>
    </row>
    <row r="183" spans="1:29" ht="15.75">
      <c r="A183" s="175" t="str">
        <f t="shared" si="10"/>
        <v>79MERCADO CENTRAL</v>
      </c>
      <c r="B183" s="202">
        <v>79</v>
      </c>
      <c r="C183" s="201" t="s">
        <v>229</v>
      </c>
      <c r="D183" s="235" t="s">
        <v>110</v>
      </c>
      <c r="E183" s="221">
        <v>12</v>
      </c>
      <c r="F183" s="221">
        <v>12</v>
      </c>
      <c r="G183" s="221">
        <v>12</v>
      </c>
      <c r="H183" s="221"/>
      <c r="I183" s="221"/>
      <c r="J183" s="221"/>
      <c r="L183" s="54" t="str">
        <f t="shared" si="9"/>
        <v>79MERCADO CENTRAL</v>
      </c>
      <c r="M183" s="202">
        <v>79</v>
      </c>
      <c r="N183" s="201" t="s">
        <v>229</v>
      </c>
      <c r="O183" s="236" t="s">
        <v>110</v>
      </c>
      <c r="P183" s="221">
        <v>12</v>
      </c>
      <c r="Q183" s="221">
        <v>12</v>
      </c>
      <c r="R183" s="221">
        <v>12</v>
      </c>
      <c r="S183" s="221"/>
      <c r="T183" s="221"/>
      <c r="U183" s="221"/>
      <c r="W183" s="45" t="str">
        <f t="shared" si="5"/>
        <v>110SANTA ANA</v>
      </c>
      <c r="X183" s="45">
        <v>110</v>
      </c>
      <c r="Y183" s="45" t="s">
        <v>172</v>
      </c>
      <c r="Z183" s="45" t="s">
        <v>216</v>
      </c>
      <c r="AA183" s="45">
        <v>4.375</v>
      </c>
      <c r="AB183" s="45">
        <v>4.25</v>
      </c>
      <c r="AC183" s="45">
        <v>4.5</v>
      </c>
    </row>
    <row r="184" spans="1:29" ht="15.75">
      <c r="A184" s="175" t="str">
        <f t="shared" si="10"/>
        <v>79TIENDONA</v>
      </c>
      <c r="B184" s="203">
        <v>79</v>
      </c>
      <c r="C184" s="201" t="s">
        <v>190</v>
      </c>
      <c r="D184" s="235" t="s">
        <v>110</v>
      </c>
      <c r="E184" s="221">
        <v>10</v>
      </c>
      <c r="F184" s="221">
        <v>10</v>
      </c>
      <c r="G184" s="221">
        <v>10</v>
      </c>
      <c r="H184" s="221"/>
      <c r="I184" s="221"/>
      <c r="J184" s="221"/>
      <c r="L184" s="54" t="str">
        <f t="shared" si="9"/>
        <v>79TIENDONA</v>
      </c>
      <c r="M184" s="203">
        <v>79</v>
      </c>
      <c r="N184" s="201" t="s">
        <v>190</v>
      </c>
      <c r="O184" s="236" t="s">
        <v>110</v>
      </c>
      <c r="P184" s="221">
        <v>10</v>
      </c>
      <c r="Q184" s="221">
        <v>10</v>
      </c>
      <c r="R184" s="221">
        <v>10</v>
      </c>
      <c r="S184" s="221"/>
      <c r="T184" s="221"/>
      <c r="U184" s="221"/>
      <c r="W184" s="45" t="str">
        <f t="shared" si="5"/>
        <v>111SANTA ANA</v>
      </c>
      <c r="X184" s="45">
        <v>111</v>
      </c>
      <c r="Y184" s="45" t="s">
        <v>172</v>
      </c>
      <c r="Z184" s="45" t="s">
        <v>217</v>
      </c>
      <c r="AA184" s="45">
        <v>4.375</v>
      </c>
      <c r="AB184" s="45">
        <v>4.25</v>
      </c>
      <c r="AC184" s="45">
        <v>4.5</v>
      </c>
    </row>
    <row r="185" spans="1:29" ht="15.75">
      <c r="A185" s="175" t="str">
        <f t="shared" si="10"/>
        <v>79SAN FRANCISCO GOTERA</v>
      </c>
      <c r="B185" s="203">
        <v>79</v>
      </c>
      <c r="C185" s="201" t="s">
        <v>182</v>
      </c>
      <c r="D185" s="235" t="s">
        <v>110</v>
      </c>
      <c r="E185" s="221">
        <v>9.5</v>
      </c>
      <c r="F185" s="221">
        <v>9</v>
      </c>
      <c r="G185" s="221">
        <v>10</v>
      </c>
      <c r="H185" s="221"/>
      <c r="I185" s="221"/>
      <c r="J185" s="221"/>
      <c r="L185" s="54" t="str">
        <f t="shared" si="9"/>
        <v>79SAN MIGUEL</v>
      </c>
      <c r="M185" s="203">
        <v>79</v>
      </c>
      <c r="N185" s="201" t="s">
        <v>174</v>
      </c>
      <c r="O185" s="236" t="s">
        <v>110</v>
      </c>
      <c r="P185" s="221">
        <v>7.333333333333333</v>
      </c>
      <c r="Q185" s="221">
        <v>7</v>
      </c>
      <c r="R185" s="221">
        <v>8</v>
      </c>
      <c r="S185" s="221"/>
      <c r="T185" s="221"/>
      <c r="U185" s="221"/>
      <c r="W185" s="45" t="str">
        <f t="shared" si="5"/>
        <v>112SANTA ANA</v>
      </c>
      <c r="X185" s="45">
        <v>112</v>
      </c>
      <c r="Y185" s="45" t="s">
        <v>172</v>
      </c>
      <c r="Z185" s="45" t="s">
        <v>218</v>
      </c>
      <c r="AA185" s="45">
        <v>3.625</v>
      </c>
      <c r="AB185" s="45">
        <v>3.5</v>
      </c>
      <c r="AC185" s="45">
        <v>3.75</v>
      </c>
    </row>
    <row r="186" spans="1:29" ht="15.75">
      <c r="A186" s="175" t="str">
        <f t="shared" si="10"/>
        <v>79SONSONATE</v>
      </c>
      <c r="B186" s="203">
        <v>79</v>
      </c>
      <c r="C186" s="201" t="s">
        <v>175</v>
      </c>
      <c r="D186" s="235" t="s">
        <v>110</v>
      </c>
      <c r="E186" s="221">
        <v>11.333333333333334</v>
      </c>
      <c r="F186" s="221">
        <v>11</v>
      </c>
      <c r="G186" s="221">
        <v>12</v>
      </c>
      <c r="H186" s="221"/>
      <c r="I186" s="221"/>
      <c r="J186" s="221"/>
      <c r="L186" s="54" t="str">
        <f t="shared" si="9"/>
        <v>79SENSUNTEPEQUE</v>
      </c>
      <c r="M186" s="203">
        <v>79</v>
      </c>
      <c r="N186" s="201" t="s">
        <v>181</v>
      </c>
      <c r="O186" s="236" t="s">
        <v>110</v>
      </c>
      <c r="P186" s="221">
        <v>14.5</v>
      </c>
      <c r="Q186" s="221">
        <v>14</v>
      </c>
      <c r="R186" s="221">
        <v>15</v>
      </c>
      <c r="S186" s="221"/>
      <c r="T186" s="221"/>
      <c r="U186" s="221"/>
      <c r="W186" s="45" t="str">
        <f t="shared" si="5"/>
        <v>113SANTA ANA</v>
      </c>
      <c r="X186" s="45">
        <v>113</v>
      </c>
      <c r="Y186" s="45" t="s">
        <v>172</v>
      </c>
      <c r="Z186" s="45" t="s">
        <v>219</v>
      </c>
      <c r="AA186" s="45">
        <v>4</v>
      </c>
      <c r="AB186" s="45">
        <v>4</v>
      </c>
      <c r="AC186" s="45">
        <v>4</v>
      </c>
    </row>
    <row r="187" spans="1:29" ht="15.75">
      <c r="A187" s="175" t="str">
        <f t="shared" si="10"/>
        <v>79USULUTAN</v>
      </c>
      <c r="B187" s="202">
        <v>79</v>
      </c>
      <c r="C187" s="201" t="s">
        <v>259</v>
      </c>
      <c r="D187" s="235" t="s">
        <v>110</v>
      </c>
      <c r="E187" s="221">
        <v>13</v>
      </c>
      <c r="F187" s="221">
        <v>12</v>
      </c>
      <c r="G187" s="221">
        <v>14</v>
      </c>
      <c r="H187" s="221"/>
      <c r="I187" s="221"/>
      <c r="J187" s="221"/>
      <c r="L187" s="54" t="str">
        <f t="shared" si="9"/>
        <v>80MERCADO CENTRAL</v>
      </c>
      <c r="M187" s="202">
        <v>80</v>
      </c>
      <c r="N187" s="201" t="s">
        <v>229</v>
      </c>
      <c r="O187" s="236" t="s">
        <v>111</v>
      </c>
      <c r="P187" s="221">
        <v>15</v>
      </c>
      <c r="Q187" s="221">
        <v>15</v>
      </c>
      <c r="R187" s="221">
        <v>15</v>
      </c>
      <c r="S187" s="221"/>
      <c r="T187" s="221"/>
      <c r="U187" s="221"/>
      <c r="W187" s="45" t="str">
        <f t="shared" si="5"/>
        <v>114SANTA ANA</v>
      </c>
      <c r="X187" s="45">
        <v>114</v>
      </c>
      <c r="Y187" s="45" t="s">
        <v>172</v>
      </c>
      <c r="Z187" s="45" t="s">
        <v>220</v>
      </c>
      <c r="AA187" s="45">
        <v>4</v>
      </c>
      <c r="AB187" s="45">
        <v>4</v>
      </c>
      <c r="AC187" s="45">
        <v>4</v>
      </c>
    </row>
    <row r="188" spans="1:29" ht="15.75">
      <c r="A188" s="175" t="str">
        <f t="shared" si="10"/>
        <v>80MERCADO CENTRAL</v>
      </c>
      <c r="B188" s="203">
        <v>80</v>
      </c>
      <c r="C188" s="201" t="s">
        <v>229</v>
      </c>
      <c r="D188" s="235" t="s">
        <v>111</v>
      </c>
      <c r="E188" s="221">
        <v>15</v>
      </c>
      <c r="F188" s="221">
        <v>15</v>
      </c>
      <c r="G188" s="221">
        <v>15</v>
      </c>
      <c r="H188" s="221"/>
      <c r="I188" s="221"/>
      <c r="J188" s="221"/>
      <c r="L188" s="54" t="str">
        <f t="shared" si="9"/>
        <v>80TIENDONA</v>
      </c>
      <c r="M188" s="203">
        <v>80</v>
      </c>
      <c r="N188" s="201" t="s">
        <v>190</v>
      </c>
      <c r="O188" s="236" t="s">
        <v>111</v>
      </c>
      <c r="P188" s="221">
        <v>18</v>
      </c>
      <c r="Q188" s="221">
        <v>18</v>
      </c>
      <c r="R188" s="221">
        <v>18</v>
      </c>
      <c r="S188" s="221"/>
      <c r="T188" s="221"/>
      <c r="U188" s="221"/>
      <c r="W188" s="45" t="str">
        <f t="shared" si="5"/>
        <v>115SANTA ANA</v>
      </c>
      <c r="X188" s="45">
        <v>115</v>
      </c>
      <c r="Y188" s="45" t="s">
        <v>172</v>
      </c>
      <c r="Z188" s="45" t="s">
        <v>221</v>
      </c>
      <c r="AA188" s="45">
        <v>4</v>
      </c>
      <c r="AB188" s="45">
        <v>4</v>
      </c>
      <c r="AC188" s="45">
        <v>4</v>
      </c>
    </row>
    <row r="189" spans="1:29" ht="15.75">
      <c r="A189" s="175" t="str">
        <f t="shared" si="10"/>
        <v>80TIENDONA</v>
      </c>
      <c r="B189" s="203">
        <v>80</v>
      </c>
      <c r="C189" s="201" t="s">
        <v>190</v>
      </c>
      <c r="D189" s="235" t="s">
        <v>111</v>
      </c>
      <c r="E189" s="221">
        <v>18</v>
      </c>
      <c r="F189" s="221">
        <v>18</v>
      </c>
      <c r="G189" s="221">
        <v>18</v>
      </c>
      <c r="H189" s="221"/>
      <c r="I189" s="221"/>
      <c r="J189" s="221"/>
      <c r="L189" s="54" t="str">
        <f t="shared" si="9"/>
        <v>80SAN MIGUEL</v>
      </c>
      <c r="M189" s="203">
        <v>80</v>
      </c>
      <c r="N189" s="201" t="s">
        <v>174</v>
      </c>
      <c r="O189" s="236" t="s">
        <v>111</v>
      </c>
      <c r="P189" s="221">
        <v>12</v>
      </c>
      <c r="Q189" s="221">
        <v>12</v>
      </c>
      <c r="R189" s="221">
        <v>12</v>
      </c>
      <c r="S189" s="221"/>
      <c r="T189" s="221"/>
      <c r="U189" s="221"/>
      <c r="W189" s="45" t="str">
        <f t="shared" si="5"/>
        <v>116SANTA ANA</v>
      </c>
      <c r="X189" s="45">
        <v>116</v>
      </c>
      <c r="Y189" s="45" t="s">
        <v>172</v>
      </c>
      <c r="Z189" s="45" t="s">
        <v>222</v>
      </c>
      <c r="AA189" s="45">
        <v>4</v>
      </c>
      <c r="AB189" s="45">
        <v>4</v>
      </c>
      <c r="AC189" s="45">
        <v>4</v>
      </c>
    </row>
    <row r="190" spans="1:29" ht="15.75">
      <c r="A190" s="175" t="str">
        <f t="shared" si="10"/>
        <v>80SAN FRANCISCO GOTERA</v>
      </c>
      <c r="B190" s="203">
        <v>80</v>
      </c>
      <c r="C190" s="201" t="s">
        <v>182</v>
      </c>
      <c r="D190" s="235" t="s">
        <v>111</v>
      </c>
      <c r="E190" s="221">
        <v>14</v>
      </c>
      <c r="F190" s="221">
        <v>14</v>
      </c>
      <c r="G190" s="221">
        <v>14</v>
      </c>
      <c r="H190" s="221"/>
      <c r="I190" s="221"/>
      <c r="J190" s="221"/>
      <c r="L190" s="54" t="str">
        <f t="shared" si="9"/>
        <v>80SENSUNTEPEQUE</v>
      </c>
      <c r="M190" s="203">
        <v>80</v>
      </c>
      <c r="N190" s="201" t="s">
        <v>181</v>
      </c>
      <c r="O190" s="236" t="s">
        <v>111</v>
      </c>
      <c r="P190" s="221">
        <v>18</v>
      </c>
      <c r="Q190" s="221">
        <v>18</v>
      </c>
      <c r="R190" s="221">
        <v>18</v>
      </c>
      <c r="S190" s="221"/>
      <c r="T190" s="221"/>
      <c r="U190" s="221"/>
      <c r="W190" s="45" t="str">
        <f t="shared" si="5"/>
        <v>119SANTA ANA</v>
      </c>
      <c r="X190" s="45">
        <v>119</v>
      </c>
      <c r="Y190" s="45" t="s">
        <v>172</v>
      </c>
      <c r="Z190" s="45" t="s">
        <v>144</v>
      </c>
      <c r="AA190" s="45">
        <v>3.75</v>
      </c>
      <c r="AB190" s="45">
        <v>3.75</v>
      </c>
      <c r="AC190" s="45">
        <v>3.75</v>
      </c>
    </row>
    <row r="191" spans="1:29" ht="15.75">
      <c r="A191" s="175" t="str">
        <f t="shared" si="10"/>
        <v>80SONSONATE</v>
      </c>
      <c r="B191" s="203">
        <v>80</v>
      </c>
      <c r="C191" s="201" t="s">
        <v>175</v>
      </c>
      <c r="D191" s="235" t="s">
        <v>111</v>
      </c>
      <c r="E191" s="221">
        <v>20</v>
      </c>
      <c r="F191" s="221">
        <v>20</v>
      </c>
      <c r="G191" s="221">
        <v>20</v>
      </c>
      <c r="H191" s="221"/>
      <c r="I191" s="221"/>
      <c r="J191" s="221"/>
      <c r="L191" s="54" t="str">
        <f t="shared" si="9"/>
        <v>81TIENDONA</v>
      </c>
      <c r="M191" s="203">
        <v>81</v>
      </c>
      <c r="N191" s="201" t="s">
        <v>190</v>
      </c>
      <c r="O191" s="236" t="s">
        <v>112</v>
      </c>
      <c r="P191" s="221">
        <v>16</v>
      </c>
      <c r="Q191" s="221">
        <v>16</v>
      </c>
      <c r="R191" s="221">
        <v>16</v>
      </c>
      <c r="S191" s="221"/>
      <c r="T191" s="221"/>
      <c r="U191" s="221"/>
      <c r="W191" s="45" t="str">
        <f t="shared" si="5"/>
        <v>120SANTA ANA</v>
      </c>
      <c r="X191" s="45">
        <v>120</v>
      </c>
      <c r="Y191" s="45" t="s">
        <v>172</v>
      </c>
      <c r="Z191" s="45" t="s">
        <v>145</v>
      </c>
      <c r="AA191" s="45">
        <v>2.75</v>
      </c>
      <c r="AB191" s="45">
        <v>2.75</v>
      </c>
      <c r="AC191" s="45">
        <v>2.75</v>
      </c>
    </row>
    <row r="192" spans="1:29" ht="15.75">
      <c r="A192" s="175" t="str">
        <f t="shared" si="10"/>
        <v>80USULUTAN</v>
      </c>
      <c r="B192" s="202">
        <v>80</v>
      </c>
      <c r="C192" s="201" t="s">
        <v>259</v>
      </c>
      <c r="D192" s="235" t="s">
        <v>111</v>
      </c>
      <c r="E192" s="221">
        <v>16</v>
      </c>
      <c r="F192" s="221">
        <v>16</v>
      </c>
      <c r="G192" s="221">
        <v>16</v>
      </c>
      <c r="H192" s="221"/>
      <c r="I192" s="221"/>
      <c r="J192" s="221"/>
      <c r="L192" s="54" t="str">
        <f t="shared" si="9"/>
        <v>81SANTA ANA</v>
      </c>
      <c r="M192" s="202">
        <v>81</v>
      </c>
      <c r="N192" s="201" t="s">
        <v>172</v>
      </c>
      <c r="O192" s="236" t="s">
        <v>112</v>
      </c>
      <c r="P192" s="221">
        <v>15</v>
      </c>
      <c r="Q192" s="221">
        <v>15</v>
      </c>
      <c r="R192" s="221">
        <v>15</v>
      </c>
      <c r="S192" s="221"/>
      <c r="T192" s="221"/>
      <c r="U192" s="221"/>
      <c r="W192" s="45" t="str">
        <f t="shared" si="5"/>
        <v>121SANTA ANA</v>
      </c>
      <c r="X192" s="45">
        <v>121</v>
      </c>
      <c r="Y192" s="45" t="s">
        <v>172</v>
      </c>
      <c r="Z192" s="45" t="s">
        <v>146</v>
      </c>
      <c r="AA192" s="45">
        <v>2.6</v>
      </c>
      <c r="AB192" s="45">
        <v>2.6</v>
      </c>
      <c r="AC192" s="45">
        <v>2.6</v>
      </c>
    </row>
    <row r="193" spans="1:29" ht="15.75">
      <c r="A193" s="175" t="str">
        <f t="shared" si="10"/>
        <v>81TIENDONA</v>
      </c>
      <c r="B193" s="202">
        <v>81</v>
      </c>
      <c r="C193" s="201" t="s">
        <v>190</v>
      </c>
      <c r="D193" s="235" t="s">
        <v>112</v>
      </c>
      <c r="E193" s="221">
        <v>16</v>
      </c>
      <c r="F193" s="221">
        <v>16</v>
      </c>
      <c r="G193" s="221">
        <v>16</v>
      </c>
      <c r="H193" s="221"/>
      <c r="I193" s="221"/>
      <c r="J193" s="221"/>
      <c r="L193" s="54" t="str">
        <f t="shared" si="9"/>
        <v>84TIENDONA</v>
      </c>
      <c r="M193" s="202">
        <v>84</v>
      </c>
      <c r="N193" s="201" t="s">
        <v>190</v>
      </c>
      <c r="O193" s="236" t="s">
        <v>115</v>
      </c>
      <c r="P193" s="221">
        <v>12.666666666666666</v>
      </c>
      <c r="Q193" s="221">
        <v>12</v>
      </c>
      <c r="R193" s="221">
        <v>13</v>
      </c>
      <c r="S193" s="221"/>
      <c r="T193" s="221"/>
      <c r="U193" s="221"/>
      <c r="W193" s="45" t="str">
        <f t="shared" si="5"/>
        <v>122SANTA ANA</v>
      </c>
      <c r="X193" s="45">
        <v>122</v>
      </c>
      <c r="Y193" s="45" t="s">
        <v>172</v>
      </c>
      <c r="Z193" s="45" t="s">
        <v>155</v>
      </c>
      <c r="AA193" s="45">
        <v>2.6</v>
      </c>
      <c r="AB193" s="45">
        <v>2.6</v>
      </c>
      <c r="AC193" s="45">
        <v>2.6</v>
      </c>
    </row>
    <row r="194" spans="1:29" ht="15.75">
      <c r="A194" s="175" t="str">
        <f t="shared" si="10"/>
        <v>81SONSONATE</v>
      </c>
      <c r="B194" s="203">
        <v>81</v>
      </c>
      <c r="C194" s="201" t="s">
        <v>175</v>
      </c>
      <c r="D194" s="235" t="s">
        <v>112</v>
      </c>
      <c r="E194" s="221">
        <v>15</v>
      </c>
      <c r="F194" s="221">
        <v>15</v>
      </c>
      <c r="G194" s="221">
        <v>15</v>
      </c>
      <c r="H194" s="221"/>
      <c r="I194" s="221"/>
      <c r="J194" s="221"/>
      <c r="L194" s="54" t="str">
        <f t="shared" si="9"/>
        <v>84SANTA ANA</v>
      </c>
      <c r="M194" s="203">
        <v>84</v>
      </c>
      <c r="N194" s="201" t="s">
        <v>172</v>
      </c>
      <c r="O194" s="236" t="s">
        <v>115</v>
      </c>
      <c r="P194" s="221">
        <v>14</v>
      </c>
      <c r="Q194" s="221">
        <v>14</v>
      </c>
      <c r="R194" s="221">
        <v>14</v>
      </c>
      <c r="S194" s="221"/>
      <c r="T194" s="221"/>
      <c r="U194" s="221"/>
      <c r="W194" s="45" t="str">
        <f t="shared" si="5"/>
        <v>124SANTA ANA</v>
      </c>
      <c r="X194" s="45">
        <v>124</v>
      </c>
      <c r="Y194" s="45" t="s">
        <v>172</v>
      </c>
      <c r="Z194" s="45" t="s">
        <v>147</v>
      </c>
      <c r="AA194" s="45">
        <v>1.2</v>
      </c>
      <c r="AB194" s="45">
        <v>1.2</v>
      </c>
      <c r="AC194" s="45">
        <v>1.2</v>
      </c>
    </row>
    <row r="195" spans="1:29" ht="15.75">
      <c r="A195" s="175" t="str">
        <f t="shared" si="10"/>
        <v>84TIENDONA</v>
      </c>
      <c r="B195" s="203">
        <v>84</v>
      </c>
      <c r="C195" s="201" t="s">
        <v>190</v>
      </c>
      <c r="D195" s="235" t="s">
        <v>115</v>
      </c>
      <c r="E195" s="221">
        <v>12.833333333333334</v>
      </c>
      <c r="F195" s="221">
        <v>12</v>
      </c>
      <c r="G195" s="221">
        <v>13</v>
      </c>
      <c r="H195" s="221"/>
      <c r="I195" s="221"/>
      <c r="J195" s="221"/>
      <c r="L195" s="54" t="str">
        <f t="shared" si="9"/>
        <v>84SAN MIGUEL</v>
      </c>
      <c r="M195" s="203">
        <v>84</v>
      </c>
      <c r="N195" s="201" t="s">
        <v>174</v>
      </c>
      <c r="O195" s="236" t="s">
        <v>115</v>
      </c>
      <c r="P195" s="221">
        <v>13.8</v>
      </c>
      <c r="Q195" s="221">
        <v>13</v>
      </c>
      <c r="R195" s="221">
        <v>14</v>
      </c>
      <c r="S195" s="221"/>
      <c r="T195" s="221"/>
      <c r="U195" s="221"/>
      <c r="W195" s="45" t="str">
        <f t="shared" si="5"/>
        <v>124COJUTEPEQUE</v>
      </c>
      <c r="X195" s="45">
        <v>124</v>
      </c>
      <c r="Y195" s="45" t="s">
        <v>179</v>
      </c>
      <c r="Z195" s="45" t="s">
        <v>147</v>
      </c>
      <c r="AA195" s="45">
        <v>1</v>
      </c>
      <c r="AB195" s="45">
        <v>1</v>
      </c>
      <c r="AC195" s="45">
        <v>1</v>
      </c>
    </row>
    <row r="196" spans="1:29" ht="15.75">
      <c r="A196" s="175" t="str">
        <f t="shared" si="10"/>
        <v>84SAN FRANCISCO GOTERA</v>
      </c>
      <c r="B196" s="203">
        <v>84</v>
      </c>
      <c r="C196" s="201" t="s">
        <v>182</v>
      </c>
      <c r="D196" s="235" t="s">
        <v>115</v>
      </c>
      <c r="E196" s="221">
        <v>14</v>
      </c>
      <c r="F196" s="221">
        <v>14</v>
      </c>
      <c r="G196" s="221">
        <v>14</v>
      </c>
      <c r="H196" s="221"/>
      <c r="I196" s="221"/>
      <c r="J196" s="221"/>
      <c r="L196" s="54" t="str">
        <f t="shared" si="9"/>
        <v>84SENSUNTEPEQUE</v>
      </c>
      <c r="M196" s="203">
        <v>84</v>
      </c>
      <c r="N196" s="201" t="s">
        <v>181</v>
      </c>
      <c r="O196" s="236" t="s">
        <v>115</v>
      </c>
      <c r="P196" s="221">
        <v>15.666666666666666</v>
      </c>
      <c r="Q196" s="221">
        <v>15</v>
      </c>
      <c r="R196" s="221">
        <v>16</v>
      </c>
      <c r="S196" s="221"/>
      <c r="T196" s="221"/>
      <c r="U196" s="221"/>
      <c r="W196" s="45" t="str">
        <f t="shared" si="5"/>
        <v>125SANTA ANA</v>
      </c>
      <c r="X196" s="45">
        <v>125</v>
      </c>
      <c r="Y196" s="45" t="s">
        <v>172</v>
      </c>
      <c r="Z196" s="45" t="s">
        <v>148</v>
      </c>
      <c r="AA196" s="45">
        <v>1.25</v>
      </c>
      <c r="AB196" s="45">
        <v>1.25</v>
      </c>
      <c r="AC196" s="45">
        <v>1.25</v>
      </c>
    </row>
    <row r="197" spans="1:29" ht="15.75">
      <c r="A197" s="175" t="str">
        <f t="shared" si="10"/>
        <v>84SONSONATE</v>
      </c>
      <c r="B197" s="202">
        <v>84</v>
      </c>
      <c r="C197" s="201" t="s">
        <v>175</v>
      </c>
      <c r="D197" s="235" t="s">
        <v>115</v>
      </c>
      <c r="E197" s="221">
        <v>13</v>
      </c>
      <c r="F197" s="221">
        <v>13</v>
      </c>
      <c r="G197" s="221">
        <v>13</v>
      </c>
      <c r="H197" s="221"/>
      <c r="I197" s="221"/>
      <c r="J197" s="221"/>
      <c r="L197" s="54" t="str">
        <f t="shared" si="9"/>
        <v>85TIENDONA</v>
      </c>
      <c r="M197" s="202">
        <v>85</v>
      </c>
      <c r="N197" s="201" t="s">
        <v>190</v>
      </c>
      <c r="O197" s="236" t="s">
        <v>116</v>
      </c>
      <c r="P197" s="221">
        <v>10.666666666666666</v>
      </c>
      <c r="Q197" s="221">
        <v>10</v>
      </c>
      <c r="R197" s="221">
        <v>11</v>
      </c>
      <c r="S197" s="221"/>
      <c r="T197" s="221"/>
      <c r="U197" s="221"/>
      <c r="W197" s="45" t="str">
        <f t="shared" si="5"/>
        <v>125COJUTEPEQUE</v>
      </c>
      <c r="X197" s="45">
        <v>125</v>
      </c>
      <c r="Y197" s="45" t="s">
        <v>179</v>
      </c>
      <c r="Z197" s="45" t="s">
        <v>148</v>
      </c>
      <c r="AA197" s="45">
        <v>1.3</v>
      </c>
      <c r="AB197" s="45">
        <v>1.3</v>
      </c>
      <c r="AC197" s="45">
        <v>1.3</v>
      </c>
    </row>
    <row r="198" spans="1:29" ht="15.75">
      <c r="A198" s="175" t="str">
        <f t="shared" si="10"/>
        <v>84USULUTAN</v>
      </c>
      <c r="B198" s="202">
        <v>84</v>
      </c>
      <c r="C198" s="201" t="s">
        <v>259</v>
      </c>
      <c r="D198" s="235" t="s">
        <v>115</v>
      </c>
      <c r="E198" s="221">
        <v>14</v>
      </c>
      <c r="F198" s="221">
        <v>14</v>
      </c>
      <c r="G198" s="221">
        <v>14</v>
      </c>
      <c r="H198" s="221"/>
      <c r="I198" s="221"/>
      <c r="J198" s="221"/>
      <c r="L198" s="54" t="str">
        <f t="shared" si="9"/>
        <v>86MERCADO CENTRAL</v>
      </c>
      <c r="M198" s="202">
        <v>86</v>
      </c>
      <c r="N198" s="201" t="s">
        <v>229</v>
      </c>
      <c r="O198" s="236" t="s">
        <v>117</v>
      </c>
      <c r="P198" s="221">
        <v>200</v>
      </c>
      <c r="Q198" s="221">
        <v>200</v>
      </c>
      <c r="R198" s="221">
        <v>200</v>
      </c>
      <c r="S198" s="221"/>
      <c r="T198" s="221"/>
      <c r="U198" s="221"/>
      <c r="W198" s="45" t="str">
        <f t="shared" si="5"/>
        <v>126COJUTEPEQUE</v>
      </c>
      <c r="X198" s="45">
        <v>126</v>
      </c>
      <c r="Y198" s="45" t="s">
        <v>179</v>
      </c>
      <c r="Z198" s="45" t="s">
        <v>156</v>
      </c>
      <c r="AA198" s="45">
        <v>3.125</v>
      </c>
      <c r="AB198" s="45">
        <v>3</v>
      </c>
      <c r="AC198" s="45">
        <v>3.25</v>
      </c>
    </row>
    <row r="199" spans="1:29" ht="15.75">
      <c r="A199" s="175" t="str">
        <f t="shared" si="10"/>
        <v>85TIENDONA</v>
      </c>
      <c r="B199" s="203">
        <v>85</v>
      </c>
      <c r="C199" s="201" t="s">
        <v>190</v>
      </c>
      <c r="D199" s="235" t="s">
        <v>116</v>
      </c>
      <c r="E199" s="221">
        <v>11.428571428571429</v>
      </c>
      <c r="F199" s="221">
        <v>10</v>
      </c>
      <c r="G199" s="221">
        <v>15</v>
      </c>
      <c r="H199" s="221"/>
      <c r="I199" s="221"/>
      <c r="J199" s="221"/>
      <c r="L199" s="54" t="str">
        <f t="shared" ref="L199:L262" si="11">+M199&amp;N199</f>
        <v>86TIENDONA</v>
      </c>
      <c r="M199" s="203">
        <v>86</v>
      </c>
      <c r="N199" s="201" t="s">
        <v>190</v>
      </c>
      <c r="O199" s="236" t="s">
        <v>117</v>
      </c>
      <c r="P199" s="221">
        <v>200</v>
      </c>
      <c r="Q199" s="221">
        <v>200</v>
      </c>
      <c r="R199" s="221">
        <v>200</v>
      </c>
      <c r="S199" s="221"/>
      <c r="T199" s="221"/>
      <c r="U199" s="221"/>
      <c r="W199" s="45" t="str">
        <f t="shared" si="5"/>
        <v>127COJUTEPEQUE</v>
      </c>
      <c r="X199" s="45">
        <v>127</v>
      </c>
      <c r="Y199" s="45" t="s">
        <v>179</v>
      </c>
      <c r="Z199" s="45" t="s">
        <v>149</v>
      </c>
      <c r="AA199" s="45">
        <v>2.9</v>
      </c>
      <c r="AB199" s="45">
        <v>2.8</v>
      </c>
      <c r="AC199" s="45">
        <v>3</v>
      </c>
    </row>
    <row r="200" spans="1:29" ht="15.75">
      <c r="A200" s="175" t="str">
        <f t="shared" si="10"/>
        <v>85SONSONATE</v>
      </c>
      <c r="B200" s="203">
        <v>85</v>
      </c>
      <c r="C200" s="201" t="s">
        <v>175</v>
      </c>
      <c r="D200" s="235" t="s">
        <v>116</v>
      </c>
      <c r="E200" s="221">
        <v>13</v>
      </c>
      <c r="F200" s="221">
        <v>13</v>
      </c>
      <c r="G200" s="221">
        <v>13</v>
      </c>
      <c r="H200" s="221"/>
      <c r="I200" s="221"/>
      <c r="J200" s="221"/>
      <c r="L200" s="54" t="str">
        <f t="shared" si="11"/>
        <v>86SANTA ANA</v>
      </c>
      <c r="M200" s="203">
        <v>86</v>
      </c>
      <c r="N200" s="201" t="s">
        <v>172</v>
      </c>
      <c r="O200" s="236" t="s">
        <v>117</v>
      </c>
      <c r="P200" s="221">
        <v>200</v>
      </c>
      <c r="Q200" s="221">
        <v>200</v>
      </c>
      <c r="R200" s="221">
        <v>200</v>
      </c>
      <c r="S200" s="221"/>
      <c r="T200" s="221"/>
      <c r="U200" s="221"/>
      <c r="W200" s="45" t="str">
        <f t="shared" si="5"/>
        <v>130SANTA ANA</v>
      </c>
      <c r="X200" s="45">
        <v>130</v>
      </c>
      <c r="Y200" s="45" t="s">
        <v>172</v>
      </c>
      <c r="Z200" s="45" t="s">
        <v>150</v>
      </c>
      <c r="AA200" s="45">
        <v>3</v>
      </c>
      <c r="AB200" s="45">
        <v>3</v>
      </c>
      <c r="AC200" s="45">
        <v>3</v>
      </c>
    </row>
    <row r="201" spans="1:29" ht="15.75">
      <c r="A201" s="175" t="str">
        <f t="shared" si="10"/>
        <v>85USULUTAN</v>
      </c>
      <c r="B201" s="203">
        <v>85</v>
      </c>
      <c r="C201" s="201" t="s">
        <v>259</v>
      </c>
      <c r="D201" s="235" t="s">
        <v>116</v>
      </c>
      <c r="E201" s="221">
        <v>12</v>
      </c>
      <c r="F201" s="221">
        <v>12</v>
      </c>
      <c r="G201" s="221">
        <v>12</v>
      </c>
      <c r="H201" s="221"/>
      <c r="I201" s="221"/>
      <c r="J201" s="221"/>
      <c r="L201" s="54" t="str">
        <f t="shared" si="11"/>
        <v>86SAN MIGUEL</v>
      </c>
      <c r="M201" s="203">
        <v>86</v>
      </c>
      <c r="N201" s="201" t="s">
        <v>174</v>
      </c>
      <c r="O201" s="236" t="s">
        <v>117</v>
      </c>
      <c r="P201" s="221">
        <v>184</v>
      </c>
      <c r="Q201" s="221">
        <v>180</v>
      </c>
      <c r="R201" s="221">
        <v>190</v>
      </c>
      <c r="S201" s="221"/>
      <c r="T201" s="221"/>
      <c r="U201" s="221"/>
      <c r="W201" s="45" t="str">
        <f t="shared" si="5"/>
        <v>130COJUTEPEQUE</v>
      </c>
      <c r="X201" s="45">
        <v>130</v>
      </c>
      <c r="Y201" s="45" t="s">
        <v>179</v>
      </c>
      <c r="Z201" s="45" t="s">
        <v>150</v>
      </c>
      <c r="AA201" s="45">
        <v>2.75</v>
      </c>
      <c r="AB201" s="45">
        <v>2.5</v>
      </c>
      <c r="AC201" s="45">
        <v>3</v>
      </c>
    </row>
    <row r="202" spans="1:29" ht="15.75">
      <c r="A202" s="175" t="str">
        <f t="shared" si="10"/>
        <v>86MERCADO CENTRAL</v>
      </c>
      <c r="B202" s="203">
        <v>86</v>
      </c>
      <c r="C202" s="201" t="s">
        <v>229</v>
      </c>
      <c r="D202" s="235" t="s">
        <v>117</v>
      </c>
      <c r="E202" s="221">
        <v>200</v>
      </c>
      <c r="F202" s="221">
        <v>200</v>
      </c>
      <c r="G202" s="221">
        <v>200</v>
      </c>
      <c r="H202" s="221"/>
      <c r="I202" s="221"/>
      <c r="J202" s="221"/>
      <c r="L202" s="54" t="str">
        <f t="shared" si="11"/>
        <v>86SENSUNTEPEQUE</v>
      </c>
      <c r="M202" s="203">
        <v>86</v>
      </c>
      <c r="N202" s="201" t="s">
        <v>181</v>
      </c>
      <c r="O202" s="236" t="s">
        <v>117</v>
      </c>
      <c r="P202" s="221">
        <v>206.66666666666666</v>
      </c>
      <c r="Q202" s="221">
        <v>200</v>
      </c>
      <c r="R202" s="221">
        <v>210</v>
      </c>
      <c r="S202" s="221"/>
      <c r="T202" s="221"/>
      <c r="U202" s="221"/>
      <c r="W202" s="45" t="str">
        <f t="shared" si="5"/>
        <v>132SANTA ANA</v>
      </c>
      <c r="X202" s="45">
        <v>132</v>
      </c>
      <c r="Y202" s="45" t="s">
        <v>172</v>
      </c>
      <c r="Z202" s="45" t="s">
        <v>151</v>
      </c>
      <c r="AA202" s="45">
        <v>2.2749999999999999</v>
      </c>
      <c r="AB202" s="45">
        <v>2.25</v>
      </c>
      <c r="AC202" s="45">
        <v>2.2999999999999998</v>
      </c>
    </row>
    <row r="203" spans="1:29" ht="15.75">
      <c r="A203" s="175" t="str">
        <f t="shared" si="10"/>
        <v>86TIENDONA</v>
      </c>
      <c r="B203" s="202">
        <v>86</v>
      </c>
      <c r="C203" s="201" t="s">
        <v>190</v>
      </c>
      <c r="D203" s="235" t="s">
        <v>117</v>
      </c>
      <c r="E203" s="221">
        <v>200</v>
      </c>
      <c r="F203" s="221">
        <v>200</v>
      </c>
      <c r="G203" s="221">
        <v>200</v>
      </c>
      <c r="H203" s="221"/>
      <c r="I203" s="221"/>
      <c r="J203" s="221"/>
      <c r="L203" s="54" t="str">
        <f t="shared" si="11"/>
        <v>87TIENDONA</v>
      </c>
      <c r="M203" s="202">
        <v>87</v>
      </c>
      <c r="N203" s="201" t="s">
        <v>190</v>
      </c>
      <c r="O203" s="236" t="s">
        <v>118</v>
      </c>
      <c r="P203" s="221">
        <v>150</v>
      </c>
      <c r="Q203" s="221">
        <v>150</v>
      </c>
      <c r="R203" s="221">
        <v>150</v>
      </c>
      <c r="S203" s="221"/>
      <c r="T203" s="221"/>
      <c r="U203" s="221"/>
      <c r="W203" s="45" t="str">
        <f t="shared" si="5"/>
        <v>132COJUTEPEQUE</v>
      </c>
      <c r="X203" s="45">
        <v>132</v>
      </c>
      <c r="Y203" s="45" t="s">
        <v>179</v>
      </c>
      <c r="Z203" s="45" t="s">
        <v>151</v>
      </c>
      <c r="AA203" s="45">
        <v>2</v>
      </c>
      <c r="AB203" s="45">
        <v>2</v>
      </c>
      <c r="AC203" s="45">
        <v>2</v>
      </c>
    </row>
    <row r="204" spans="1:29" ht="15.75">
      <c r="A204" s="175" t="str">
        <f t="shared" si="10"/>
        <v>86SAN FRANCISCO GOTERA</v>
      </c>
      <c r="B204" s="202">
        <v>86</v>
      </c>
      <c r="C204" s="201" t="s">
        <v>182</v>
      </c>
      <c r="D204" s="235" t="s">
        <v>117</v>
      </c>
      <c r="E204" s="221">
        <v>177.5</v>
      </c>
      <c r="F204" s="221">
        <v>170</v>
      </c>
      <c r="G204" s="221">
        <v>185</v>
      </c>
      <c r="H204" s="221"/>
      <c r="I204" s="221"/>
      <c r="J204" s="221"/>
      <c r="L204" s="54" t="str">
        <f t="shared" si="11"/>
        <v>88TIENDONA</v>
      </c>
      <c r="M204" s="202">
        <v>88</v>
      </c>
      <c r="N204" s="201" t="s">
        <v>190</v>
      </c>
      <c r="O204" s="236" t="s">
        <v>119</v>
      </c>
      <c r="P204" s="221">
        <v>125</v>
      </c>
      <c r="Q204" s="221">
        <v>125</v>
      </c>
      <c r="R204" s="221">
        <v>125</v>
      </c>
      <c r="S204" s="221"/>
      <c r="T204" s="221"/>
      <c r="U204" s="221"/>
      <c r="W204" s="45" t="str">
        <f t="shared" si="5"/>
        <v>133SANTA ANA</v>
      </c>
      <c r="X204" s="45">
        <v>133</v>
      </c>
      <c r="Y204" s="45" t="s">
        <v>172</v>
      </c>
      <c r="Z204" s="45" t="s">
        <v>152</v>
      </c>
      <c r="AA204" s="45">
        <v>3.2</v>
      </c>
      <c r="AB204" s="45">
        <v>3.2</v>
      </c>
      <c r="AC204" s="45">
        <v>3.2</v>
      </c>
    </row>
    <row r="205" spans="1:29" ht="15.75">
      <c r="A205" s="175" t="str">
        <f t="shared" si="10"/>
        <v>86SONSONATE</v>
      </c>
      <c r="B205" s="203">
        <v>86</v>
      </c>
      <c r="C205" s="201" t="s">
        <v>175</v>
      </c>
      <c r="D205" s="235" t="s">
        <v>117</v>
      </c>
      <c r="E205" s="221">
        <v>200</v>
      </c>
      <c r="F205" s="221">
        <v>200</v>
      </c>
      <c r="G205" s="221">
        <v>200</v>
      </c>
      <c r="H205" s="221"/>
      <c r="I205" s="221"/>
      <c r="J205" s="221"/>
      <c r="L205" s="54" t="str">
        <f t="shared" si="11"/>
        <v>88SANTA ANA</v>
      </c>
      <c r="M205" s="203">
        <v>88</v>
      </c>
      <c r="N205" s="201" t="s">
        <v>172</v>
      </c>
      <c r="O205" s="236" t="s">
        <v>119</v>
      </c>
      <c r="P205" s="221">
        <v>120</v>
      </c>
      <c r="Q205" s="221">
        <v>120</v>
      </c>
      <c r="R205" s="221">
        <v>120</v>
      </c>
      <c r="S205" s="221"/>
      <c r="T205" s="221"/>
      <c r="U205" s="221"/>
      <c r="W205" s="45" t="str">
        <f t="shared" si="5"/>
        <v>133COJUTEPEQUE</v>
      </c>
      <c r="X205" s="45">
        <v>133</v>
      </c>
      <c r="Y205" s="45" t="s">
        <v>179</v>
      </c>
      <c r="Z205" s="45" t="s">
        <v>152</v>
      </c>
      <c r="AA205" s="45">
        <v>2.5</v>
      </c>
      <c r="AB205" s="45">
        <v>2.5</v>
      </c>
      <c r="AC205" s="45">
        <v>2.5</v>
      </c>
    </row>
    <row r="206" spans="1:29" ht="15.75">
      <c r="A206" s="175" t="str">
        <f t="shared" si="10"/>
        <v>86USULUTAN</v>
      </c>
      <c r="B206" s="203">
        <v>86</v>
      </c>
      <c r="C206" s="201" t="s">
        <v>259</v>
      </c>
      <c r="D206" s="235" t="s">
        <v>117</v>
      </c>
      <c r="E206" s="221">
        <v>206.66666666666666</v>
      </c>
      <c r="F206" s="221">
        <v>200</v>
      </c>
      <c r="G206" s="221">
        <v>210</v>
      </c>
      <c r="H206" s="221"/>
      <c r="I206" s="221"/>
      <c r="J206" s="221"/>
      <c r="L206" s="54" t="str">
        <f t="shared" si="11"/>
        <v>88SAN MIGUEL</v>
      </c>
      <c r="M206" s="203">
        <v>88</v>
      </c>
      <c r="N206" s="201" t="s">
        <v>174</v>
      </c>
      <c r="O206" s="236" t="s">
        <v>119</v>
      </c>
      <c r="P206" s="221">
        <v>100</v>
      </c>
      <c r="Q206" s="221">
        <v>100</v>
      </c>
      <c r="R206" s="221">
        <v>100</v>
      </c>
      <c r="S206" s="221"/>
      <c r="T206" s="221"/>
      <c r="U206" s="221"/>
      <c r="W206" s="45" t="str">
        <f t="shared" si="5"/>
        <v>134COJUTEPEQUE</v>
      </c>
      <c r="X206" s="45">
        <v>134</v>
      </c>
      <c r="Y206" s="45" t="s">
        <v>179</v>
      </c>
      <c r="Z206" s="45" t="s">
        <v>153</v>
      </c>
      <c r="AA206" s="45">
        <v>4.5</v>
      </c>
      <c r="AB206" s="45">
        <v>4.5</v>
      </c>
      <c r="AC206" s="45">
        <v>4.5</v>
      </c>
    </row>
    <row r="207" spans="1:29" ht="15.75">
      <c r="A207" s="175" t="str">
        <f t="shared" si="10"/>
        <v>87TIENDONA</v>
      </c>
      <c r="B207" s="202">
        <v>87</v>
      </c>
      <c r="C207" s="201" t="s">
        <v>190</v>
      </c>
      <c r="D207" s="235" t="s">
        <v>118</v>
      </c>
      <c r="E207" s="221">
        <v>150</v>
      </c>
      <c r="F207" s="221">
        <v>150</v>
      </c>
      <c r="G207" s="221">
        <v>150</v>
      </c>
      <c r="H207" s="221"/>
      <c r="I207" s="221"/>
      <c r="J207" s="221"/>
      <c r="L207" s="54" t="str">
        <f t="shared" si="11"/>
        <v>89MERCADO CENTRAL</v>
      </c>
      <c r="M207" s="202">
        <v>89</v>
      </c>
      <c r="N207" s="201" t="s">
        <v>229</v>
      </c>
      <c r="O207" s="236" t="s">
        <v>120</v>
      </c>
      <c r="P207" s="221">
        <v>23</v>
      </c>
      <c r="Q207" s="221">
        <v>23</v>
      </c>
      <c r="R207" s="221">
        <v>23</v>
      </c>
      <c r="S207" s="221"/>
      <c r="T207" s="221"/>
      <c r="U207" s="221"/>
      <c r="W207" s="45" t="str">
        <f t="shared" si="5"/>
        <v>135SANTA ANA</v>
      </c>
      <c r="X207" s="45">
        <v>135</v>
      </c>
      <c r="Y207" s="45" t="s">
        <v>172</v>
      </c>
      <c r="Z207" s="45" t="s">
        <v>154</v>
      </c>
      <c r="AA207" s="45">
        <v>1.6</v>
      </c>
      <c r="AB207" s="45">
        <v>1.6</v>
      </c>
      <c r="AC207" s="45">
        <v>1.6</v>
      </c>
    </row>
    <row r="208" spans="1:29" ht="15.75">
      <c r="A208" s="175" t="str">
        <f t="shared" si="10"/>
        <v>88TIENDONA</v>
      </c>
      <c r="B208" s="203">
        <v>88</v>
      </c>
      <c r="C208" s="201" t="s">
        <v>190</v>
      </c>
      <c r="D208" s="235" t="s">
        <v>119</v>
      </c>
      <c r="E208" s="221">
        <v>125</v>
      </c>
      <c r="F208" s="221">
        <v>125</v>
      </c>
      <c r="G208" s="221">
        <v>125</v>
      </c>
      <c r="H208" s="221"/>
      <c r="I208" s="221"/>
      <c r="J208" s="221"/>
      <c r="L208" s="54" t="str">
        <f t="shared" si="11"/>
        <v>89TIENDONA</v>
      </c>
      <c r="M208" s="203">
        <v>89</v>
      </c>
      <c r="N208" s="201" t="s">
        <v>190</v>
      </c>
      <c r="O208" s="236" t="s">
        <v>120</v>
      </c>
      <c r="P208" s="221">
        <v>23.8</v>
      </c>
      <c r="Q208" s="221">
        <v>23</v>
      </c>
      <c r="R208" s="221">
        <v>24</v>
      </c>
      <c r="S208" s="221"/>
      <c r="T208" s="221"/>
      <c r="U208" s="221"/>
      <c r="W208" s="45" t="str">
        <f t="shared" si="5"/>
        <v>135COJUTEPEQUE</v>
      </c>
      <c r="X208" s="45">
        <v>135</v>
      </c>
      <c r="Y208" s="45" t="s">
        <v>179</v>
      </c>
      <c r="Z208" s="45" t="s">
        <v>154</v>
      </c>
      <c r="AA208" s="45">
        <v>2</v>
      </c>
      <c r="AB208" s="45">
        <v>2</v>
      </c>
      <c r="AC208" s="45">
        <v>2</v>
      </c>
    </row>
    <row r="209" spans="1:29" ht="15.75">
      <c r="A209" s="175" t="str">
        <f t="shared" si="10"/>
        <v>88SAN FRANCISCO GOTERA</v>
      </c>
      <c r="B209" s="203">
        <v>88</v>
      </c>
      <c r="C209" s="201" t="s">
        <v>182</v>
      </c>
      <c r="D209" s="235" t="s">
        <v>119</v>
      </c>
      <c r="E209" s="221">
        <v>155</v>
      </c>
      <c r="F209" s="221">
        <v>150</v>
      </c>
      <c r="G209" s="221">
        <v>160</v>
      </c>
      <c r="H209" s="221"/>
      <c r="I209" s="221"/>
      <c r="J209" s="221"/>
      <c r="L209" s="54" t="str">
        <f t="shared" si="11"/>
        <v>89SANTA ANA</v>
      </c>
      <c r="M209" s="203">
        <v>89</v>
      </c>
      <c r="N209" s="201" t="s">
        <v>172</v>
      </c>
      <c r="O209" s="236" t="s">
        <v>120</v>
      </c>
      <c r="P209" s="221">
        <v>26</v>
      </c>
      <c r="Q209" s="221">
        <v>26</v>
      </c>
      <c r="R209" s="221">
        <v>26</v>
      </c>
      <c r="S209" s="221"/>
      <c r="T209" s="221"/>
      <c r="U209" s="221"/>
      <c r="W209" s="45" t="str">
        <f t="shared" si="5"/>
        <v>136SANTA ANA</v>
      </c>
      <c r="X209" s="45">
        <v>136</v>
      </c>
      <c r="Y209" s="45" t="s">
        <v>172</v>
      </c>
      <c r="Z209" s="45" t="s">
        <v>223</v>
      </c>
      <c r="AA209" s="45">
        <v>2</v>
      </c>
      <c r="AB209" s="45">
        <v>2</v>
      </c>
      <c r="AC209" s="45">
        <v>2</v>
      </c>
    </row>
    <row r="210" spans="1:29" ht="15.75">
      <c r="A210" s="175" t="str">
        <f t="shared" si="10"/>
        <v>88SONSONATE</v>
      </c>
      <c r="B210" s="203">
        <v>88</v>
      </c>
      <c r="C210" s="201" t="s">
        <v>175</v>
      </c>
      <c r="D210" s="235" t="s">
        <v>119</v>
      </c>
      <c r="E210" s="221">
        <v>120</v>
      </c>
      <c r="F210" s="221">
        <v>120</v>
      </c>
      <c r="G210" s="221">
        <v>120</v>
      </c>
      <c r="H210" s="221"/>
      <c r="I210" s="221"/>
      <c r="J210" s="221"/>
      <c r="L210" s="54" t="str">
        <f t="shared" si="11"/>
        <v>89SAN MIGUEL</v>
      </c>
      <c r="M210" s="203">
        <v>89</v>
      </c>
      <c r="N210" s="201" t="s">
        <v>174</v>
      </c>
      <c r="O210" s="236" t="s">
        <v>120</v>
      </c>
      <c r="P210" s="221">
        <v>24.2</v>
      </c>
      <c r="Q210" s="221">
        <v>24</v>
      </c>
      <c r="R210" s="221">
        <v>25</v>
      </c>
      <c r="S210" s="221"/>
      <c r="T210" s="221"/>
      <c r="U210" s="221"/>
      <c r="W210" s="45" t="str">
        <f t="shared" si="5"/>
        <v>140SANTA ANA</v>
      </c>
      <c r="X210" s="45">
        <v>140</v>
      </c>
      <c r="Y210" s="45" t="s">
        <v>172</v>
      </c>
      <c r="Z210" s="45" t="s">
        <v>224</v>
      </c>
      <c r="AA210" s="45">
        <v>8</v>
      </c>
      <c r="AB210" s="45">
        <v>8</v>
      </c>
      <c r="AC210" s="45">
        <v>8</v>
      </c>
    </row>
    <row r="211" spans="1:29" ht="15.75">
      <c r="A211" s="175" t="str">
        <f t="shared" si="10"/>
        <v>88USULUTAN</v>
      </c>
      <c r="B211" s="203">
        <v>88</v>
      </c>
      <c r="C211" s="201" t="s">
        <v>259</v>
      </c>
      <c r="D211" s="235" t="s">
        <v>119</v>
      </c>
      <c r="E211" s="221">
        <v>120</v>
      </c>
      <c r="F211" s="221">
        <v>120</v>
      </c>
      <c r="G211" s="221">
        <v>120</v>
      </c>
      <c r="H211" s="221"/>
      <c r="I211" s="221"/>
      <c r="J211" s="221"/>
      <c r="L211" s="54" t="str">
        <f t="shared" si="11"/>
        <v>89SENSUNTEPEQUE</v>
      </c>
      <c r="M211" s="203">
        <v>89</v>
      </c>
      <c r="N211" s="201" t="s">
        <v>181</v>
      </c>
      <c r="O211" s="236" t="s">
        <v>120</v>
      </c>
      <c r="P211" s="221">
        <v>26</v>
      </c>
      <c r="Q211" s="221">
        <v>26</v>
      </c>
      <c r="R211" s="221">
        <v>26</v>
      </c>
      <c r="S211" s="221"/>
      <c r="T211" s="221"/>
      <c r="U211" s="221"/>
      <c r="W211" s="45" t="str">
        <f t="shared" si="5"/>
        <v>142SANTA ANA</v>
      </c>
      <c r="X211" s="45">
        <v>142</v>
      </c>
      <c r="Y211" s="45" t="s">
        <v>172</v>
      </c>
      <c r="Z211" s="45" t="s">
        <v>225</v>
      </c>
      <c r="AA211" s="45">
        <v>2</v>
      </c>
      <c r="AB211" s="45">
        <v>2</v>
      </c>
      <c r="AC211" s="45">
        <v>2</v>
      </c>
    </row>
    <row r="212" spans="1:29" ht="15.75">
      <c r="A212" s="175" t="str">
        <f t="shared" ref="A212:A275" si="12">+B212&amp;C212</f>
        <v>89MERCADO CENTRAL</v>
      </c>
      <c r="B212" s="202">
        <v>89</v>
      </c>
      <c r="C212" s="201" t="s">
        <v>229</v>
      </c>
      <c r="D212" s="235" t="s">
        <v>120</v>
      </c>
      <c r="E212" s="221">
        <v>23</v>
      </c>
      <c r="F212" s="221">
        <v>23</v>
      </c>
      <c r="G212" s="221">
        <v>23</v>
      </c>
      <c r="H212" s="221"/>
      <c r="I212" s="221"/>
      <c r="J212" s="221"/>
      <c r="L212" s="54" t="str">
        <f t="shared" si="11"/>
        <v>90TIENDONA</v>
      </c>
      <c r="M212" s="202">
        <v>90</v>
      </c>
      <c r="N212" s="201" t="s">
        <v>190</v>
      </c>
      <c r="O212" s="236" t="s">
        <v>121</v>
      </c>
      <c r="P212" s="221">
        <v>15.4</v>
      </c>
      <c r="Q212" s="221">
        <v>15</v>
      </c>
      <c r="R212" s="221">
        <v>16</v>
      </c>
      <c r="S212" s="221"/>
      <c r="T212" s="221"/>
      <c r="U212" s="221"/>
      <c r="W212" s="45" t="str">
        <f t="shared" si="5"/>
        <v>143SANTA ANA</v>
      </c>
      <c r="X212" s="45">
        <v>143</v>
      </c>
      <c r="Y212" s="45" t="s">
        <v>172</v>
      </c>
      <c r="Z212" s="45" t="s">
        <v>226</v>
      </c>
      <c r="AA212" s="45">
        <v>2.25</v>
      </c>
      <c r="AB212" s="45">
        <v>2.25</v>
      </c>
      <c r="AC212" s="45">
        <v>2.25</v>
      </c>
    </row>
    <row r="213" spans="1:29" ht="15.75">
      <c r="A213" s="175" t="str">
        <f t="shared" si="12"/>
        <v>89TIENDONA</v>
      </c>
      <c r="B213" s="203">
        <v>89</v>
      </c>
      <c r="C213" s="201" t="s">
        <v>190</v>
      </c>
      <c r="D213" s="235" t="s">
        <v>120</v>
      </c>
      <c r="E213" s="221">
        <v>23.8</v>
      </c>
      <c r="F213" s="221">
        <v>23</v>
      </c>
      <c r="G213" s="221">
        <v>24</v>
      </c>
      <c r="H213" s="221"/>
      <c r="I213" s="221"/>
      <c r="J213" s="221"/>
      <c r="L213" s="54" t="str">
        <f t="shared" si="11"/>
        <v>90SAN MIGUEL</v>
      </c>
      <c r="M213" s="203">
        <v>90</v>
      </c>
      <c r="N213" s="201" t="s">
        <v>174</v>
      </c>
      <c r="O213" s="236" t="s">
        <v>121</v>
      </c>
      <c r="P213" s="221">
        <v>19</v>
      </c>
      <c r="Q213" s="221">
        <v>19</v>
      </c>
      <c r="R213" s="221">
        <v>19</v>
      </c>
      <c r="S213" s="221"/>
      <c r="T213" s="221"/>
      <c r="U213" s="221"/>
      <c r="W213" s="45" t="str">
        <f t="shared" si="5"/>
        <v>147SANTA ANA</v>
      </c>
      <c r="X213" s="45">
        <v>147</v>
      </c>
      <c r="Y213" s="45" t="s">
        <v>172</v>
      </c>
      <c r="Z213" s="45" t="s">
        <v>227</v>
      </c>
      <c r="AA213" s="45">
        <v>2.25</v>
      </c>
      <c r="AB213" s="45">
        <v>2.25</v>
      </c>
      <c r="AC213" s="45">
        <v>2.25</v>
      </c>
    </row>
    <row r="214" spans="1:29" ht="15.75">
      <c r="A214" s="175" t="str">
        <f t="shared" si="12"/>
        <v>89SAN FRANCISCO GOTERA</v>
      </c>
      <c r="B214" s="202">
        <v>89</v>
      </c>
      <c r="C214" s="201" t="s">
        <v>182</v>
      </c>
      <c r="D214" s="235" t="s">
        <v>120</v>
      </c>
      <c r="E214" s="221">
        <v>25.5</v>
      </c>
      <c r="F214" s="221">
        <v>25</v>
      </c>
      <c r="G214" s="221">
        <v>26</v>
      </c>
      <c r="H214" s="221"/>
      <c r="I214" s="221"/>
      <c r="J214" s="221"/>
      <c r="L214" s="54" t="str">
        <f t="shared" si="11"/>
        <v>92TIENDONA</v>
      </c>
      <c r="M214" s="202">
        <v>92</v>
      </c>
      <c r="N214" s="201" t="s">
        <v>190</v>
      </c>
      <c r="O214" s="236" t="s">
        <v>122</v>
      </c>
      <c r="P214" s="221">
        <v>146.66666666666666</v>
      </c>
      <c r="Q214" s="221">
        <v>140</v>
      </c>
      <c r="R214" s="221">
        <v>150</v>
      </c>
      <c r="S214" s="221"/>
      <c r="T214" s="221"/>
      <c r="U214" s="221"/>
      <c r="W214" s="45" t="str">
        <f t="shared" si="5"/>
        <v>150SANTA ANA</v>
      </c>
      <c r="X214" s="45">
        <v>150</v>
      </c>
      <c r="Y214" s="45" t="s">
        <v>172</v>
      </c>
      <c r="Z214" s="45" t="s">
        <v>228</v>
      </c>
      <c r="AA214" s="45">
        <v>1.25</v>
      </c>
      <c r="AB214" s="45">
        <v>1.25</v>
      </c>
      <c r="AC214" s="45">
        <v>1.25</v>
      </c>
    </row>
    <row r="215" spans="1:29" ht="15.75">
      <c r="A215" s="175" t="str">
        <f t="shared" si="12"/>
        <v>89SONSONATE</v>
      </c>
      <c r="B215" s="203">
        <v>89</v>
      </c>
      <c r="C215" s="201" t="s">
        <v>175</v>
      </c>
      <c r="D215" s="235" t="s">
        <v>120</v>
      </c>
      <c r="E215" s="221">
        <v>22.333333333333332</v>
      </c>
      <c r="F215" s="221">
        <v>20</v>
      </c>
      <c r="G215" s="221">
        <v>24</v>
      </c>
      <c r="H215" s="221"/>
      <c r="I215" s="221"/>
      <c r="J215" s="221"/>
      <c r="L215" s="54" t="str">
        <f t="shared" si="11"/>
        <v>92SAN MIGUEL</v>
      </c>
      <c r="M215" s="203">
        <v>92</v>
      </c>
      <c r="N215" s="201" t="s">
        <v>174</v>
      </c>
      <c r="O215" s="236" t="s">
        <v>122</v>
      </c>
      <c r="P215" s="221">
        <v>153.75</v>
      </c>
      <c r="Q215" s="221">
        <v>150</v>
      </c>
      <c r="R215" s="221">
        <v>155</v>
      </c>
      <c r="S215" s="221"/>
      <c r="T215" s="221"/>
      <c r="U215" s="221"/>
      <c r="W215" s="45" t="str">
        <f t="shared" si="5"/>
        <v/>
      </c>
    </row>
    <row r="216" spans="1:29" ht="15.75">
      <c r="A216" s="175" t="str">
        <f t="shared" si="12"/>
        <v>89USULUTAN</v>
      </c>
      <c r="B216" s="203">
        <v>89</v>
      </c>
      <c r="C216" s="201" t="s">
        <v>259</v>
      </c>
      <c r="D216" s="235" t="s">
        <v>120</v>
      </c>
      <c r="E216" s="221">
        <v>27.8</v>
      </c>
      <c r="F216" s="221">
        <v>27</v>
      </c>
      <c r="G216" s="221">
        <v>28</v>
      </c>
      <c r="H216" s="221"/>
      <c r="I216" s="221"/>
      <c r="J216" s="221"/>
      <c r="L216" s="54" t="str">
        <f t="shared" si="11"/>
        <v>92SENSUNTEPEQUE</v>
      </c>
      <c r="M216" s="203">
        <v>92</v>
      </c>
      <c r="N216" s="201" t="s">
        <v>181</v>
      </c>
      <c r="O216" s="236" t="s">
        <v>122</v>
      </c>
      <c r="P216" s="221">
        <v>160</v>
      </c>
      <c r="Q216" s="221">
        <v>160</v>
      </c>
      <c r="R216" s="221">
        <v>160</v>
      </c>
      <c r="S216" s="221"/>
      <c r="T216" s="221"/>
      <c r="U216" s="221"/>
      <c r="W216" s="45" t="str">
        <f t="shared" ref="W216:W234" si="13">+X216&amp;Y216</f>
        <v/>
      </c>
    </row>
    <row r="217" spans="1:29" ht="15.75">
      <c r="A217" s="175" t="str">
        <f t="shared" si="12"/>
        <v>90TIENDONA</v>
      </c>
      <c r="B217" s="202">
        <v>90</v>
      </c>
      <c r="C217" s="201" t="s">
        <v>190</v>
      </c>
      <c r="D217" s="235" t="s">
        <v>121</v>
      </c>
      <c r="E217" s="221">
        <v>15.5</v>
      </c>
      <c r="F217" s="221">
        <v>15</v>
      </c>
      <c r="G217" s="221">
        <v>17</v>
      </c>
      <c r="H217" s="221"/>
      <c r="I217" s="221"/>
      <c r="J217" s="221"/>
      <c r="L217" s="54" t="str">
        <f t="shared" si="11"/>
        <v xml:space="preserve">94GERARDO BARRIOS </v>
      </c>
      <c r="M217" s="202">
        <v>94</v>
      </c>
      <c r="N217" s="201" t="s">
        <v>262</v>
      </c>
      <c r="O217" s="236" t="s">
        <v>265</v>
      </c>
      <c r="P217" s="221">
        <v>80</v>
      </c>
      <c r="Q217" s="221">
        <v>80</v>
      </c>
      <c r="R217" s="221">
        <v>80</v>
      </c>
      <c r="S217" s="221"/>
      <c r="T217" s="221"/>
      <c r="U217" s="221"/>
      <c r="W217" s="45" t="str">
        <f t="shared" si="13"/>
        <v/>
      </c>
    </row>
    <row r="218" spans="1:29" ht="15.75">
      <c r="A218" s="175" t="str">
        <f t="shared" si="12"/>
        <v>92TIENDONA</v>
      </c>
      <c r="B218" s="203">
        <v>92</v>
      </c>
      <c r="C218" s="201" t="s">
        <v>190</v>
      </c>
      <c r="D218" s="235" t="s">
        <v>122</v>
      </c>
      <c r="E218" s="221">
        <v>143.33333333333334</v>
      </c>
      <c r="F218" s="221">
        <v>140</v>
      </c>
      <c r="G218" s="221">
        <v>150</v>
      </c>
      <c r="H218" s="221"/>
      <c r="I218" s="221"/>
      <c r="J218" s="221"/>
      <c r="L218" s="54" t="str">
        <f t="shared" si="11"/>
        <v>94MERCADO CENTRAL</v>
      </c>
      <c r="M218" s="203">
        <v>94</v>
      </c>
      <c r="N218" s="201" t="s">
        <v>229</v>
      </c>
      <c r="O218" s="236" t="s">
        <v>265</v>
      </c>
      <c r="P218" s="221">
        <v>80</v>
      </c>
      <c r="Q218" s="221">
        <v>80</v>
      </c>
      <c r="R218" s="221">
        <v>80</v>
      </c>
      <c r="S218" s="221">
        <v>1</v>
      </c>
      <c r="T218" s="221">
        <v>1</v>
      </c>
      <c r="U218" s="221">
        <v>1</v>
      </c>
      <c r="W218" s="45" t="str">
        <f t="shared" si="13"/>
        <v/>
      </c>
    </row>
    <row r="219" spans="1:29" ht="15.75">
      <c r="A219" s="175" t="str">
        <f t="shared" si="12"/>
        <v>92SAN FRANCISCO GOTERA</v>
      </c>
      <c r="B219" s="202">
        <v>92</v>
      </c>
      <c r="C219" s="201" t="s">
        <v>182</v>
      </c>
      <c r="D219" s="235" t="s">
        <v>122</v>
      </c>
      <c r="E219" s="221">
        <v>175</v>
      </c>
      <c r="F219" s="221">
        <v>175</v>
      </c>
      <c r="G219" s="221">
        <v>175</v>
      </c>
      <c r="H219" s="221"/>
      <c r="I219" s="221"/>
      <c r="J219" s="221"/>
      <c r="L219" s="54" t="str">
        <f t="shared" si="11"/>
        <v xml:space="preserve">95GERARDO BARRIOS </v>
      </c>
      <c r="M219" s="202">
        <v>95</v>
      </c>
      <c r="N219" s="201" t="s">
        <v>262</v>
      </c>
      <c r="O219" s="236" t="s">
        <v>204</v>
      </c>
      <c r="P219" s="221">
        <v>101.66666666666667</v>
      </c>
      <c r="Q219" s="221">
        <v>100</v>
      </c>
      <c r="R219" s="221">
        <v>105</v>
      </c>
      <c r="S219" s="221">
        <v>1.1000000000000001</v>
      </c>
      <c r="T219" s="221">
        <v>1.1000000000000001</v>
      </c>
      <c r="U219" s="221">
        <v>1.1000000000000001</v>
      </c>
      <c r="W219" s="45" t="str">
        <f t="shared" si="13"/>
        <v/>
      </c>
    </row>
    <row r="220" spans="1:29" ht="15.75">
      <c r="A220" s="175" t="str">
        <f t="shared" si="12"/>
        <v>92USULUTAN</v>
      </c>
      <c r="B220" s="203">
        <v>92</v>
      </c>
      <c r="C220" s="201" t="s">
        <v>259</v>
      </c>
      <c r="D220" s="235" t="s">
        <v>122</v>
      </c>
      <c r="E220" s="221">
        <v>160</v>
      </c>
      <c r="F220" s="221">
        <v>160</v>
      </c>
      <c r="G220" s="221">
        <v>160</v>
      </c>
      <c r="H220" s="221"/>
      <c r="I220" s="221"/>
      <c r="J220" s="221"/>
      <c r="L220" s="54" t="str">
        <f t="shared" si="11"/>
        <v>95MERCADO CENTRAL</v>
      </c>
      <c r="M220" s="203">
        <v>95</v>
      </c>
      <c r="N220" s="201" t="s">
        <v>229</v>
      </c>
      <c r="O220" s="236" t="s">
        <v>204</v>
      </c>
      <c r="P220" s="221">
        <v>100</v>
      </c>
      <c r="Q220" s="221">
        <v>100</v>
      </c>
      <c r="R220" s="221">
        <v>100</v>
      </c>
      <c r="S220" s="221">
        <v>1.1000000000000001</v>
      </c>
      <c r="T220" s="221">
        <v>1.1000000000000001</v>
      </c>
      <c r="U220" s="221">
        <v>1.1000000000000001</v>
      </c>
      <c r="W220" s="45" t="str">
        <f t="shared" si="13"/>
        <v/>
      </c>
    </row>
    <row r="221" spans="1:29" ht="15.75">
      <c r="A221" s="175" t="str">
        <f t="shared" si="12"/>
        <v xml:space="preserve">94GERARDO BARRIOS </v>
      </c>
      <c r="B221" s="203">
        <v>94</v>
      </c>
      <c r="C221" s="201" t="s">
        <v>262</v>
      </c>
      <c r="D221" s="235" t="s">
        <v>265</v>
      </c>
      <c r="E221" s="221">
        <v>80</v>
      </c>
      <c r="F221" s="221">
        <v>80</v>
      </c>
      <c r="G221" s="221">
        <v>80</v>
      </c>
      <c r="H221" s="221"/>
      <c r="I221" s="221"/>
      <c r="J221" s="221"/>
      <c r="L221" s="54" t="str">
        <f t="shared" si="11"/>
        <v>95SANTA ANA</v>
      </c>
      <c r="M221" s="203">
        <v>95</v>
      </c>
      <c r="N221" s="201" t="s">
        <v>172</v>
      </c>
      <c r="O221" s="236" t="s">
        <v>204</v>
      </c>
      <c r="P221" s="221"/>
      <c r="Q221" s="221"/>
      <c r="R221" s="221"/>
      <c r="S221" s="221">
        <v>1.5</v>
      </c>
      <c r="T221" s="221">
        <v>1.5</v>
      </c>
      <c r="U221" s="221">
        <v>1.5</v>
      </c>
      <c r="W221" s="45" t="str">
        <f t="shared" si="13"/>
        <v/>
      </c>
    </row>
    <row r="222" spans="1:29" ht="15.75">
      <c r="A222" s="175" t="str">
        <f t="shared" si="12"/>
        <v>94MERCADO CENTRAL</v>
      </c>
      <c r="B222" s="203">
        <v>94</v>
      </c>
      <c r="C222" s="201" t="s">
        <v>229</v>
      </c>
      <c r="D222" s="235" t="s">
        <v>265</v>
      </c>
      <c r="E222" s="221">
        <v>82.5</v>
      </c>
      <c r="F222" s="221">
        <v>80</v>
      </c>
      <c r="G222" s="221">
        <v>85</v>
      </c>
      <c r="H222" s="221">
        <v>1</v>
      </c>
      <c r="I222" s="221">
        <v>1</v>
      </c>
      <c r="J222" s="221">
        <v>1</v>
      </c>
      <c r="L222" s="54" t="str">
        <f t="shared" si="11"/>
        <v>95SAN MIGUEL</v>
      </c>
      <c r="M222" s="203">
        <v>95</v>
      </c>
      <c r="N222" s="201" t="s">
        <v>174</v>
      </c>
      <c r="O222" s="236" t="s">
        <v>204</v>
      </c>
      <c r="P222" s="221">
        <v>120</v>
      </c>
      <c r="Q222" s="221">
        <v>110</v>
      </c>
      <c r="R222" s="221">
        <v>130</v>
      </c>
      <c r="S222" s="221">
        <v>1.3633333333333333</v>
      </c>
      <c r="T222" s="221">
        <v>1.25</v>
      </c>
      <c r="U222" s="221">
        <v>1.44</v>
      </c>
      <c r="W222" s="45" t="str">
        <f t="shared" si="13"/>
        <v/>
      </c>
    </row>
    <row r="223" spans="1:29" ht="15.75">
      <c r="A223" s="175" t="str">
        <f t="shared" si="12"/>
        <v>94SAN FRANCISCO GOTERA</v>
      </c>
      <c r="B223" s="203">
        <v>94</v>
      </c>
      <c r="C223" s="201" t="s">
        <v>182</v>
      </c>
      <c r="D223" s="235" t="s">
        <v>265</v>
      </c>
      <c r="E223" s="221"/>
      <c r="F223" s="221"/>
      <c r="G223" s="221"/>
      <c r="H223" s="221">
        <v>1.6</v>
      </c>
      <c r="I223" s="221">
        <v>1.6</v>
      </c>
      <c r="J223" s="221">
        <v>1.6</v>
      </c>
      <c r="L223" s="54" t="str">
        <f t="shared" si="11"/>
        <v>95SENSUNTEPEQUE</v>
      </c>
      <c r="M223" s="203">
        <v>95</v>
      </c>
      <c r="N223" s="201" t="s">
        <v>181</v>
      </c>
      <c r="O223" s="236" t="s">
        <v>204</v>
      </c>
      <c r="P223" s="221">
        <v>123.33333333333333</v>
      </c>
      <c r="Q223" s="221">
        <v>120</v>
      </c>
      <c r="R223" s="221">
        <v>130</v>
      </c>
      <c r="S223" s="221">
        <v>1.5416666666666667</v>
      </c>
      <c r="T223" s="221">
        <v>1.4</v>
      </c>
      <c r="U223" s="221">
        <v>1.65</v>
      </c>
      <c r="W223" s="45" t="str">
        <f t="shared" si="13"/>
        <v/>
      </c>
    </row>
    <row r="224" spans="1:29" ht="15.75">
      <c r="A224" s="175" t="str">
        <f t="shared" si="12"/>
        <v>94USULUTAN</v>
      </c>
      <c r="B224" s="202">
        <v>94</v>
      </c>
      <c r="C224" s="201" t="s">
        <v>259</v>
      </c>
      <c r="D224" s="235" t="s">
        <v>265</v>
      </c>
      <c r="E224" s="221"/>
      <c r="F224" s="221"/>
      <c r="G224" s="221"/>
      <c r="H224" s="221">
        <v>1.5</v>
      </c>
      <c r="I224" s="221">
        <v>1.5</v>
      </c>
      <c r="J224" s="221">
        <v>1.5</v>
      </c>
      <c r="L224" s="54" t="str">
        <f t="shared" si="11"/>
        <v xml:space="preserve">96GERARDO BARRIOS </v>
      </c>
      <c r="M224" s="202">
        <v>96</v>
      </c>
      <c r="N224" s="201" t="s">
        <v>262</v>
      </c>
      <c r="O224" s="236" t="s">
        <v>205</v>
      </c>
      <c r="P224" s="221">
        <v>48</v>
      </c>
      <c r="Q224" s="221">
        <v>48</v>
      </c>
      <c r="R224" s="221">
        <v>48</v>
      </c>
      <c r="S224" s="221">
        <v>0.54999999999999993</v>
      </c>
      <c r="T224" s="221">
        <v>0.55000000000000004</v>
      </c>
      <c r="U224" s="221">
        <v>0.55000000000000004</v>
      </c>
      <c r="W224" s="45" t="str">
        <f t="shared" si="13"/>
        <v/>
      </c>
    </row>
    <row r="225" spans="1:23" ht="15.75">
      <c r="A225" s="175" t="str">
        <f t="shared" si="12"/>
        <v xml:space="preserve">95GERARDO BARRIOS </v>
      </c>
      <c r="B225" s="203">
        <v>95</v>
      </c>
      <c r="C225" s="201" t="s">
        <v>262</v>
      </c>
      <c r="D225" s="235" t="s">
        <v>204</v>
      </c>
      <c r="E225" s="221">
        <v>102.5</v>
      </c>
      <c r="F225" s="221">
        <v>100</v>
      </c>
      <c r="G225" s="221">
        <v>105</v>
      </c>
      <c r="H225" s="221">
        <v>1.1000000000000001</v>
      </c>
      <c r="I225" s="221">
        <v>1.1000000000000001</v>
      </c>
      <c r="J225" s="221">
        <v>1.1000000000000001</v>
      </c>
      <c r="L225" s="54" t="str">
        <f t="shared" si="11"/>
        <v>96MERCADO CENTRAL</v>
      </c>
      <c r="M225" s="203">
        <v>96</v>
      </c>
      <c r="N225" s="201" t="s">
        <v>229</v>
      </c>
      <c r="O225" s="236" t="s">
        <v>205</v>
      </c>
      <c r="P225" s="221">
        <v>48</v>
      </c>
      <c r="Q225" s="221">
        <v>48</v>
      </c>
      <c r="R225" s="221">
        <v>48</v>
      </c>
      <c r="S225" s="221">
        <v>0.55000000000000004</v>
      </c>
      <c r="T225" s="221">
        <v>0.55000000000000004</v>
      </c>
      <c r="U225" s="221">
        <v>0.55000000000000004</v>
      </c>
      <c r="W225" s="45" t="str">
        <f t="shared" si="13"/>
        <v/>
      </c>
    </row>
    <row r="226" spans="1:23" ht="15.75">
      <c r="A226" s="175" t="str">
        <f t="shared" si="12"/>
        <v>95MERCADO CENTRAL</v>
      </c>
      <c r="B226" s="203">
        <v>95</v>
      </c>
      <c r="C226" s="201" t="s">
        <v>229</v>
      </c>
      <c r="D226" s="235" t="s">
        <v>204</v>
      </c>
      <c r="E226" s="221">
        <v>100</v>
      </c>
      <c r="F226" s="221">
        <v>100</v>
      </c>
      <c r="G226" s="221">
        <v>100</v>
      </c>
      <c r="H226" s="221">
        <v>1.1000000000000001</v>
      </c>
      <c r="I226" s="221">
        <v>1.1000000000000001</v>
      </c>
      <c r="J226" s="221">
        <v>1.1000000000000001</v>
      </c>
      <c r="L226" s="54" t="str">
        <f t="shared" si="11"/>
        <v>96SANTA ANA</v>
      </c>
      <c r="M226" s="203">
        <v>96</v>
      </c>
      <c r="N226" s="201" t="s">
        <v>172</v>
      </c>
      <c r="O226" s="236" t="s">
        <v>205</v>
      </c>
      <c r="P226" s="221">
        <v>49</v>
      </c>
      <c r="Q226" s="221">
        <v>49</v>
      </c>
      <c r="R226" s="221">
        <v>49</v>
      </c>
      <c r="S226" s="221">
        <v>0.6</v>
      </c>
      <c r="T226" s="221">
        <v>0.6</v>
      </c>
      <c r="U226" s="221">
        <v>0.6</v>
      </c>
      <c r="W226" s="45" t="str">
        <f t="shared" si="13"/>
        <v/>
      </c>
    </row>
    <row r="227" spans="1:23" ht="15.75">
      <c r="A227" s="175" t="str">
        <f t="shared" si="12"/>
        <v>95SAN FRANCISCO GOTERA</v>
      </c>
      <c r="B227" s="203">
        <v>95</v>
      </c>
      <c r="C227" s="201" t="s">
        <v>182</v>
      </c>
      <c r="D227" s="235" t="s">
        <v>204</v>
      </c>
      <c r="E227" s="221"/>
      <c r="F227" s="221"/>
      <c r="G227" s="221"/>
      <c r="H227" s="221">
        <v>1.5571428571428572</v>
      </c>
      <c r="I227" s="221">
        <v>1.5</v>
      </c>
      <c r="J227" s="221">
        <v>1.75</v>
      </c>
      <c r="L227" s="54" t="str">
        <f t="shared" si="11"/>
        <v>96SAN MIGUEL</v>
      </c>
      <c r="M227" s="203">
        <v>96</v>
      </c>
      <c r="N227" s="201" t="s">
        <v>174</v>
      </c>
      <c r="O227" s="236" t="s">
        <v>205</v>
      </c>
      <c r="P227" s="221">
        <v>48.233333333333327</v>
      </c>
      <c r="Q227" s="221">
        <v>47.75</v>
      </c>
      <c r="R227" s="221">
        <v>48.75</v>
      </c>
      <c r="S227" s="221">
        <v>0.55000000000000004</v>
      </c>
      <c r="T227" s="221">
        <v>0.55000000000000004</v>
      </c>
      <c r="U227" s="221">
        <v>0.55000000000000004</v>
      </c>
      <c r="W227" s="45" t="str">
        <f t="shared" si="13"/>
        <v/>
      </c>
    </row>
    <row r="228" spans="1:23" ht="15.75">
      <c r="A228" s="175" t="str">
        <f t="shared" si="12"/>
        <v>95SONSONATE</v>
      </c>
      <c r="B228" s="203">
        <v>95</v>
      </c>
      <c r="C228" s="201" t="s">
        <v>175</v>
      </c>
      <c r="D228" s="235" t="s">
        <v>204</v>
      </c>
      <c r="E228" s="221"/>
      <c r="F228" s="221"/>
      <c r="G228" s="221"/>
      <c r="H228" s="221">
        <v>1.5</v>
      </c>
      <c r="I228" s="221">
        <v>1.5</v>
      </c>
      <c r="J228" s="221">
        <v>1.5</v>
      </c>
      <c r="L228" s="54" t="str">
        <f t="shared" si="11"/>
        <v>96SENSUNTEPEQUE</v>
      </c>
      <c r="M228" s="203">
        <v>96</v>
      </c>
      <c r="N228" s="201" t="s">
        <v>181</v>
      </c>
      <c r="O228" s="236" t="s">
        <v>205</v>
      </c>
      <c r="P228" s="221">
        <v>49</v>
      </c>
      <c r="Q228" s="221">
        <v>49</v>
      </c>
      <c r="R228" s="221">
        <v>49</v>
      </c>
      <c r="S228" s="221">
        <v>0.57999999999999985</v>
      </c>
      <c r="T228" s="221">
        <v>0.55000000000000004</v>
      </c>
      <c r="U228" s="221">
        <v>0.6</v>
      </c>
      <c r="W228" s="45" t="str">
        <f t="shared" si="13"/>
        <v/>
      </c>
    </row>
    <row r="229" spans="1:23" ht="15.75">
      <c r="A229" s="175" t="str">
        <f t="shared" si="12"/>
        <v>95USULUTAN</v>
      </c>
      <c r="B229" s="202">
        <v>95</v>
      </c>
      <c r="C229" s="201" t="s">
        <v>259</v>
      </c>
      <c r="D229" s="235" t="s">
        <v>204</v>
      </c>
      <c r="E229" s="221">
        <v>140</v>
      </c>
      <c r="F229" s="221">
        <v>120</v>
      </c>
      <c r="G229" s="221">
        <v>160</v>
      </c>
      <c r="H229" s="221">
        <v>1.5100000000000002</v>
      </c>
      <c r="I229" s="221">
        <v>1.2</v>
      </c>
      <c r="J229" s="221">
        <v>1.75</v>
      </c>
      <c r="L229" s="54" t="str">
        <f t="shared" si="11"/>
        <v xml:space="preserve">97GERARDO BARRIOS </v>
      </c>
      <c r="M229" s="202">
        <v>97</v>
      </c>
      <c r="N229" s="201" t="s">
        <v>262</v>
      </c>
      <c r="O229" s="236" t="s">
        <v>206</v>
      </c>
      <c r="P229" s="221">
        <v>70.25</v>
      </c>
      <c r="Q229" s="221">
        <v>70</v>
      </c>
      <c r="R229" s="221">
        <v>72</v>
      </c>
      <c r="S229" s="221">
        <v>0.8</v>
      </c>
      <c r="T229" s="221">
        <v>0.8</v>
      </c>
      <c r="U229" s="221">
        <v>0.8</v>
      </c>
      <c r="W229" s="45" t="str">
        <f t="shared" si="13"/>
        <v/>
      </c>
    </row>
    <row r="230" spans="1:23" ht="15.75">
      <c r="A230" s="175" t="str">
        <f t="shared" si="12"/>
        <v xml:space="preserve">96GERARDO BARRIOS </v>
      </c>
      <c r="B230" s="203">
        <v>96</v>
      </c>
      <c r="C230" s="201" t="s">
        <v>262</v>
      </c>
      <c r="D230" s="235" t="s">
        <v>205</v>
      </c>
      <c r="E230" s="221">
        <v>48</v>
      </c>
      <c r="F230" s="221">
        <v>48</v>
      </c>
      <c r="G230" s="221">
        <v>48</v>
      </c>
      <c r="H230" s="221">
        <v>0.54999999999999993</v>
      </c>
      <c r="I230" s="221">
        <v>0.55000000000000004</v>
      </c>
      <c r="J230" s="221">
        <v>0.55000000000000004</v>
      </c>
      <c r="L230" s="54" t="str">
        <f t="shared" si="11"/>
        <v>97MERCADO CENTRAL</v>
      </c>
      <c r="M230" s="203">
        <v>97</v>
      </c>
      <c r="N230" s="201" t="s">
        <v>229</v>
      </c>
      <c r="O230" s="236" t="s">
        <v>206</v>
      </c>
      <c r="P230" s="221">
        <v>70</v>
      </c>
      <c r="Q230" s="221">
        <v>70</v>
      </c>
      <c r="R230" s="221">
        <v>70</v>
      </c>
      <c r="S230" s="221">
        <v>0.8</v>
      </c>
      <c r="T230" s="221">
        <v>0.8</v>
      </c>
      <c r="U230" s="221">
        <v>0.8</v>
      </c>
      <c r="W230" s="45" t="str">
        <f t="shared" si="13"/>
        <v/>
      </c>
    </row>
    <row r="231" spans="1:23" ht="15.75">
      <c r="A231" s="175" t="str">
        <f t="shared" si="12"/>
        <v>96MERCADO CENTRAL</v>
      </c>
      <c r="B231" s="203">
        <v>96</v>
      </c>
      <c r="C231" s="201" t="s">
        <v>229</v>
      </c>
      <c r="D231" s="235" t="s">
        <v>205</v>
      </c>
      <c r="E231" s="221">
        <v>48</v>
      </c>
      <c r="F231" s="221">
        <v>48</v>
      </c>
      <c r="G231" s="221">
        <v>48</v>
      </c>
      <c r="H231" s="221">
        <v>0.55000000000000004</v>
      </c>
      <c r="I231" s="221">
        <v>0.55000000000000004</v>
      </c>
      <c r="J231" s="221">
        <v>0.55000000000000004</v>
      </c>
      <c r="L231" s="54" t="str">
        <f t="shared" si="11"/>
        <v>97SANTA ANA</v>
      </c>
      <c r="M231" s="203">
        <v>97</v>
      </c>
      <c r="N231" s="201" t="s">
        <v>172</v>
      </c>
      <c r="O231" s="236" t="s">
        <v>206</v>
      </c>
      <c r="P231" s="221">
        <v>90</v>
      </c>
      <c r="Q231" s="221">
        <v>90</v>
      </c>
      <c r="R231" s="221">
        <v>90</v>
      </c>
      <c r="S231" s="221">
        <v>1.1499999999999999</v>
      </c>
      <c r="T231" s="221">
        <v>1.1499999999999999</v>
      </c>
      <c r="U231" s="221">
        <v>1.1499999999999999</v>
      </c>
      <c r="W231" s="45" t="str">
        <f t="shared" si="13"/>
        <v/>
      </c>
    </row>
    <row r="232" spans="1:23" ht="15.75">
      <c r="A232" s="175" t="str">
        <f t="shared" si="12"/>
        <v>96SAN FRANCISCO GOTERA</v>
      </c>
      <c r="B232" s="203">
        <v>96</v>
      </c>
      <c r="C232" s="201" t="s">
        <v>182</v>
      </c>
      <c r="D232" s="235" t="s">
        <v>205</v>
      </c>
      <c r="E232" s="221">
        <v>48.5</v>
      </c>
      <c r="F232" s="221">
        <v>48</v>
      </c>
      <c r="G232" s="221">
        <v>49</v>
      </c>
      <c r="H232" s="221">
        <v>0.58125000000000004</v>
      </c>
      <c r="I232" s="221">
        <v>0.55000000000000004</v>
      </c>
      <c r="J232" s="221">
        <v>0.6</v>
      </c>
      <c r="L232" s="54" t="str">
        <f t="shared" si="11"/>
        <v>97SAN MIGUEL</v>
      </c>
      <c r="M232" s="203">
        <v>97</v>
      </c>
      <c r="N232" s="201" t="s">
        <v>174</v>
      </c>
      <c r="O232" s="236" t="s">
        <v>206</v>
      </c>
      <c r="P232" s="221">
        <v>79</v>
      </c>
      <c r="Q232" s="221">
        <v>78</v>
      </c>
      <c r="R232" s="221">
        <v>80</v>
      </c>
      <c r="S232" s="221">
        <v>0.96666666666666667</v>
      </c>
      <c r="T232" s="221">
        <v>0.9</v>
      </c>
      <c r="U232" s="221">
        <v>1</v>
      </c>
      <c r="W232" s="45" t="str">
        <f t="shared" si="13"/>
        <v/>
      </c>
    </row>
    <row r="233" spans="1:23" ht="15.75">
      <c r="A233" s="175" t="str">
        <f t="shared" si="12"/>
        <v>96SONSONATE</v>
      </c>
      <c r="B233" s="203">
        <v>96</v>
      </c>
      <c r="C233" s="201" t="s">
        <v>175</v>
      </c>
      <c r="D233" s="235" t="s">
        <v>205</v>
      </c>
      <c r="E233" s="221">
        <v>49</v>
      </c>
      <c r="F233" s="221">
        <v>49</v>
      </c>
      <c r="G233" s="221">
        <v>49</v>
      </c>
      <c r="H233" s="221">
        <v>0.6</v>
      </c>
      <c r="I233" s="221">
        <v>0.6</v>
      </c>
      <c r="J233" s="221">
        <v>0.6</v>
      </c>
      <c r="L233" s="54" t="str">
        <f t="shared" si="11"/>
        <v>97SENSUNTEPEQUE</v>
      </c>
      <c r="M233" s="203">
        <v>97</v>
      </c>
      <c r="N233" s="201" t="s">
        <v>181</v>
      </c>
      <c r="O233" s="236" t="s">
        <v>206</v>
      </c>
      <c r="P233" s="221">
        <v>79.333333333333329</v>
      </c>
      <c r="Q233" s="221">
        <v>78</v>
      </c>
      <c r="R233" s="221">
        <v>80</v>
      </c>
      <c r="S233" s="221">
        <v>1.0916666666666668</v>
      </c>
      <c r="T233" s="221">
        <v>1</v>
      </c>
      <c r="U233" s="221">
        <v>1.25</v>
      </c>
      <c r="W233" s="45" t="str">
        <f t="shared" si="13"/>
        <v/>
      </c>
    </row>
    <row r="234" spans="1:23" ht="15.75">
      <c r="A234" s="175" t="str">
        <f t="shared" si="12"/>
        <v>96USULUTAN</v>
      </c>
      <c r="B234" s="202">
        <v>96</v>
      </c>
      <c r="C234" s="201" t="s">
        <v>259</v>
      </c>
      <c r="D234" s="235" t="s">
        <v>205</v>
      </c>
      <c r="E234" s="221">
        <v>49.2</v>
      </c>
      <c r="F234" s="221">
        <v>49</v>
      </c>
      <c r="G234" s="221">
        <v>50</v>
      </c>
      <c r="H234" s="221">
        <v>0.54999999999999993</v>
      </c>
      <c r="I234" s="221">
        <v>0.55000000000000004</v>
      </c>
      <c r="J234" s="221">
        <v>0.55000000000000004</v>
      </c>
      <c r="L234" s="54" t="str">
        <f t="shared" si="11"/>
        <v xml:space="preserve">98GERARDO BARRIOS </v>
      </c>
      <c r="M234" s="202">
        <v>98</v>
      </c>
      <c r="N234" s="201" t="s">
        <v>262</v>
      </c>
      <c r="O234" s="236" t="s">
        <v>266</v>
      </c>
      <c r="P234" s="221">
        <v>155.88888888888889</v>
      </c>
      <c r="Q234" s="221">
        <v>148</v>
      </c>
      <c r="R234" s="221">
        <v>160</v>
      </c>
      <c r="S234" s="221">
        <v>1.7166666666666668</v>
      </c>
      <c r="T234" s="221">
        <v>1.7</v>
      </c>
      <c r="U234" s="221">
        <v>1.75</v>
      </c>
      <c r="W234" s="45" t="str">
        <f t="shared" si="13"/>
        <v/>
      </c>
    </row>
    <row r="235" spans="1:23" ht="15.75">
      <c r="A235" s="175" t="str">
        <f t="shared" si="12"/>
        <v xml:space="preserve">97GERARDO BARRIOS </v>
      </c>
      <c r="B235" s="203">
        <v>97</v>
      </c>
      <c r="C235" s="201" t="s">
        <v>262</v>
      </c>
      <c r="D235" s="235" t="s">
        <v>206</v>
      </c>
      <c r="E235" s="221">
        <v>70.2</v>
      </c>
      <c r="F235" s="221">
        <v>70</v>
      </c>
      <c r="G235" s="221">
        <v>72</v>
      </c>
      <c r="H235" s="221">
        <v>0.79999999999999993</v>
      </c>
      <c r="I235" s="221">
        <v>0.8</v>
      </c>
      <c r="J235" s="221">
        <v>0.8</v>
      </c>
      <c r="L235" s="54" t="str">
        <f t="shared" si="11"/>
        <v>98MERCADO CENTRAL</v>
      </c>
      <c r="M235" s="203">
        <v>98</v>
      </c>
      <c r="N235" s="201" t="s">
        <v>229</v>
      </c>
      <c r="O235" s="236" t="s">
        <v>266</v>
      </c>
      <c r="P235" s="221">
        <v>155</v>
      </c>
      <c r="Q235" s="221">
        <v>150</v>
      </c>
      <c r="R235" s="221">
        <v>160</v>
      </c>
      <c r="S235" s="221">
        <v>1.7250000000000001</v>
      </c>
      <c r="T235" s="221">
        <v>1.7</v>
      </c>
      <c r="U235" s="221">
        <v>1.75</v>
      </c>
      <c r="W235" s="45"/>
    </row>
    <row r="236" spans="1:23" ht="15.75">
      <c r="A236" s="175" t="str">
        <f t="shared" si="12"/>
        <v>97MERCADO CENTRAL</v>
      </c>
      <c r="B236" s="203">
        <v>97</v>
      </c>
      <c r="C236" s="201" t="s">
        <v>229</v>
      </c>
      <c r="D236" s="235" t="s">
        <v>206</v>
      </c>
      <c r="E236" s="221">
        <v>70</v>
      </c>
      <c r="F236" s="221">
        <v>70</v>
      </c>
      <c r="G236" s="221">
        <v>70</v>
      </c>
      <c r="H236" s="221">
        <v>0.8</v>
      </c>
      <c r="I236" s="221">
        <v>0.8</v>
      </c>
      <c r="J236" s="221">
        <v>0.8</v>
      </c>
      <c r="L236" s="54" t="str">
        <f t="shared" si="11"/>
        <v>98SANTA ANA</v>
      </c>
      <c r="M236" s="203">
        <v>98</v>
      </c>
      <c r="N236" s="201" t="s">
        <v>172</v>
      </c>
      <c r="O236" s="236" t="s">
        <v>266</v>
      </c>
      <c r="P236" s="221">
        <v>160</v>
      </c>
      <c r="Q236" s="221">
        <v>160</v>
      </c>
      <c r="R236" s="221">
        <v>160</v>
      </c>
      <c r="S236" s="221">
        <v>2</v>
      </c>
      <c r="T236" s="221">
        <v>2</v>
      </c>
      <c r="U236" s="221">
        <v>2</v>
      </c>
      <c r="W236" s="45"/>
    </row>
    <row r="237" spans="1:23" ht="15.75">
      <c r="A237" s="175" t="str">
        <f t="shared" si="12"/>
        <v>97SAN FRANCISCO GOTERA</v>
      </c>
      <c r="B237" s="203">
        <v>97</v>
      </c>
      <c r="C237" s="201" t="s">
        <v>182</v>
      </c>
      <c r="D237" s="235" t="s">
        <v>206</v>
      </c>
      <c r="E237" s="221"/>
      <c r="F237" s="221"/>
      <c r="G237" s="221"/>
      <c r="H237" s="221">
        <v>1.1412499999999999</v>
      </c>
      <c r="I237" s="221">
        <v>1</v>
      </c>
      <c r="J237" s="221">
        <v>1.28</v>
      </c>
      <c r="L237" s="54" t="str">
        <f t="shared" si="11"/>
        <v>98SAN MIGUEL</v>
      </c>
      <c r="M237" s="203">
        <v>98</v>
      </c>
      <c r="N237" s="201" t="s">
        <v>174</v>
      </c>
      <c r="O237" s="236" t="s">
        <v>266</v>
      </c>
      <c r="P237" s="221">
        <v>163</v>
      </c>
      <c r="Q237" s="221">
        <v>160</v>
      </c>
      <c r="R237" s="221">
        <v>166</v>
      </c>
      <c r="S237" s="221">
        <v>1.8333333333333333</v>
      </c>
      <c r="T237" s="221">
        <v>1.75</v>
      </c>
      <c r="U237" s="221">
        <v>2</v>
      </c>
      <c r="W237" s="45"/>
    </row>
    <row r="238" spans="1:23" ht="15.75">
      <c r="A238" s="175" t="str">
        <f t="shared" si="12"/>
        <v>97SONSONATE</v>
      </c>
      <c r="B238" s="203">
        <v>97</v>
      </c>
      <c r="C238" s="201" t="s">
        <v>175</v>
      </c>
      <c r="D238" s="235" t="s">
        <v>206</v>
      </c>
      <c r="E238" s="221">
        <v>75</v>
      </c>
      <c r="F238" s="221">
        <v>75</v>
      </c>
      <c r="G238" s="221">
        <v>75</v>
      </c>
      <c r="H238" s="221">
        <v>1.1499999999999999</v>
      </c>
      <c r="I238" s="221">
        <v>1.1499999999999999</v>
      </c>
      <c r="J238" s="221">
        <v>1.1499999999999999</v>
      </c>
      <c r="L238" s="54" t="str">
        <f t="shared" si="11"/>
        <v>98SENSUNTEPEQUE</v>
      </c>
      <c r="M238" s="203">
        <v>98</v>
      </c>
      <c r="N238" s="201" t="s">
        <v>181</v>
      </c>
      <c r="O238" s="236" t="s">
        <v>266</v>
      </c>
      <c r="P238" s="221">
        <v>156.66666666666666</v>
      </c>
      <c r="Q238" s="221">
        <v>150</v>
      </c>
      <c r="R238" s="221">
        <v>160</v>
      </c>
      <c r="S238" s="221">
        <v>2</v>
      </c>
      <c r="T238" s="221">
        <v>2</v>
      </c>
      <c r="U238" s="221">
        <v>2</v>
      </c>
      <c r="W238" s="45"/>
    </row>
    <row r="239" spans="1:23" ht="15.75">
      <c r="A239" s="175" t="str">
        <f t="shared" si="12"/>
        <v>97USULUTAN</v>
      </c>
      <c r="B239" s="202">
        <v>97</v>
      </c>
      <c r="C239" s="201" t="s">
        <v>259</v>
      </c>
      <c r="D239" s="235" t="s">
        <v>206</v>
      </c>
      <c r="E239" s="221">
        <v>80</v>
      </c>
      <c r="F239" s="221">
        <v>75</v>
      </c>
      <c r="G239" s="221">
        <v>85</v>
      </c>
      <c r="H239" s="221">
        <v>1.075</v>
      </c>
      <c r="I239" s="221">
        <v>1</v>
      </c>
      <c r="J239" s="221">
        <v>1.2</v>
      </c>
      <c r="L239" s="54" t="str">
        <f t="shared" si="11"/>
        <v>99MERCADO CENTRAL</v>
      </c>
      <c r="M239" s="202">
        <v>99</v>
      </c>
      <c r="N239" s="201" t="s">
        <v>229</v>
      </c>
      <c r="O239" s="236" t="s">
        <v>208</v>
      </c>
      <c r="P239" s="221">
        <v>26</v>
      </c>
      <c r="Q239" s="221">
        <v>26</v>
      </c>
      <c r="R239" s="221">
        <v>26</v>
      </c>
      <c r="S239" s="221"/>
      <c r="T239" s="221"/>
      <c r="U239" s="221"/>
      <c r="W239" s="45"/>
    </row>
    <row r="240" spans="1:23" ht="15.75">
      <c r="A240" s="175" t="str">
        <f t="shared" si="12"/>
        <v xml:space="preserve">98GERARDO BARRIOS </v>
      </c>
      <c r="B240" s="203">
        <v>98</v>
      </c>
      <c r="C240" s="201" t="s">
        <v>262</v>
      </c>
      <c r="D240" s="235" t="s">
        <v>266</v>
      </c>
      <c r="E240" s="221">
        <v>156.18181818181819</v>
      </c>
      <c r="F240" s="221">
        <v>148</v>
      </c>
      <c r="G240" s="221">
        <v>165</v>
      </c>
      <c r="H240" s="221">
        <v>1.73125</v>
      </c>
      <c r="I240" s="221">
        <v>1.7</v>
      </c>
      <c r="J240" s="221">
        <v>1.8</v>
      </c>
      <c r="L240" s="54" t="str">
        <f t="shared" si="11"/>
        <v>99SANTA ANA</v>
      </c>
      <c r="M240" s="203">
        <v>99</v>
      </c>
      <c r="N240" s="201" t="s">
        <v>172</v>
      </c>
      <c r="O240" s="236" t="s">
        <v>208</v>
      </c>
      <c r="P240" s="221">
        <v>28</v>
      </c>
      <c r="Q240" s="221">
        <v>28</v>
      </c>
      <c r="R240" s="221">
        <v>28</v>
      </c>
      <c r="S240" s="221"/>
      <c r="T240" s="221"/>
      <c r="U240" s="221"/>
      <c r="W240" s="45"/>
    </row>
    <row r="241" spans="1:23" ht="15.75">
      <c r="A241" s="175" t="str">
        <f t="shared" si="12"/>
        <v>98MERCADO CENTRAL</v>
      </c>
      <c r="B241" s="202">
        <v>98</v>
      </c>
      <c r="C241" s="201" t="s">
        <v>229</v>
      </c>
      <c r="D241" s="235" t="s">
        <v>266</v>
      </c>
      <c r="E241" s="221">
        <v>160</v>
      </c>
      <c r="F241" s="221">
        <v>160</v>
      </c>
      <c r="G241" s="221">
        <v>160</v>
      </c>
      <c r="H241" s="221">
        <v>1.75</v>
      </c>
      <c r="I241" s="221">
        <v>1.75</v>
      </c>
      <c r="J241" s="221">
        <v>1.75</v>
      </c>
      <c r="L241" s="54" t="str">
        <f t="shared" si="11"/>
        <v>100MERCADO CENTRAL</v>
      </c>
      <c r="M241" s="202">
        <v>100</v>
      </c>
      <c r="N241" s="201" t="s">
        <v>229</v>
      </c>
      <c r="O241" s="236" t="s">
        <v>209</v>
      </c>
      <c r="P241" s="221">
        <v>24.5</v>
      </c>
      <c r="Q241" s="221">
        <v>24</v>
      </c>
      <c r="R241" s="221">
        <v>25</v>
      </c>
      <c r="S241" s="221"/>
      <c r="T241" s="221"/>
      <c r="U241" s="221"/>
      <c r="W241" s="45"/>
    </row>
    <row r="242" spans="1:23" ht="15.75">
      <c r="A242" s="175" t="str">
        <f t="shared" si="12"/>
        <v>98SAN FRANCISCO GOTERA</v>
      </c>
      <c r="B242" s="203">
        <v>98</v>
      </c>
      <c r="C242" s="201" t="s">
        <v>182</v>
      </c>
      <c r="D242" s="235" t="s">
        <v>266</v>
      </c>
      <c r="E242" s="221"/>
      <c r="F242" s="221"/>
      <c r="G242" s="221"/>
      <c r="H242" s="221">
        <v>2.0187499999999998</v>
      </c>
      <c r="I242" s="221">
        <v>2</v>
      </c>
      <c r="J242" s="221">
        <v>2.15</v>
      </c>
      <c r="L242" s="54" t="str">
        <f t="shared" si="11"/>
        <v>100SANTA ANA</v>
      </c>
      <c r="M242" s="203">
        <v>100</v>
      </c>
      <c r="N242" s="201" t="s">
        <v>172</v>
      </c>
      <c r="O242" s="236" t="s">
        <v>209</v>
      </c>
      <c r="P242" s="221">
        <v>23.5</v>
      </c>
      <c r="Q242" s="221">
        <v>23.5</v>
      </c>
      <c r="R242" s="221">
        <v>23.5</v>
      </c>
      <c r="S242" s="221"/>
      <c r="T242" s="221"/>
      <c r="U242" s="221"/>
      <c r="W242" s="45"/>
    </row>
    <row r="243" spans="1:23" ht="15.75">
      <c r="A243" s="175" t="str">
        <f t="shared" si="12"/>
        <v>98SONSONATE</v>
      </c>
      <c r="B243" s="203">
        <v>98</v>
      </c>
      <c r="C243" s="201" t="s">
        <v>175</v>
      </c>
      <c r="D243" s="235" t="s">
        <v>266</v>
      </c>
      <c r="E243" s="221">
        <v>160</v>
      </c>
      <c r="F243" s="221">
        <v>160</v>
      </c>
      <c r="G243" s="221">
        <v>160</v>
      </c>
      <c r="H243" s="221">
        <v>2</v>
      </c>
      <c r="I243" s="221">
        <v>2</v>
      </c>
      <c r="J243" s="221">
        <v>2</v>
      </c>
      <c r="L243" s="54" t="str">
        <f t="shared" si="11"/>
        <v>100SENSUNTEPEQUE</v>
      </c>
      <c r="M243" s="203">
        <v>100</v>
      </c>
      <c r="N243" s="201" t="s">
        <v>181</v>
      </c>
      <c r="O243" s="236" t="s">
        <v>209</v>
      </c>
      <c r="P243" s="221">
        <v>23.5</v>
      </c>
      <c r="Q243" s="221">
        <v>23</v>
      </c>
      <c r="R243" s="221">
        <v>24</v>
      </c>
      <c r="S243" s="221">
        <v>0.52500000000000002</v>
      </c>
      <c r="T243" s="221">
        <v>0.5</v>
      </c>
      <c r="U243" s="221">
        <v>0.55000000000000004</v>
      </c>
      <c r="W243" s="45"/>
    </row>
    <row r="244" spans="1:23" ht="15.75">
      <c r="A244" s="175" t="str">
        <f t="shared" si="12"/>
        <v>98USULUTAN</v>
      </c>
      <c r="B244" s="202">
        <v>98</v>
      </c>
      <c r="C244" s="201" t="s">
        <v>259</v>
      </c>
      <c r="D244" s="235" t="s">
        <v>266</v>
      </c>
      <c r="E244" s="221">
        <v>170</v>
      </c>
      <c r="F244" s="221">
        <v>160</v>
      </c>
      <c r="G244" s="221">
        <v>180</v>
      </c>
      <c r="H244" s="221">
        <v>1.97</v>
      </c>
      <c r="I244" s="221">
        <v>1.8</v>
      </c>
      <c r="J244" s="221">
        <v>2.25</v>
      </c>
      <c r="L244" s="54" t="str">
        <f t="shared" si="11"/>
        <v>101MERCADO CENTRAL</v>
      </c>
      <c r="M244" s="202">
        <v>101</v>
      </c>
      <c r="N244" s="201" t="s">
        <v>229</v>
      </c>
      <c r="O244" s="236" t="s">
        <v>210</v>
      </c>
      <c r="P244" s="221">
        <v>23.5</v>
      </c>
      <c r="Q244" s="221">
        <v>23</v>
      </c>
      <c r="R244" s="221">
        <v>24</v>
      </c>
      <c r="S244" s="221"/>
      <c r="T244" s="221"/>
      <c r="U244" s="221"/>
      <c r="W244" s="45"/>
    </row>
    <row r="245" spans="1:23" ht="15.75">
      <c r="A245" s="175" t="str">
        <f t="shared" si="12"/>
        <v>99MERCADO CENTRAL</v>
      </c>
      <c r="B245" s="203">
        <v>99</v>
      </c>
      <c r="C245" s="201" t="s">
        <v>229</v>
      </c>
      <c r="D245" s="235" t="s">
        <v>208</v>
      </c>
      <c r="E245" s="221">
        <v>26</v>
      </c>
      <c r="F245" s="221">
        <v>26</v>
      </c>
      <c r="G245" s="221">
        <v>26</v>
      </c>
      <c r="H245" s="221"/>
      <c r="I245" s="221"/>
      <c r="J245" s="221"/>
      <c r="L245" s="54" t="str">
        <f t="shared" si="11"/>
        <v>101SANTA ANA</v>
      </c>
      <c r="M245" s="203">
        <v>101</v>
      </c>
      <c r="N245" s="201" t="s">
        <v>172</v>
      </c>
      <c r="O245" s="236" t="s">
        <v>210</v>
      </c>
      <c r="P245" s="221">
        <v>22</v>
      </c>
      <c r="Q245" s="221">
        <v>22</v>
      </c>
      <c r="R245" s="221">
        <v>22</v>
      </c>
      <c r="S245" s="221"/>
      <c r="T245" s="221"/>
      <c r="U245" s="221"/>
      <c r="W245" s="45"/>
    </row>
    <row r="246" spans="1:23" ht="15.75">
      <c r="A246" s="175" t="str">
        <f t="shared" si="12"/>
        <v>99SONSONATE</v>
      </c>
      <c r="B246" s="203">
        <v>99</v>
      </c>
      <c r="C246" s="201" t="s">
        <v>175</v>
      </c>
      <c r="D246" s="235" t="s">
        <v>208</v>
      </c>
      <c r="E246" s="221">
        <v>28</v>
      </c>
      <c r="F246" s="221">
        <v>28</v>
      </c>
      <c r="G246" s="221">
        <v>28</v>
      </c>
      <c r="H246" s="221"/>
      <c r="I246" s="221"/>
      <c r="J246" s="221"/>
      <c r="L246" s="54" t="str">
        <f t="shared" si="11"/>
        <v>101SAN MIGUEL</v>
      </c>
      <c r="M246" s="203">
        <v>101</v>
      </c>
      <c r="N246" s="201" t="s">
        <v>174</v>
      </c>
      <c r="O246" s="236" t="s">
        <v>210</v>
      </c>
      <c r="P246" s="221">
        <v>26.4</v>
      </c>
      <c r="Q246" s="221">
        <v>26.4</v>
      </c>
      <c r="R246" s="221">
        <v>26.4</v>
      </c>
      <c r="S246" s="221">
        <v>0.6</v>
      </c>
      <c r="T246" s="221">
        <v>0.6</v>
      </c>
      <c r="U246" s="221">
        <v>0.6</v>
      </c>
      <c r="W246" s="45"/>
    </row>
    <row r="247" spans="1:23" ht="15.75">
      <c r="A247" s="175" t="str">
        <f t="shared" si="12"/>
        <v xml:space="preserve">100GERARDO BARRIOS </v>
      </c>
      <c r="B247" s="202">
        <v>100</v>
      </c>
      <c r="C247" s="201" t="s">
        <v>262</v>
      </c>
      <c r="D247" s="235" t="s">
        <v>209</v>
      </c>
      <c r="E247" s="221">
        <v>24.5</v>
      </c>
      <c r="F247" s="221">
        <v>24</v>
      </c>
      <c r="G247" s="221">
        <v>25</v>
      </c>
      <c r="H247" s="221"/>
      <c r="I247" s="221"/>
      <c r="J247" s="221"/>
      <c r="L247" s="54" t="str">
        <f t="shared" si="11"/>
        <v>101SENSUNTEPEQUE</v>
      </c>
      <c r="M247" s="202">
        <v>101</v>
      </c>
      <c r="N247" s="201" t="s">
        <v>181</v>
      </c>
      <c r="O247" s="236" t="s">
        <v>210</v>
      </c>
      <c r="P247" s="221">
        <v>21.9</v>
      </c>
      <c r="Q247" s="221">
        <v>21.5</v>
      </c>
      <c r="R247" s="221">
        <v>22</v>
      </c>
      <c r="S247" s="221">
        <v>0.55999999999999994</v>
      </c>
      <c r="T247" s="221">
        <v>0.5</v>
      </c>
      <c r="U247" s="221">
        <v>0.6</v>
      </c>
      <c r="W247" s="45"/>
    </row>
    <row r="248" spans="1:23" ht="15.75">
      <c r="A248" s="175" t="str">
        <f t="shared" si="12"/>
        <v>100MERCADO CENTRAL</v>
      </c>
      <c r="B248" s="203">
        <v>100</v>
      </c>
      <c r="C248" s="201" t="s">
        <v>229</v>
      </c>
      <c r="D248" s="235" t="s">
        <v>209</v>
      </c>
      <c r="E248" s="221">
        <v>25</v>
      </c>
      <c r="F248" s="221">
        <v>25</v>
      </c>
      <c r="G248" s="221">
        <v>25</v>
      </c>
      <c r="H248" s="221"/>
      <c r="I248" s="221"/>
      <c r="J248" s="221"/>
      <c r="L248" s="54" t="str">
        <f t="shared" si="11"/>
        <v>102MERCADO CENTRAL</v>
      </c>
      <c r="M248" s="203">
        <v>102</v>
      </c>
      <c r="N248" s="201" t="s">
        <v>229</v>
      </c>
      <c r="O248" s="236" t="s">
        <v>211</v>
      </c>
      <c r="P248" s="221">
        <v>5</v>
      </c>
      <c r="Q248" s="221">
        <v>5</v>
      </c>
      <c r="R248" s="221">
        <v>5</v>
      </c>
      <c r="S248" s="221"/>
      <c r="T248" s="221"/>
      <c r="U248" s="221"/>
      <c r="W248" s="45"/>
    </row>
    <row r="249" spans="1:23" ht="15.75">
      <c r="A249" s="175" t="str">
        <f t="shared" si="12"/>
        <v>100SAN FRANCISCO GOTERA</v>
      </c>
      <c r="B249" s="203">
        <v>100</v>
      </c>
      <c r="C249" s="201" t="s">
        <v>182</v>
      </c>
      <c r="D249" s="235" t="s">
        <v>209</v>
      </c>
      <c r="E249" s="221">
        <v>24</v>
      </c>
      <c r="F249" s="221">
        <v>24</v>
      </c>
      <c r="G249" s="221">
        <v>24</v>
      </c>
      <c r="H249" s="221">
        <v>0.57499999999999996</v>
      </c>
      <c r="I249" s="221">
        <v>0.55000000000000004</v>
      </c>
      <c r="J249" s="221">
        <v>0.6</v>
      </c>
      <c r="L249" s="54" t="str">
        <f t="shared" si="11"/>
        <v>102SANTA ANA</v>
      </c>
      <c r="M249" s="203">
        <v>102</v>
      </c>
      <c r="N249" s="201" t="s">
        <v>172</v>
      </c>
      <c r="O249" s="236" t="s">
        <v>211</v>
      </c>
      <c r="P249" s="221">
        <v>4.833333333333333</v>
      </c>
      <c r="Q249" s="221">
        <v>4.5</v>
      </c>
      <c r="R249" s="221">
        <v>5</v>
      </c>
      <c r="S249" s="221"/>
      <c r="T249" s="221"/>
      <c r="U249" s="221"/>
      <c r="W249" s="45"/>
    </row>
    <row r="250" spans="1:23" ht="15.75">
      <c r="A250" s="175" t="str">
        <f t="shared" si="12"/>
        <v>100SONSONATE</v>
      </c>
      <c r="B250" s="203">
        <v>100</v>
      </c>
      <c r="C250" s="201" t="s">
        <v>175</v>
      </c>
      <c r="D250" s="235" t="s">
        <v>209</v>
      </c>
      <c r="E250" s="221">
        <v>25.75</v>
      </c>
      <c r="F250" s="221">
        <v>23.5</v>
      </c>
      <c r="G250" s="221">
        <v>28</v>
      </c>
      <c r="H250" s="221"/>
      <c r="I250" s="221"/>
      <c r="J250" s="221"/>
      <c r="L250" s="54" t="str">
        <f t="shared" si="11"/>
        <v>102SAN MIGUEL</v>
      </c>
      <c r="M250" s="203">
        <v>102</v>
      </c>
      <c r="N250" s="201" t="s">
        <v>174</v>
      </c>
      <c r="O250" s="236" t="s">
        <v>211</v>
      </c>
      <c r="P250" s="221">
        <v>6</v>
      </c>
      <c r="Q250" s="221">
        <v>6</v>
      </c>
      <c r="R250" s="221">
        <v>6</v>
      </c>
      <c r="S250" s="221"/>
      <c r="T250" s="221"/>
      <c r="U250" s="221"/>
      <c r="W250" s="45"/>
    </row>
    <row r="251" spans="1:23" ht="15.75">
      <c r="A251" s="175" t="str">
        <f t="shared" si="12"/>
        <v>100USULUTAN</v>
      </c>
      <c r="B251" s="202">
        <v>100</v>
      </c>
      <c r="C251" s="201" t="s">
        <v>259</v>
      </c>
      <c r="D251" s="235" t="s">
        <v>209</v>
      </c>
      <c r="E251" s="221">
        <v>23.5</v>
      </c>
      <c r="F251" s="221">
        <v>23.5</v>
      </c>
      <c r="G251" s="221">
        <v>23.5</v>
      </c>
      <c r="H251" s="221">
        <v>0.5</v>
      </c>
      <c r="I251" s="221">
        <v>0.5</v>
      </c>
      <c r="J251" s="221">
        <v>0.5</v>
      </c>
      <c r="L251" s="54" t="str">
        <f t="shared" si="11"/>
        <v>102SENSUNTEPEQUE</v>
      </c>
      <c r="M251" s="202">
        <v>102</v>
      </c>
      <c r="N251" s="201" t="s">
        <v>181</v>
      </c>
      <c r="O251" s="236" t="s">
        <v>211</v>
      </c>
      <c r="P251" s="221">
        <v>5.166666666666667</v>
      </c>
      <c r="Q251" s="221">
        <v>4.5</v>
      </c>
      <c r="R251" s="221">
        <v>6</v>
      </c>
      <c r="S251" s="221"/>
      <c r="T251" s="221"/>
      <c r="U251" s="221"/>
      <c r="W251" s="45"/>
    </row>
    <row r="252" spans="1:23" ht="15.75">
      <c r="A252" s="175" t="str">
        <f t="shared" si="12"/>
        <v xml:space="preserve">101GERARDO BARRIOS </v>
      </c>
      <c r="B252" s="203">
        <v>101</v>
      </c>
      <c r="C252" s="201" t="s">
        <v>262</v>
      </c>
      <c r="D252" s="235" t="s">
        <v>210</v>
      </c>
      <c r="E252" s="221">
        <v>23.5</v>
      </c>
      <c r="F252" s="221">
        <v>23</v>
      </c>
      <c r="G252" s="221">
        <v>24</v>
      </c>
      <c r="H252" s="221"/>
      <c r="I252" s="221"/>
      <c r="J252" s="221"/>
      <c r="L252" s="54" t="str">
        <f t="shared" si="11"/>
        <v>103MERCADO CENTRAL</v>
      </c>
      <c r="M252" s="203">
        <v>103</v>
      </c>
      <c r="N252" s="201" t="s">
        <v>229</v>
      </c>
      <c r="O252" s="236" t="s">
        <v>212</v>
      </c>
      <c r="P252" s="221">
        <v>80</v>
      </c>
      <c r="Q252" s="221">
        <v>80</v>
      </c>
      <c r="R252" s="221">
        <v>80</v>
      </c>
      <c r="S252" s="221">
        <v>1</v>
      </c>
      <c r="T252" s="221">
        <v>1</v>
      </c>
      <c r="U252" s="221">
        <v>1</v>
      </c>
      <c r="W252" s="45"/>
    </row>
    <row r="253" spans="1:23" ht="15.75">
      <c r="A253" s="175" t="str">
        <f t="shared" si="12"/>
        <v>101MERCADO CENTRAL</v>
      </c>
      <c r="B253" s="203">
        <v>101</v>
      </c>
      <c r="C253" s="201" t="s">
        <v>229</v>
      </c>
      <c r="D253" s="235" t="s">
        <v>210</v>
      </c>
      <c r="E253" s="221">
        <v>24</v>
      </c>
      <c r="F253" s="221">
        <v>24</v>
      </c>
      <c r="G253" s="221">
        <v>24</v>
      </c>
      <c r="H253" s="221"/>
      <c r="I253" s="221"/>
      <c r="J253" s="221"/>
      <c r="L253" s="54" t="str">
        <f t="shared" si="11"/>
        <v>103SANTA ANA</v>
      </c>
      <c r="M253" s="203">
        <v>103</v>
      </c>
      <c r="N253" s="201" t="s">
        <v>172</v>
      </c>
      <c r="O253" s="236" t="s">
        <v>212</v>
      </c>
      <c r="P253" s="221">
        <v>85</v>
      </c>
      <c r="Q253" s="221">
        <v>85</v>
      </c>
      <c r="R253" s="221">
        <v>85</v>
      </c>
      <c r="S253" s="221">
        <v>1</v>
      </c>
      <c r="T253" s="221">
        <v>1</v>
      </c>
      <c r="U253" s="221">
        <v>1</v>
      </c>
      <c r="W253" s="45"/>
    </row>
    <row r="254" spans="1:23" ht="15.75">
      <c r="A254" s="175" t="str">
        <f t="shared" si="12"/>
        <v>101SAN FRANCISCO GOTERA</v>
      </c>
      <c r="B254" s="202">
        <v>101</v>
      </c>
      <c r="C254" s="201" t="s">
        <v>182</v>
      </c>
      <c r="D254" s="235" t="s">
        <v>210</v>
      </c>
      <c r="E254" s="221">
        <v>23.5</v>
      </c>
      <c r="F254" s="221">
        <v>23</v>
      </c>
      <c r="G254" s="221">
        <v>24</v>
      </c>
      <c r="H254" s="221">
        <v>0.56000000000000005</v>
      </c>
      <c r="I254" s="221">
        <v>0.55000000000000004</v>
      </c>
      <c r="J254" s="221">
        <v>0.6</v>
      </c>
      <c r="L254" s="54" t="str">
        <f t="shared" si="11"/>
        <v>103SENSUNTEPEQUE</v>
      </c>
      <c r="M254" s="202">
        <v>103</v>
      </c>
      <c r="N254" s="201" t="s">
        <v>181</v>
      </c>
      <c r="O254" s="236" t="s">
        <v>212</v>
      </c>
      <c r="P254" s="221">
        <v>71.666666666666671</v>
      </c>
      <c r="Q254" s="221">
        <v>70</v>
      </c>
      <c r="R254" s="221">
        <v>75</v>
      </c>
      <c r="S254" s="221">
        <v>1.05</v>
      </c>
      <c r="T254" s="221">
        <v>1</v>
      </c>
      <c r="U254" s="221">
        <v>1.2</v>
      </c>
      <c r="W254" s="45"/>
    </row>
    <row r="255" spans="1:23" ht="15.75">
      <c r="A255" s="175" t="str">
        <f t="shared" si="12"/>
        <v>101SONSONATE</v>
      </c>
      <c r="B255" s="203">
        <v>101</v>
      </c>
      <c r="C255" s="201" t="s">
        <v>175</v>
      </c>
      <c r="D255" s="235" t="s">
        <v>210</v>
      </c>
      <c r="E255" s="221">
        <v>22</v>
      </c>
      <c r="F255" s="221">
        <v>22</v>
      </c>
      <c r="G255" s="221">
        <v>22</v>
      </c>
      <c r="H255" s="221"/>
      <c r="I255" s="221"/>
      <c r="J255" s="221"/>
      <c r="L255" s="54" t="str">
        <f t="shared" si="11"/>
        <v xml:space="preserve">105GERARDO BARRIOS </v>
      </c>
      <c r="M255" s="203">
        <v>105</v>
      </c>
      <c r="N255" s="201" t="s">
        <v>262</v>
      </c>
      <c r="O255" s="236" t="s">
        <v>267</v>
      </c>
      <c r="P255" s="221">
        <v>13.9</v>
      </c>
      <c r="Q255" s="221">
        <v>13</v>
      </c>
      <c r="R255" s="221">
        <v>14</v>
      </c>
      <c r="S255" s="221">
        <v>0.19999999999999998</v>
      </c>
      <c r="T255" s="221">
        <v>0.2</v>
      </c>
      <c r="U255" s="221">
        <v>0.2</v>
      </c>
      <c r="W255" s="45"/>
    </row>
    <row r="256" spans="1:23" ht="15.75">
      <c r="A256" s="175" t="str">
        <f t="shared" si="12"/>
        <v>101USULUTAN</v>
      </c>
      <c r="B256" s="203">
        <v>101</v>
      </c>
      <c r="C256" s="201" t="s">
        <v>259</v>
      </c>
      <c r="D256" s="235" t="s">
        <v>210</v>
      </c>
      <c r="E256" s="221">
        <v>24.25</v>
      </c>
      <c r="F256" s="221">
        <v>23</v>
      </c>
      <c r="G256" s="221">
        <v>25.5</v>
      </c>
      <c r="H256" s="221">
        <v>0.56666666666666676</v>
      </c>
      <c r="I256" s="221">
        <v>0.5</v>
      </c>
      <c r="J256" s="221">
        <v>0.6</v>
      </c>
      <c r="L256" s="54" t="str">
        <f t="shared" si="11"/>
        <v>105MERCADO CENTRAL</v>
      </c>
      <c r="M256" s="203">
        <v>105</v>
      </c>
      <c r="N256" s="201" t="s">
        <v>229</v>
      </c>
      <c r="O256" s="236" t="s">
        <v>267</v>
      </c>
      <c r="P256" s="221">
        <v>14</v>
      </c>
      <c r="Q256" s="221">
        <v>14</v>
      </c>
      <c r="R256" s="221">
        <v>14</v>
      </c>
      <c r="S256" s="221">
        <v>0.2</v>
      </c>
      <c r="T256" s="221">
        <v>0.2</v>
      </c>
      <c r="U256" s="221">
        <v>0.2</v>
      </c>
      <c r="W256" s="45"/>
    </row>
    <row r="257" spans="1:23" ht="15.75">
      <c r="A257" s="175" t="str">
        <f t="shared" si="12"/>
        <v>102MERCADO CENTRAL</v>
      </c>
      <c r="B257" s="203">
        <v>102</v>
      </c>
      <c r="C257" s="201" t="s">
        <v>229</v>
      </c>
      <c r="D257" s="235" t="s">
        <v>211</v>
      </c>
      <c r="E257" s="221">
        <v>5</v>
      </c>
      <c r="F257" s="221">
        <v>5</v>
      </c>
      <c r="G257" s="221">
        <v>5</v>
      </c>
      <c r="H257" s="221"/>
      <c r="I257" s="221"/>
      <c r="J257" s="221"/>
      <c r="L257" s="54" t="str">
        <f t="shared" si="11"/>
        <v>105SANTA ANA</v>
      </c>
      <c r="M257" s="203">
        <v>105</v>
      </c>
      <c r="N257" s="201" t="s">
        <v>172</v>
      </c>
      <c r="O257" s="236" t="s">
        <v>267</v>
      </c>
      <c r="P257" s="221">
        <v>12</v>
      </c>
      <c r="Q257" s="221">
        <v>12</v>
      </c>
      <c r="R257" s="221">
        <v>12</v>
      </c>
      <c r="S257" s="221">
        <v>0.15</v>
      </c>
      <c r="T257" s="221">
        <v>0.15</v>
      </c>
      <c r="U257" s="221">
        <v>0.15</v>
      </c>
      <c r="W257" s="45"/>
    </row>
    <row r="258" spans="1:23" ht="15.75">
      <c r="A258" s="175" t="str">
        <f t="shared" si="12"/>
        <v>102SAN FRANCISCO GOTERA</v>
      </c>
      <c r="B258" s="203">
        <v>102</v>
      </c>
      <c r="C258" s="201" t="s">
        <v>182</v>
      </c>
      <c r="D258" s="235" t="s">
        <v>211</v>
      </c>
      <c r="E258" s="221">
        <v>5.125</v>
      </c>
      <c r="F258" s="221">
        <v>5</v>
      </c>
      <c r="G258" s="221">
        <v>5.5</v>
      </c>
      <c r="H258" s="221"/>
      <c r="I258" s="221"/>
      <c r="J258" s="221"/>
      <c r="L258" s="54" t="str">
        <f t="shared" si="11"/>
        <v>105SAN MIGUEL</v>
      </c>
      <c r="M258" s="203">
        <v>105</v>
      </c>
      <c r="N258" s="201" t="s">
        <v>174</v>
      </c>
      <c r="O258" s="236" t="s">
        <v>267</v>
      </c>
      <c r="P258" s="221">
        <v>12.666666666666666</v>
      </c>
      <c r="Q258" s="221">
        <v>12</v>
      </c>
      <c r="R258" s="221">
        <v>13.5</v>
      </c>
      <c r="S258" s="221">
        <v>0.15666666666666665</v>
      </c>
      <c r="T258" s="221">
        <v>0.15</v>
      </c>
      <c r="U258" s="221">
        <v>0.17</v>
      </c>
      <c r="W258" s="45"/>
    </row>
    <row r="259" spans="1:23" ht="15.75">
      <c r="A259" s="175" t="str">
        <f t="shared" si="12"/>
        <v>102SONSONATE</v>
      </c>
      <c r="B259" s="202">
        <v>102</v>
      </c>
      <c r="C259" s="201" t="s">
        <v>175</v>
      </c>
      <c r="D259" s="235" t="s">
        <v>211</v>
      </c>
      <c r="E259" s="221">
        <v>4.5</v>
      </c>
      <c r="F259" s="221">
        <v>4.5</v>
      </c>
      <c r="G259" s="221">
        <v>4.5</v>
      </c>
      <c r="H259" s="221"/>
      <c r="I259" s="221"/>
      <c r="J259" s="221"/>
      <c r="L259" s="54" t="str">
        <f t="shared" si="11"/>
        <v>105SENSUNTEPEQUE</v>
      </c>
      <c r="M259" s="202">
        <v>105</v>
      </c>
      <c r="N259" s="201" t="s">
        <v>181</v>
      </c>
      <c r="O259" s="236" t="s">
        <v>267</v>
      </c>
      <c r="P259" s="221">
        <v>12.2</v>
      </c>
      <c r="Q259" s="221">
        <v>11</v>
      </c>
      <c r="R259" s="221">
        <v>13</v>
      </c>
      <c r="S259" s="221">
        <v>0.2</v>
      </c>
      <c r="T259" s="221">
        <v>0.2</v>
      </c>
      <c r="U259" s="221">
        <v>0.2</v>
      </c>
      <c r="W259" s="45"/>
    </row>
    <row r="260" spans="1:23" ht="15.75">
      <c r="A260" s="175" t="str">
        <f t="shared" si="12"/>
        <v>102USULUTAN</v>
      </c>
      <c r="B260" s="203">
        <v>102</v>
      </c>
      <c r="C260" s="201" t="s">
        <v>259</v>
      </c>
      <c r="D260" s="235" t="s">
        <v>211</v>
      </c>
      <c r="E260" s="221">
        <v>5.25</v>
      </c>
      <c r="F260" s="221">
        <v>5</v>
      </c>
      <c r="G260" s="221">
        <v>5.5</v>
      </c>
      <c r="H260" s="221"/>
      <c r="I260" s="221"/>
      <c r="J260" s="221"/>
      <c r="L260" s="54" t="str">
        <f t="shared" si="11"/>
        <v xml:space="preserve">106GERARDO BARRIOS </v>
      </c>
      <c r="M260" s="203">
        <v>106</v>
      </c>
      <c r="N260" s="201" t="s">
        <v>262</v>
      </c>
      <c r="O260" s="236" t="s">
        <v>268</v>
      </c>
      <c r="P260" s="221">
        <v>50</v>
      </c>
      <c r="Q260" s="221">
        <v>50</v>
      </c>
      <c r="R260" s="221">
        <v>50</v>
      </c>
      <c r="S260" s="221"/>
      <c r="T260" s="221"/>
      <c r="U260" s="221"/>
      <c r="W260" s="45"/>
    </row>
    <row r="261" spans="1:23" ht="15.75">
      <c r="A261" s="175" t="str">
        <f t="shared" si="12"/>
        <v>103MERCADO CENTRAL</v>
      </c>
      <c r="B261" s="202">
        <v>103</v>
      </c>
      <c r="C261" s="201" t="s">
        <v>229</v>
      </c>
      <c r="D261" s="235" t="s">
        <v>212</v>
      </c>
      <c r="E261" s="221">
        <v>80</v>
      </c>
      <c r="F261" s="221">
        <v>80</v>
      </c>
      <c r="G261" s="221">
        <v>80</v>
      </c>
      <c r="H261" s="221">
        <v>1</v>
      </c>
      <c r="I261" s="221">
        <v>1</v>
      </c>
      <c r="J261" s="221">
        <v>1</v>
      </c>
      <c r="L261" s="54" t="str">
        <f t="shared" si="11"/>
        <v>106MERCADO CENTRAL</v>
      </c>
      <c r="M261" s="202">
        <v>106</v>
      </c>
      <c r="N261" s="201" t="s">
        <v>229</v>
      </c>
      <c r="O261" s="236" t="s">
        <v>268</v>
      </c>
      <c r="P261" s="221">
        <v>52.5</v>
      </c>
      <c r="Q261" s="221">
        <v>50</v>
      </c>
      <c r="R261" s="221">
        <v>55</v>
      </c>
      <c r="S261" s="221">
        <v>0.8</v>
      </c>
      <c r="T261" s="221">
        <v>0.8</v>
      </c>
      <c r="U261" s="221">
        <v>0.8</v>
      </c>
      <c r="W261" s="45"/>
    </row>
    <row r="262" spans="1:23" ht="15.75">
      <c r="A262" s="175" t="str">
        <f t="shared" si="12"/>
        <v>103SONSONATE</v>
      </c>
      <c r="B262" s="203">
        <v>103</v>
      </c>
      <c r="C262" s="201" t="s">
        <v>175</v>
      </c>
      <c r="D262" s="235" t="s">
        <v>212</v>
      </c>
      <c r="E262" s="221">
        <v>83</v>
      </c>
      <c r="F262" s="221">
        <v>83</v>
      </c>
      <c r="G262" s="221">
        <v>83</v>
      </c>
      <c r="H262" s="221">
        <v>1</v>
      </c>
      <c r="I262" s="221">
        <v>1</v>
      </c>
      <c r="J262" s="221">
        <v>1</v>
      </c>
      <c r="L262" s="54" t="str">
        <f t="shared" si="11"/>
        <v xml:space="preserve">107GERARDO BARRIOS </v>
      </c>
      <c r="M262" s="203">
        <v>107</v>
      </c>
      <c r="N262" s="201" t="s">
        <v>262</v>
      </c>
      <c r="O262" s="236" t="s">
        <v>293</v>
      </c>
      <c r="P262" s="221">
        <v>38</v>
      </c>
      <c r="Q262" s="221">
        <v>38</v>
      </c>
      <c r="R262" s="221">
        <v>38</v>
      </c>
      <c r="S262" s="221"/>
      <c r="T262" s="221"/>
      <c r="U262" s="221"/>
      <c r="W262" s="45"/>
    </row>
    <row r="263" spans="1:23" ht="15.75">
      <c r="A263" s="175" t="str">
        <f t="shared" si="12"/>
        <v>103USULUTAN</v>
      </c>
      <c r="B263" s="202">
        <v>103</v>
      </c>
      <c r="C263" s="201" t="s">
        <v>259</v>
      </c>
      <c r="D263" s="235" t="s">
        <v>212</v>
      </c>
      <c r="E263" s="221"/>
      <c r="F263" s="221"/>
      <c r="G263" s="221"/>
      <c r="H263" s="221">
        <v>1.03</v>
      </c>
      <c r="I263" s="221">
        <v>0.9</v>
      </c>
      <c r="J263" s="221">
        <v>1.25</v>
      </c>
      <c r="L263" s="54" t="str">
        <f t="shared" ref="L263:L326" si="14">+M263&amp;N263</f>
        <v>107MERCADO CENTRAL</v>
      </c>
      <c r="M263" s="202">
        <v>107</v>
      </c>
      <c r="N263" s="201" t="s">
        <v>229</v>
      </c>
      <c r="O263" s="236" t="s">
        <v>293</v>
      </c>
      <c r="P263" s="221">
        <v>42.5</v>
      </c>
      <c r="Q263" s="221">
        <v>40</v>
      </c>
      <c r="R263" s="221">
        <v>45</v>
      </c>
      <c r="S263" s="221">
        <v>0.6</v>
      </c>
      <c r="T263" s="221">
        <v>0.6</v>
      </c>
      <c r="U263" s="221">
        <v>0.6</v>
      </c>
      <c r="W263" s="45"/>
    </row>
    <row r="264" spans="1:23" ht="15.75">
      <c r="A264" s="175" t="str">
        <f t="shared" si="12"/>
        <v xml:space="preserve">105GERARDO BARRIOS </v>
      </c>
      <c r="B264" s="203">
        <v>105</v>
      </c>
      <c r="C264" s="201" t="s">
        <v>262</v>
      </c>
      <c r="D264" s="235" t="s">
        <v>267</v>
      </c>
      <c r="E264" s="221">
        <v>13.909090909090908</v>
      </c>
      <c r="F264" s="221">
        <v>13</v>
      </c>
      <c r="G264" s="221">
        <v>14</v>
      </c>
      <c r="H264" s="221">
        <v>0.19999999999999998</v>
      </c>
      <c r="I264" s="221">
        <v>0.2</v>
      </c>
      <c r="J264" s="221">
        <v>0.2</v>
      </c>
      <c r="L264" s="54" t="str">
        <f t="shared" si="14"/>
        <v>107SENSUNTEPEQUE</v>
      </c>
      <c r="M264" s="203">
        <v>107</v>
      </c>
      <c r="N264" s="201" t="s">
        <v>181</v>
      </c>
      <c r="O264" s="236" t="s">
        <v>293</v>
      </c>
      <c r="P264" s="221">
        <v>40</v>
      </c>
      <c r="Q264" s="221">
        <v>40</v>
      </c>
      <c r="R264" s="221">
        <v>40</v>
      </c>
      <c r="S264" s="221">
        <v>0.79</v>
      </c>
      <c r="T264" s="221">
        <v>0.75</v>
      </c>
      <c r="U264" s="221">
        <v>0.8</v>
      </c>
      <c r="W264" s="45"/>
    </row>
    <row r="265" spans="1:23" ht="15.75">
      <c r="A265" s="175" t="str">
        <f t="shared" si="12"/>
        <v>105MERCADO CENTRAL</v>
      </c>
      <c r="B265" s="203">
        <v>105</v>
      </c>
      <c r="C265" s="201" t="s">
        <v>229</v>
      </c>
      <c r="D265" s="235" t="s">
        <v>267</v>
      </c>
      <c r="E265" s="221">
        <v>14</v>
      </c>
      <c r="F265" s="221">
        <v>14</v>
      </c>
      <c r="G265" s="221">
        <v>14</v>
      </c>
      <c r="H265" s="221">
        <v>0.2</v>
      </c>
      <c r="I265" s="221">
        <v>0.2</v>
      </c>
      <c r="J265" s="221">
        <v>0.2</v>
      </c>
      <c r="L265" s="54" t="str">
        <f t="shared" si="14"/>
        <v>109MERCADO CENTRAL</v>
      </c>
      <c r="M265" s="203">
        <v>109</v>
      </c>
      <c r="N265" s="201" t="s">
        <v>229</v>
      </c>
      <c r="O265" s="236" t="s">
        <v>215</v>
      </c>
      <c r="P265" s="221">
        <v>4.75</v>
      </c>
      <c r="Q265" s="221">
        <v>4.75</v>
      </c>
      <c r="R265" s="221">
        <v>4.75</v>
      </c>
      <c r="S265" s="221"/>
      <c r="T265" s="221"/>
      <c r="U265" s="221"/>
      <c r="W265" s="45"/>
    </row>
    <row r="266" spans="1:23" ht="15.75">
      <c r="A266" s="175" t="str">
        <f t="shared" si="12"/>
        <v>105SAN FRANCISCO GOTERA</v>
      </c>
      <c r="B266" s="203">
        <v>105</v>
      </c>
      <c r="C266" s="201" t="s">
        <v>182</v>
      </c>
      <c r="D266" s="235" t="s">
        <v>267</v>
      </c>
      <c r="E266" s="221">
        <v>12</v>
      </c>
      <c r="F266" s="221">
        <v>12</v>
      </c>
      <c r="G266" s="221">
        <v>12</v>
      </c>
      <c r="H266" s="221">
        <v>0.15</v>
      </c>
      <c r="I266" s="221">
        <v>0.15</v>
      </c>
      <c r="J266" s="221">
        <v>0.15</v>
      </c>
      <c r="L266" s="54" t="str">
        <f t="shared" si="14"/>
        <v>109SANTA ANA</v>
      </c>
      <c r="M266" s="203">
        <v>109</v>
      </c>
      <c r="N266" s="201" t="s">
        <v>172</v>
      </c>
      <c r="O266" s="236" t="s">
        <v>215</v>
      </c>
      <c r="P266" s="221">
        <v>4.3375000000000004</v>
      </c>
      <c r="Q266" s="221">
        <v>4.25</v>
      </c>
      <c r="R266" s="221">
        <v>4.5</v>
      </c>
      <c r="S266" s="221"/>
      <c r="T266" s="221"/>
      <c r="U266" s="221"/>
      <c r="W266" s="45"/>
    </row>
    <row r="267" spans="1:23" ht="15.75">
      <c r="A267" s="175" t="str">
        <f t="shared" si="12"/>
        <v>105SONSONATE</v>
      </c>
      <c r="B267" s="202">
        <v>105</v>
      </c>
      <c r="C267" s="201" t="s">
        <v>175</v>
      </c>
      <c r="D267" s="235" t="s">
        <v>267</v>
      </c>
      <c r="E267" s="221">
        <v>11.2</v>
      </c>
      <c r="F267" s="221">
        <v>10</v>
      </c>
      <c r="G267" s="221">
        <v>12</v>
      </c>
      <c r="H267" s="221">
        <v>0.15</v>
      </c>
      <c r="I267" s="221">
        <v>0.15</v>
      </c>
      <c r="J267" s="221">
        <v>0.15</v>
      </c>
      <c r="L267" s="54" t="str">
        <f t="shared" si="14"/>
        <v>109SAN MIGUEL</v>
      </c>
      <c r="M267" s="202">
        <v>109</v>
      </c>
      <c r="N267" s="201" t="s">
        <v>174</v>
      </c>
      <c r="O267" s="236" t="s">
        <v>215</v>
      </c>
      <c r="P267" s="221">
        <v>4.833333333333333</v>
      </c>
      <c r="Q267" s="221">
        <v>4.5</v>
      </c>
      <c r="R267" s="221">
        <v>5</v>
      </c>
      <c r="S267" s="221"/>
      <c r="T267" s="221"/>
      <c r="U267" s="221"/>
      <c r="W267" s="45"/>
    </row>
    <row r="268" spans="1:23" ht="15.75">
      <c r="A268" s="175" t="str">
        <f t="shared" si="12"/>
        <v>105USULUTAN</v>
      </c>
      <c r="B268" s="203">
        <v>105</v>
      </c>
      <c r="C268" s="201" t="s">
        <v>259</v>
      </c>
      <c r="D268" s="235" t="s">
        <v>267</v>
      </c>
      <c r="E268" s="221">
        <v>13.583333333333334</v>
      </c>
      <c r="F268" s="221">
        <v>12.5</v>
      </c>
      <c r="G268" s="221">
        <v>14</v>
      </c>
      <c r="H268" s="221">
        <v>0.19285714285714284</v>
      </c>
      <c r="I268" s="221">
        <v>0.15</v>
      </c>
      <c r="J268" s="221">
        <v>0.2</v>
      </c>
      <c r="L268" s="54" t="str">
        <f t="shared" si="14"/>
        <v>109SENSUNTEPEQUE</v>
      </c>
      <c r="M268" s="203">
        <v>109</v>
      </c>
      <c r="N268" s="201" t="s">
        <v>181</v>
      </c>
      <c r="O268" s="236" t="s">
        <v>215</v>
      </c>
      <c r="P268" s="221">
        <v>6</v>
      </c>
      <c r="Q268" s="221">
        <v>6</v>
      </c>
      <c r="R268" s="221">
        <v>6</v>
      </c>
      <c r="S268" s="221"/>
      <c r="T268" s="221"/>
      <c r="U268" s="221"/>
      <c r="W268" s="45"/>
    </row>
    <row r="269" spans="1:23" ht="15.75">
      <c r="A269" s="175" t="str">
        <f t="shared" si="12"/>
        <v xml:space="preserve">106GERARDO BARRIOS </v>
      </c>
      <c r="B269" s="203">
        <v>106</v>
      </c>
      <c r="C269" s="201" t="s">
        <v>262</v>
      </c>
      <c r="D269" s="235" t="s">
        <v>268</v>
      </c>
      <c r="E269" s="221">
        <v>50</v>
      </c>
      <c r="F269" s="221">
        <v>50</v>
      </c>
      <c r="G269" s="221">
        <v>50</v>
      </c>
      <c r="H269" s="221"/>
      <c r="I269" s="221"/>
      <c r="J269" s="221"/>
      <c r="L269" s="54" t="str">
        <f t="shared" si="14"/>
        <v>110MERCADO CENTRAL</v>
      </c>
      <c r="M269" s="203">
        <v>110</v>
      </c>
      <c r="N269" s="201" t="s">
        <v>229</v>
      </c>
      <c r="O269" s="236" t="s">
        <v>216</v>
      </c>
      <c r="P269" s="221">
        <v>4.7</v>
      </c>
      <c r="Q269" s="221">
        <v>4.7</v>
      </c>
      <c r="R269" s="221">
        <v>4.7</v>
      </c>
      <c r="S269" s="221"/>
      <c r="T269" s="221"/>
      <c r="U269" s="221"/>
      <c r="W269" s="45"/>
    </row>
    <row r="270" spans="1:23" ht="15.75">
      <c r="A270" s="175" t="str">
        <f t="shared" si="12"/>
        <v>106MERCADO CENTRAL</v>
      </c>
      <c r="B270" s="203">
        <v>106</v>
      </c>
      <c r="C270" s="201" t="s">
        <v>229</v>
      </c>
      <c r="D270" s="235" t="s">
        <v>268</v>
      </c>
      <c r="E270" s="221">
        <v>52.5</v>
      </c>
      <c r="F270" s="221">
        <v>50</v>
      </c>
      <c r="G270" s="221">
        <v>55</v>
      </c>
      <c r="H270" s="221">
        <v>0.8</v>
      </c>
      <c r="I270" s="221">
        <v>0.8</v>
      </c>
      <c r="J270" s="221">
        <v>0.8</v>
      </c>
      <c r="L270" s="54" t="str">
        <f t="shared" si="14"/>
        <v>110SANTA ANA</v>
      </c>
      <c r="M270" s="203">
        <v>110</v>
      </c>
      <c r="N270" s="201" t="s">
        <v>172</v>
      </c>
      <c r="O270" s="236" t="s">
        <v>216</v>
      </c>
      <c r="P270" s="221">
        <v>4.3375000000000004</v>
      </c>
      <c r="Q270" s="221">
        <v>4.25</v>
      </c>
      <c r="R270" s="221">
        <v>4.5</v>
      </c>
      <c r="S270" s="221"/>
      <c r="T270" s="221"/>
      <c r="U270" s="221"/>
      <c r="W270" s="45"/>
    </row>
    <row r="271" spans="1:23" ht="15.75">
      <c r="A271" s="175" t="str">
        <f t="shared" si="12"/>
        <v>106USULUTAN</v>
      </c>
      <c r="B271" s="202">
        <v>106</v>
      </c>
      <c r="C271" s="201" t="s">
        <v>259</v>
      </c>
      <c r="D271" s="235" t="s">
        <v>268</v>
      </c>
      <c r="E271" s="221"/>
      <c r="F271" s="221"/>
      <c r="G271" s="221"/>
      <c r="H271" s="221">
        <v>1.5</v>
      </c>
      <c r="I271" s="221">
        <v>1.5</v>
      </c>
      <c r="J271" s="221">
        <v>1.5</v>
      </c>
      <c r="L271" s="54" t="str">
        <f t="shared" si="14"/>
        <v>110SAN MIGUEL</v>
      </c>
      <c r="M271" s="202">
        <v>110</v>
      </c>
      <c r="N271" s="201" t="s">
        <v>174</v>
      </c>
      <c r="O271" s="236" t="s">
        <v>216</v>
      </c>
      <c r="P271" s="221">
        <v>4.833333333333333</v>
      </c>
      <c r="Q271" s="221">
        <v>4.5</v>
      </c>
      <c r="R271" s="221">
        <v>5</v>
      </c>
      <c r="S271" s="221"/>
      <c r="T271" s="221"/>
      <c r="U271" s="221"/>
      <c r="W271" s="45"/>
    </row>
    <row r="272" spans="1:23" ht="15.75">
      <c r="A272" s="175" t="str">
        <f t="shared" si="12"/>
        <v xml:space="preserve">107GERARDO BARRIOS </v>
      </c>
      <c r="B272" s="203">
        <v>107</v>
      </c>
      <c r="C272" s="201" t="s">
        <v>262</v>
      </c>
      <c r="D272" s="235" t="s">
        <v>293</v>
      </c>
      <c r="E272" s="221">
        <v>40</v>
      </c>
      <c r="F272" s="221">
        <v>40</v>
      </c>
      <c r="G272" s="221">
        <v>40</v>
      </c>
      <c r="H272" s="221"/>
      <c r="I272" s="221"/>
      <c r="J272" s="221"/>
      <c r="L272" s="54" t="str">
        <f t="shared" si="14"/>
        <v>110SENSUNTEPEQUE</v>
      </c>
      <c r="M272" s="203">
        <v>110</v>
      </c>
      <c r="N272" s="201" t="s">
        <v>181</v>
      </c>
      <c r="O272" s="236" t="s">
        <v>216</v>
      </c>
      <c r="P272" s="221">
        <v>5</v>
      </c>
      <c r="Q272" s="221">
        <v>5</v>
      </c>
      <c r="R272" s="221">
        <v>5</v>
      </c>
      <c r="S272" s="221"/>
      <c r="T272" s="221"/>
      <c r="U272" s="221"/>
      <c r="W272" s="45"/>
    </row>
    <row r="273" spans="1:23" ht="15.75">
      <c r="A273" s="175" t="str">
        <f t="shared" si="12"/>
        <v>107MERCADO CENTRAL</v>
      </c>
      <c r="B273" s="203">
        <v>107</v>
      </c>
      <c r="C273" s="201" t="s">
        <v>229</v>
      </c>
      <c r="D273" s="235" t="s">
        <v>293</v>
      </c>
      <c r="E273" s="221">
        <v>42.5</v>
      </c>
      <c r="F273" s="221">
        <v>40</v>
      </c>
      <c r="G273" s="221">
        <v>45</v>
      </c>
      <c r="H273" s="221">
        <v>0.6</v>
      </c>
      <c r="I273" s="221">
        <v>0.6</v>
      </c>
      <c r="J273" s="221">
        <v>0.6</v>
      </c>
      <c r="L273" s="54" t="str">
        <f t="shared" si="14"/>
        <v>111MERCADO CENTRAL</v>
      </c>
      <c r="M273" s="203">
        <v>111</v>
      </c>
      <c r="N273" s="201" t="s">
        <v>229</v>
      </c>
      <c r="O273" s="236" t="s">
        <v>217</v>
      </c>
      <c r="P273" s="221">
        <v>4.5999999999999996</v>
      </c>
      <c r="Q273" s="221">
        <v>4.5999999999999996</v>
      </c>
      <c r="R273" s="221">
        <v>4.5999999999999996</v>
      </c>
      <c r="S273" s="221"/>
      <c r="T273" s="221"/>
      <c r="U273" s="221"/>
      <c r="W273" s="45"/>
    </row>
    <row r="274" spans="1:23" ht="15.75">
      <c r="A274" s="175" t="str">
        <f t="shared" si="12"/>
        <v>107USULUTAN</v>
      </c>
      <c r="B274" s="203">
        <v>107</v>
      </c>
      <c r="C274" s="201" t="s">
        <v>259</v>
      </c>
      <c r="D274" s="235" t="s">
        <v>293</v>
      </c>
      <c r="E274" s="221">
        <v>60</v>
      </c>
      <c r="F274" s="221">
        <v>60</v>
      </c>
      <c r="G274" s="221">
        <v>60</v>
      </c>
      <c r="H274" s="221">
        <v>0.77500000000000002</v>
      </c>
      <c r="I274" s="221">
        <v>0.75</v>
      </c>
      <c r="J274" s="221">
        <v>0.8</v>
      </c>
      <c r="L274" s="54" t="str">
        <f t="shared" si="14"/>
        <v>111SANTA ANA</v>
      </c>
      <c r="M274" s="203">
        <v>111</v>
      </c>
      <c r="N274" s="201" t="s">
        <v>172</v>
      </c>
      <c r="O274" s="236" t="s">
        <v>217</v>
      </c>
      <c r="P274" s="221">
        <v>4.3375000000000004</v>
      </c>
      <c r="Q274" s="221">
        <v>4.25</v>
      </c>
      <c r="R274" s="221">
        <v>4.5</v>
      </c>
      <c r="S274" s="221"/>
      <c r="T274" s="221"/>
      <c r="U274" s="221"/>
      <c r="W274" s="45"/>
    </row>
    <row r="275" spans="1:23" ht="15.75">
      <c r="A275" s="175" t="str">
        <f t="shared" si="12"/>
        <v>109MERCADO CENTRAL</v>
      </c>
      <c r="B275" s="202">
        <v>109</v>
      </c>
      <c r="C275" s="201" t="s">
        <v>229</v>
      </c>
      <c r="D275" s="235" t="s">
        <v>215</v>
      </c>
      <c r="E275" s="221">
        <v>4.7750000000000004</v>
      </c>
      <c r="F275" s="221">
        <v>4.75</v>
      </c>
      <c r="G275" s="221">
        <v>4.8</v>
      </c>
      <c r="H275" s="221"/>
      <c r="I275" s="221"/>
      <c r="J275" s="221"/>
      <c r="L275" s="54" t="str">
        <f t="shared" si="14"/>
        <v>111SAN MIGUEL</v>
      </c>
      <c r="M275" s="202">
        <v>111</v>
      </c>
      <c r="N275" s="201" t="s">
        <v>174</v>
      </c>
      <c r="O275" s="236" t="s">
        <v>217</v>
      </c>
      <c r="P275" s="221">
        <v>4</v>
      </c>
      <c r="Q275" s="221">
        <v>4</v>
      </c>
      <c r="R275" s="221">
        <v>4</v>
      </c>
      <c r="S275" s="221"/>
      <c r="T275" s="221"/>
      <c r="U275" s="221"/>
      <c r="W275" s="45"/>
    </row>
    <row r="276" spans="1:23" ht="15.75">
      <c r="A276" s="175" t="str">
        <f t="shared" ref="A276:A339" si="15">+B276&amp;C276</f>
        <v>109SAN FRANCISCO GOTERA</v>
      </c>
      <c r="B276" s="203">
        <v>109</v>
      </c>
      <c r="C276" s="201" t="s">
        <v>182</v>
      </c>
      <c r="D276" s="235" t="s">
        <v>215</v>
      </c>
      <c r="E276" s="221">
        <v>5</v>
      </c>
      <c r="F276" s="221">
        <v>5</v>
      </c>
      <c r="G276" s="221">
        <v>5</v>
      </c>
      <c r="H276" s="221"/>
      <c r="I276" s="221"/>
      <c r="J276" s="221"/>
      <c r="L276" s="54" t="str">
        <f t="shared" si="14"/>
        <v>111SENSUNTEPEQUE</v>
      </c>
      <c r="M276" s="203">
        <v>111</v>
      </c>
      <c r="N276" s="201" t="s">
        <v>181</v>
      </c>
      <c r="O276" s="236" t="s">
        <v>217</v>
      </c>
      <c r="P276" s="221">
        <v>5</v>
      </c>
      <c r="Q276" s="221">
        <v>5</v>
      </c>
      <c r="R276" s="221">
        <v>5</v>
      </c>
      <c r="S276" s="221"/>
      <c r="T276" s="221"/>
      <c r="U276" s="221"/>
      <c r="W276" s="45"/>
    </row>
    <row r="277" spans="1:23" ht="15.75">
      <c r="A277" s="175" t="str">
        <f t="shared" si="15"/>
        <v>109SONSONATE</v>
      </c>
      <c r="B277" s="203">
        <v>109</v>
      </c>
      <c r="C277" s="201" t="s">
        <v>175</v>
      </c>
      <c r="D277" s="235" t="s">
        <v>215</v>
      </c>
      <c r="E277" s="221">
        <v>4.2833333333333332</v>
      </c>
      <c r="F277" s="221">
        <v>4.25</v>
      </c>
      <c r="G277" s="221">
        <v>4.3</v>
      </c>
      <c r="H277" s="221"/>
      <c r="I277" s="221"/>
      <c r="J277" s="221"/>
      <c r="L277" s="54" t="str">
        <f t="shared" si="14"/>
        <v>112MERCADO CENTRAL</v>
      </c>
      <c r="M277" s="203">
        <v>112</v>
      </c>
      <c r="N277" s="201" t="s">
        <v>229</v>
      </c>
      <c r="O277" s="236" t="s">
        <v>218</v>
      </c>
      <c r="P277" s="221">
        <v>4</v>
      </c>
      <c r="Q277" s="221">
        <v>4</v>
      </c>
      <c r="R277" s="221">
        <v>4</v>
      </c>
      <c r="S277" s="221"/>
      <c r="T277" s="221"/>
      <c r="U277" s="221"/>
      <c r="W277" s="45"/>
    </row>
    <row r="278" spans="1:23" ht="15.75">
      <c r="A278" s="175" t="str">
        <f t="shared" si="15"/>
        <v>109USULUTAN</v>
      </c>
      <c r="B278" s="203">
        <v>109</v>
      </c>
      <c r="C278" s="201" t="s">
        <v>259</v>
      </c>
      <c r="D278" s="235" t="s">
        <v>215</v>
      </c>
      <c r="E278" s="221">
        <v>5</v>
      </c>
      <c r="F278" s="221">
        <v>5</v>
      </c>
      <c r="G278" s="221">
        <v>5</v>
      </c>
      <c r="H278" s="221"/>
      <c r="I278" s="221"/>
      <c r="J278" s="221"/>
      <c r="L278" s="54" t="str">
        <f t="shared" si="14"/>
        <v>112SANTA ANA</v>
      </c>
      <c r="M278" s="203">
        <v>112</v>
      </c>
      <c r="N278" s="201" t="s">
        <v>172</v>
      </c>
      <c r="O278" s="236" t="s">
        <v>218</v>
      </c>
      <c r="P278" s="221">
        <v>3.75</v>
      </c>
      <c r="Q278" s="221">
        <v>3.75</v>
      </c>
      <c r="R278" s="221">
        <v>3.75</v>
      </c>
      <c r="S278" s="221"/>
      <c r="T278" s="221"/>
      <c r="U278" s="221"/>
      <c r="W278" s="45"/>
    </row>
    <row r="279" spans="1:23" ht="15.75">
      <c r="A279" s="175" t="str">
        <f t="shared" si="15"/>
        <v>110MERCADO CENTRAL</v>
      </c>
      <c r="B279" s="202">
        <v>110</v>
      </c>
      <c r="C279" s="201" t="s">
        <v>229</v>
      </c>
      <c r="D279" s="235" t="s">
        <v>216</v>
      </c>
      <c r="E279" s="221">
        <v>4.7249999999999996</v>
      </c>
      <c r="F279" s="221">
        <v>4.7</v>
      </c>
      <c r="G279" s="221">
        <v>4.75</v>
      </c>
      <c r="H279" s="221"/>
      <c r="I279" s="221"/>
      <c r="J279" s="221"/>
      <c r="L279" s="54" t="str">
        <f t="shared" si="14"/>
        <v>112SAN MIGUEL</v>
      </c>
      <c r="M279" s="202">
        <v>112</v>
      </c>
      <c r="N279" s="201" t="s">
        <v>174</v>
      </c>
      <c r="O279" s="236" t="s">
        <v>218</v>
      </c>
      <c r="P279" s="221">
        <v>3.5</v>
      </c>
      <c r="Q279" s="221">
        <v>3.5</v>
      </c>
      <c r="R279" s="221">
        <v>3.5</v>
      </c>
      <c r="S279" s="221"/>
      <c r="T279" s="221"/>
      <c r="U279" s="221"/>
      <c r="W279" s="45"/>
    </row>
    <row r="280" spans="1:23" ht="15.75">
      <c r="A280" s="175" t="str">
        <f t="shared" si="15"/>
        <v>110SAN FRANCISCO GOTERA</v>
      </c>
      <c r="B280" s="203">
        <v>110</v>
      </c>
      <c r="C280" s="201" t="s">
        <v>182</v>
      </c>
      <c r="D280" s="235" t="s">
        <v>216</v>
      </c>
      <c r="E280" s="221">
        <v>5.25</v>
      </c>
      <c r="F280" s="221">
        <v>5</v>
      </c>
      <c r="G280" s="221">
        <v>5.5</v>
      </c>
      <c r="H280" s="221"/>
      <c r="I280" s="221"/>
      <c r="J280" s="221"/>
      <c r="L280" s="54" t="str">
        <f t="shared" si="14"/>
        <v>112SENSUNTEPEQUE</v>
      </c>
      <c r="M280" s="203">
        <v>112</v>
      </c>
      <c r="N280" s="201" t="s">
        <v>181</v>
      </c>
      <c r="O280" s="236" t="s">
        <v>218</v>
      </c>
      <c r="P280" s="221">
        <v>4</v>
      </c>
      <c r="Q280" s="221">
        <v>4</v>
      </c>
      <c r="R280" s="221">
        <v>4</v>
      </c>
      <c r="S280" s="221"/>
      <c r="T280" s="221"/>
      <c r="U280" s="221"/>
      <c r="W280" s="45"/>
    </row>
    <row r="281" spans="1:23" ht="15.75">
      <c r="A281" s="175" t="str">
        <f t="shared" si="15"/>
        <v>110SONSONATE</v>
      </c>
      <c r="B281" s="203">
        <v>110</v>
      </c>
      <c r="C281" s="201" t="s">
        <v>175</v>
      </c>
      <c r="D281" s="235" t="s">
        <v>216</v>
      </c>
      <c r="E281" s="221">
        <v>4.2833333333333332</v>
      </c>
      <c r="F281" s="221">
        <v>4.25</v>
      </c>
      <c r="G281" s="221">
        <v>4.3</v>
      </c>
      <c r="H281" s="221"/>
      <c r="I281" s="221"/>
      <c r="J281" s="221"/>
      <c r="L281" s="54" t="str">
        <f t="shared" si="14"/>
        <v>113MERCADO CENTRAL</v>
      </c>
      <c r="M281" s="203">
        <v>113</v>
      </c>
      <c r="N281" s="201" t="s">
        <v>229</v>
      </c>
      <c r="O281" s="236" t="s">
        <v>219</v>
      </c>
      <c r="P281" s="221">
        <v>4</v>
      </c>
      <c r="Q281" s="221">
        <v>4</v>
      </c>
      <c r="R281" s="221">
        <v>4</v>
      </c>
      <c r="S281" s="221"/>
      <c r="T281" s="221"/>
      <c r="U281" s="221"/>
      <c r="W281" s="45"/>
    </row>
    <row r="282" spans="1:23" ht="15.75">
      <c r="A282" s="175" t="str">
        <f t="shared" si="15"/>
        <v>110USULUTAN</v>
      </c>
      <c r="B282" s="203">
        <v>110</v>
      </c>
      <c r="C282" s="201" t="s">
        <v>259</v>
      </c>
      <c r="D282" s="235" t="s">
        <v>216</v>
      </c>
      <c r="E282" s="221">
        <v>4.5</v>
      </c>
      <c r="F282" s="221">
        <v>4.5</v>
      </c>
      <c r="G282" s="221">
        <v>4.5</v>
      </c>
      <c r="H282" s="221"/>
      <c r="I282" s="221"/>
      <c r="J282" s="221"/>
      <c r="L282" s="54" t="str">
        <f t="shared" si="14"/>
        <v>113SANTA ANA</v>
      </c>
      <c r="M282" s="203">
        <v>113</v>
      </c>
      <c r="N282" s="201" t="s">
        <v>172</v>
      </c>
      <c r="O282" s="236" t="s">
        <v>219</v>
      </c>
      <c r="P282" s="221">
        <v>4</v>
      </c>
      <c r="Q282" s="221">
        <v>4</v>
      </c>
      <c r="R282" s="221">
        <v>4</v>
      </c>
      <c r="S282" s="221"/>
      <c r="T282" s="221"/>
      <c r="U282" s="221"/>
      <c r="W282" s="45"/>
    </row>
    <row r="283" spans="1:23" ht="15.75">
      <c r="A283" s="175" t="str">
        <f t="shared" si="15"/>
        <v>111MERCADO CENTRAL</v>
      </c>
      <c r="B283" s="202">
        <v>111</v>
      </c>
      <c r="C283" s="201" t="s">
        <v>229</v>
      </c>
      <c r="D283" s="235" t="s">
        <v>217</v>
      </c>
      <c r="E283" s="221">
        <v>4.5999999999999996</v>
      </c>
      <c r="F283" s="221">
        <v>4.5999999999999996</v>
      </c>
      <c r="G283" s="221">
        <v>4.5999999999999996</v>
      </c>
      <c r="H283" s="221"/>
      <c r="I283" s="221"/>
      <c r="J283" s="221"/>
      <c r="L283" s="54" t="str">
        <f t="shared" si="14"/>
        <v>113SAN MIGUEL</v>
      </c>
      <c r="M283" s="202">
        <v>113</v>
      </c>
      <c r="N283" s="201" t="s">
        <v>174</v>
      </c>
      <c r="O283" s="236" t="s">
        <v>219</v>
      </c>
      <c r="P283" s="221">
        <v>4</v>
      </c>
      <c r="Q283" s="221">
        <v>4</v>
      </c>
      <c r="R283" s="221">
        <v>4</v>
      </c>
      <c r="S283" s="221"/>
      <c r="T283" s="221"/>
      <c r="U283" s="221"/>
      <c r="W283" s="45"/>
    </row>
    <row r="284" spans="1:23" ht="15.75">
      <c r="A284" s="175" t="str">
        <f t="shared" si="15"/>
        <v>111SAN FRANCISCO GOTERA</v>
      </c>
      <c r="B284" s="203">
        <v>111</v>
      </c>
      <c r="C284" s="201" t="s">
        <v>182</v>
      </c>
      <c r="D284" s="235" t="s">
        <v>217</v>
      </c>
      <c r="E284" s="221">
        <v>4.25</v>
      </c>
      <c r="F284" s="221">
        <v>4</v>
      </c>
      <c r="G284" s="221">
        <v>4.5</v>
      </c>
      <c r="H284" s="221"/>
      <c r="I284" s="221"/>
      <c r="J284" s="221"/>
      <c r="L284" s="54" t="str">
        <f t="shared" si="14"/>
        <v>113SENSUNTEPEQUE</v>
      </c>
      <c r="M284" s="203">
        <v>113</v>
      </c>
      <c r="N284" s="201" t="s">
        <v>181</v>
      </c>
      <c r="O284" s="236" t="s">
        <v>219</v>
      </c>
      <c r="P284" s="221">
        <v>4.5</v>
      </c>
      <c r="Q284" s="221">
        <v>4.5</v>
      </c>
      <c r="R284" s="221">
        <v>4.5</v>
      </c>
      <c r="S284" s="221"/>
      <c r="T284" s="221"/>
      <c r="U284" s="221"/>
      <c r="W284" s="45"/>
    </row>
    <row r="285" spans="1:23" ht="15.75">
      <c r="A285" s="175" t="str">
        <f t="shared" si="15"/>
        <v>111SONSONATE</v>
      </c>
      <c r="B285" s="203">
        <v>111</v>
      </c>
      <c r="C285" s="201" t="s">
        <v>175</v>
      </c>
      <c r="D285" s="235" t="s">
        <v>217</v>
      </c>
      <c r="E285" s="221">
        <v>4.2833333333333332</v>
      </c>
      <c r="F285" s="221">
        <v>4.25</v>
      </c>
      <c r="G285" s="221">
        <v>4.3</v>
      </c>
      <c r="H285" s="221"/>
      <c r="I285" s="221"/>
      <c r="J285" s="221"/>
      <c r="L285" s="54" t="str">
        <f t="shared" si="14"/>
        <v>114MERCADO CENTRAL</v>
      </c>
      <c r="M285" s="203">
        <v>114</v>
      </c>
      <c r="N285" s="201" t="s">
        <v>229</v>
      </c>
      <c r="O285" s="236" t="s">
        <v>220</v>
      </c>
      <c r="P285" s="221">
        <v>4</v>
      </c>
      <c r="Q285" s="221">
        <v>4</v>
      </c>
      <c r="R285" s="221">
        <v>4</v>
      </c>
      <c r="S285" s="221"/>
      <c r="T285" s="221"/>
      <c r="U285" s="221"/>
      <c r="W285" s="45"/>
    </row>
    <row r="286" spans="1:23" ht="15.75">
      <c r="A286" s="175" t="str">
        <f t="shared" si="15"/>
        <v>111USULUTAN</v>
      </c>
      <c r="B286" s="203">
        <v>111</v>
      </c>
      <c r="C286" s="201" t="s">
        <v>259</v>
      </c>
      <c r="D286" s="235" t="s">
        <v>217</v>
      </c>
      <c r="E286" s="221">
        <v>4.5</v>
      </c>
      <c r="F286" s="221">
        <v>4.5</v>
      </c>
      <c r="G286" s="221">
        <v>4.5</v>
      </c>
      <c r="H286" s="221"/>
      <c r="I286" s="221"/>
      <c r="J286" s="221"/>
      <c r="L286" s="54" t="str">
        <f t="shared" si="14"/>
        <v>114SANTA ANA</v>
      </c>
      <c r="M286" s="203">
        <v>114</v>
      </c>
      <c r="N286" s="201" t="s">
        <v>172</v>
      </c>
      <c r="O286" s="236" t="s">
        <v>220</v>
      </c>
      <c r="P286" s="221">
        <v>4</v>
      </c>
      <c r="Q286" s="221">
        <v>4</v>
      </c>
      <c r="R286" s="221">
        <v>4</v>
      </c>
      <c r="S286" s="221"/>
      <c r="T286" s="221"/>
      <c r="U286" s="221"/>
      <c r="W286" s="45"/>
    </row>
    <row r="287" spans="1:23" ht="15.75">
      <c r="A287" s="175" t="str">
        <f t="shared" si="15"/>
        <v>112MERCADO CENTRAL</v>
      </c>
      <c r="B287" s="202">
        <v>112</v>
      </c>
      <c r="C287" s="201" t="s">
        <v>229</v>
      </c>
      <c r="D287" s="235" t="s">
        <v>218</v>
      </c>
      <c r="E287" s="221">
        <v>4</v>
      </c>
      <c r="F287" s="221">
        <v>4</v>
      </c>
      <c r="G287" s="221">
        <v>4</v>
      </c>
      <c r="H287" s="221"/>
      <c r="I287" s="221"/>
      <c r="J287" s="221"/>
      <c r="L287" s="54" t="str">
        <f t="shared" si="14"/>
        <v>114SAN MIGUEL</v>
      </c>
      <c r="M287" s="202">
        <v>114</v>
      </c>
      <c r="N287" s="201" t="s">
        <v>174</v>
      </c>
      <c r="O287" s="236" t="s">
        <v>220</v>
      </c>
      <c r="P287" s="221">
        <v>4</v>
      </c>
      <c r="Q287" s="221">
        <v>4</v>
      </c>
      <c r="R287" s="221">
        <v>4</v>
      </c>
      <c r="S287" s="221"/>
      <c r="T287" s="221"/>
      <c r="U287" s="221"/>
      <c r="W287" s="45"/>
    </row>
    <row r="288" spans="1:23" ht="15.75">
      <c r="A288" s="175" t="str">
        <f t="shared" si="15"/>
        <v>112SAN FRANCISCO GOTERA</v>
      </c>
      <c r="B288" s="203">
        <v>112</v>
      </c>
      <c r="C288" s="201" t="s">
        <v>182</v>
      </c>
      <c r="D288" s="235" t="s">
        <v>218</v>
      </c>
      <c r="E288" s="221">
        <v>3.5</v>
      </c>
      <c r="F288" s="221">
        <v>3.5</v>
      </c>
      <c r="G288" s="221">
        <v>3.5</v>
      </c>
      <c r="H288" s="221"/>
      <c r="I288" s="221"/>
      <c r="J288" s="221"/>
      <c r="L288" s="54" t="str">
        <f t="shared" si="14"/>
        <v>114SENSUNTEPEQUE</v>
      </c>
      <c r="M288" s="203">
        <v>114</v>
      </c>
      <c r="N288" s="201" t="s">
        <v>181</v>
      </c>
      <c r="O288" s="236" t="s">
        <v>220</v>
      </c>
      <c r="P288" s="221">
        <v>4.5</v>
      </c>
      <c r="Q288" s="221">
        <v>4.5</v>
      </c>
      <c r="R288" s="221">
        <v>4.5</v>
      </c>
      <c r="S288" s="221"/>
      <c r="T288" s="221"/>
      <c r="U288" s="221"/>
      <c r="W288" s="45"/>
    </row>
    <row r="289" spans="1:23" ht="15.75">
      <c r="A289" s="175" t="str">
        <f t="shared" si="15"/>
        <v>112SONSONATE</v>
      </c>
      <c r="B289" s="203">
        <v>112</v>
      </c>
      <c r="C289" s="201" t="s">
        <v>175</v>
      </c>
      <c r="D289" s="235" t="s">
        <v>218</v>
      </c>
      <c r="E289" s="221">
        <v>3.75</v>
      </c>
      <c r="F289" s="221">
        <v>3.75</v>
      </c>
      <c r="G289" s="221">
        <v>3.75</v>
      </c>
      <c r="H289" s="221"/>
      <c r="I289" s="221"/>
      <c r="J289" s="221"/>
      <c r="L289" s="54" t="str">
        <f t="shared" si="14"/>
        <v>115MERCADO CENTRAL</v>
      </c>
      <c r="M289" s="203">
        <v>115</v>
      </c>
      <c r="N289" s="201" t="s">
        <v>229</v>
      </c>
      <c r="O289" s="236" t="s">
        <v>221</v>
      </c>
      <c r="P289" s="221">
        <v>4</v>
      </c>
      <c r="Q289" s="221">
        <v>4</v>
      </c>
      <c r="R289" s="221">
        <v>4</v>
      </c>
      <c r="S289" s="221"/>
      <c r="T289" s="221"/>
      <c r="U289" s="221"/>
      <c r="W289" s="45"/>
    </row>
    <row r="290" spans="1:23" ht="15.75">
      <c r="A290" s="175" t="str">
        <f t="shared" si="15"/>
        <v>112USULUTAN</v>
      </c>
      <c r="B290" s="203">
        <v>112</v>
      </c>
      <c r="C290" s="201" t="s">
        <v>259</v>
      </c>
      <c r="D290" s="235" t="s">
        <v>218</v>
      </c>
      <c r="E290" s="221">
        <v>4</v>
      </c>
      <c r="F290" s="221">
        <v>4</v>
      </c>
      <c r="G290" s="221">
        <v>4</v>
      </c>
      <c r="H290" s="221"/>
      <c r="I290" s="221"/>
      <c r="J290" s="221"/>
      <c r="L290" s="54" t="str">
        <f t="shared" si="14"/>
        <v>115SANTA ANA</v>
      </c>
      <c r="M290" s="203">
        <v>115</v>
      </c>
      <c r="N290" s="201" t="s">
        <v>172</v>
      </c>
      <c r="O290" s="236" t="s">
        <v>221</v>
      </c>
      <c r="P290" s="221">
        <v>4</v>
      </c>
      <c r="Q290" s="221">
        <v>4</v>
      </c>
      <c r="R290" s="221">
        <v>4</v>
      </c>
      <c r="S290" s="221"/>
      <c r="T290" s="221"/>
      <c r="U290" s="221"/>
      <c r="W290" s="45"/>
    </row>
    <row r="291" spans="1:23" ht="15.75">
      <c r="A291" s="175" t="str">
        <f t="shared" si="15"/>
        <v>113MERCADO CENTRAL</v>
      </c>
      <c r="B291" s="202">
        <v>113</v>
      </c>
      <c r="C291" s="201" t="s">
        <v>229</v>
      </c>
      <c r="D291" s="235" t="s">
        <v>219</v>
      </c>
      <c r="E291" s="221">
        <v>4</v>
      </c>
      <c r="F291" s="221">
        <v>4</v>
      </c>
      <c r="G291" s="221">
        <v>4</v>
      </c>
      <c r="H291" s="221"/>
      <c r="I291" s="221"/>
      <c r="J291" s="221"/>
      <c r="L291" s="54" t="str">
        <f t="shared" si="14"/>
        <v>115SAN MIGUEL</v>
      </c>
      <c r="M291" s="202">
        <v>115</v>
      </c>
      <c r="N291" s="201" t="s">
        <v>174</v>
      </c>
      <c r="O291" s="236" t="s">
        <v>221</v>
      </c>
      <c r="P291" s="221">
        <v>4</v>
      </c>
      <c r="Q291" s="221">
        <v>4</v>
      </c>
      <c r="R291" s="221">
        <v>4</v>
      </c>
      <c r="S291" s="221"/>
      <c r="T291" s="221"/>
      <c r="U291" s="221"/>
      <c r="W291" s="45"/>
    </row>
    <row r="292" spans="1:23" ht="15.75">
      <c r="A292" s="175" t="str">
        <f t="shared" si="15"/>
        <v>113SAN FRANCISCO GOTERA</v>
      </c>
      <c r="B292" s="203">
        <v>113</v>
      </c>
      <c r="C292" s="201" t="s">
        <v>182</v>
      </c>
      <c r="D292" s="235" t="s">
        <v>219</v>
      </c>
      <c r="E292" s="221">
        <v>4</v>
      </c>
      <c r="F292" s="221">
        <v>4</v>
      </c>
      <c r="G292" s="221">
        <v>4</v>
      </c>
      <c r="H292" s="221"/>
      <c r="I292" s="221"/>
      <c r="J292" s="221"/>
      <c r="L292" s="54" t="str">
        <f t="shared" si="14"/>
        <v>115SENSUNTEPEQUE</v>
      </c>
      <c r="M292" s="203">
        <v>115</v>
      </c>
      <c r="N292" s="201" t="s">
        <v>181</v>
      </c>
      <c r="O292" s="236" t="s">
        <v>221</v>
      </c>
      <c r="P292" s="221">
        <v>4</v>
      </c>
      <c r="Q292" s="221">
        <v>4</v>
      </c>
      <c r="R292" s="221">
        <v>4</v>
      </c>
      <c r="S292" s="221"/>
      <c r="T292" s="221"/>
      <c r="U292" s="221"/>
      <c r="W292" s="45"/>
    </row>
    <row r="293" spans="1:23" ht="15.75">
      <c r="A293" s="175" t="str">
        <f t="shared" si="15"/>
        <v>113SONSONATE</v>
      </c>
      <c r="B293" s="203">
        <v>113</v>
      </c>
      <c r="C293" s="201" t="s">
        <v>175</v>
      </c>
      <c r="D293" s="235" t="s">
        <v>219</v>
      </c>
      <c r="E293" s="221">
        <v>4</v>
      </c>
      <c r="F293" s="221">
        <v>4</v>
      </c>
      <c r="G293" s="221">
        <v>4</v>
      </c>
      <c r="H293" s="221"/>
      <c r="I293" s="221"/>
      <c r="J293" s="221"/>
      <c r="L293" s="54" t="str">
        <f t="shared" si="14"/>
        <v>116MERCADO CENTRAL</v>
      </c>
      <c r="M293" s="203">
        <v>116</v>
      </c>
      <c r="N293" s="201" t="s">
        <v>229</v>
      </c>
      <c r="O293" s="236" t="s">
        <v>222</v>
      </c>
      <c r="P293" s="221">
        <v>4</v>
      </c>
      <c r="Q293" s="221">
        <v>4</v>
      </c>
      <c r="R293" s="221">
        <v>4</v>
      </c>
      <c r="S293" s="221"/>
      <c r="T293" s="221"/>
      <c r="U293" s="221"/>
      <c r="W293" s="45"/>
    </row>
    <row r="294" spans="1:23" ht="15.75">
      <c r="A294" s="175" t="str">
        <f t="shared" si="15"/>
        <v>113USULUTAN</v>
      </c>
      <c r="B294" s="203">
        <v>113</v>
      </c>
      <c r="C294" s="201" t="s">
        <v>259</v>
      </c>
      <c r="D294" s="235" t="s">
        <v>219</v>
      </c>
      <c r="E294" s="221">
        <v>4.5</v>
      </c>
      <c r="F294" s="221">
        <v>4.5</v>
      </c>
      <c r="G294" s="221">
        <v>4.5</v>
      </c>
      <c r="H294" s="221"/>
      <c r="I294" s="221"/>
      <c r="J294" s="221"/>
      <c r="L294" s="54" t="str">
        <f t="shared" si="14"/>
        <v>116SANTA ANA</v>
      </c>
      <c r="M294" s="203">
        <v>116</v>
      </c>
      <c r="N294" s="201" t="s">
        <v>172</v>
      </c>
      <c r="O294" s="236" t="s">
        <v>222</v>
      </c>
      <c r="P294" s="221">
        <v>4</v>
      </c>
      <c r="Q294" s="221">
        <v>4</v>
      </c>
      <c r="R294" s="221">
        <v>4</v>
      </c>
      <c r="S294" s="221"/>
      <c r="T294" s="221"/>
      <c r="U294" s="221"/>
      <c r="W294" s="45"/>
    </row>
    <row r="295" spans="1:23" ht="15.75">
      <c r="A295" s="175" t="str">
        <f t="shared" si="15"/>
        <v>114MERCADO CENTRAL</v>
      </c>
      <c r="B295" s="202">
        <v>114</v>
      </c>
      <c r="C295" s="201" t="s">
        <v>229</v>
      </c>
      <c r="D295" s="235" t="s">
        <v>220</v>
      </c>
      <c r="E295" s="221">
        <v>4</v>
      </c>
      <c r="F295" s="221">
        <v>4</v>
      </c>
      <c r="G295" s="221">
        <v>4</v>
      </c>
      <c r="H295" s="221"/>
      <c r="I295" s="221"/>
      <c r="J295" s="221"/>
      <c r="L295" s="54" t="str">
        <f t="shared" si="14"/>
        <v>116SAN MIGUEL</v>
      </c>
      <c r="M295" s="202">
        <v>116</v>
      </c>
      <c r="N295" s="201" t="s">
        <v>174</v>
      </c>
      <c r="O295" s="236" t="s">
        <v>222</v>
      </c>
      <c r="P295" s="221">
        <v>4</v>
      </c>
      <c r="Q295" s="221">
        <v>4</v>
      </c>
      <c r="R295" s="221">
        <v>4</v>
      </c>
      <c r="S295" s="221"/>
      <c r="T295" s="221"/>
      <c r="U295" s="221"/>
      <c r="W295" s="45"/>
    </row>
    <row r="296" spans="1:23" ht="15.75">
      <c r="A296" s="175" t="str">
        <f t="shared" si="15"/>
        <v>114SAN FRANCISCO GOTERA</v>
      </c>
      <c r="B296" s="203">
        <v>114</v>
      </c>
      <c r="C296" s="201" t="s">
        <v>182</v>
      </c>
      <c r="D296" s="235" t="s">
        <v>220</v>
      </c>
      <c r="E296" s="221">
        <v>4</v>
      </c>
      <c r="F296" s="221">
        <v>4</v>
      </c>
      <c r="G296" s="221">
        <v>4</v>
      </c>
      <c r="H296" s="221"/>
      <c r="I296" s="221"/>
      <c r="J296" s="221"/>
      <c r="L296" s="54" t="str">
        <f t="shared" si="14"/>
        <v>116SENSUNTEPEQUE</v>
      </c>
      <c r="M296" s="203">
        <v>116</v>
      </c>
      <c r="N296" s="201" t="s">
        <v>181</v>
      </c>
      <c r="O296" s="236" t="s">
        <v>222</v>
      </c>
      <c r="P296" s="221">
        <v>4</v>
      </c>
      <c r="Q296" s="221">
        <v>4</v>
      </c>
      <c r="R296" s="221">
        <v>4</v>
      </c>
      <c r="S296" s="221"/>
      <c r="T296" s="221"/>
      <c r="U296" s="221"/>
      <c r="W296" s="45"/>
    </row>
    <row r="297" spans="1:23" ht="15.75">
      <c r="A297" s="175" t="str">
        <f t="shared" si="15"/>
        <v>114SONSONATE</v>
      </c>
      <c r="B297" s="203">
        <v>114</v>
      </c>
      <c r="C297" s="201" t="s">
        <v>175</v>
      </c>
      <c r="D297" s="235" t="s">
        <v>220</v>
      </c>
      <c r="E297" s="221">
        <v>4</v>
      </c>
      <c r="F297" s="221">
        <v>4</v>
      </c>
      <c r="G297" s="221">
        <v>4</v>
      </c>
      <c r="H297" s="221"/>
      <c r="I297" s="221"/>
      <c r="J297" s="221"/>
      <c r="L297" s="54" t="str">
        <f t="shared" si="14"/>
        <v>119MERCADO CENTRAL</v>
      </c>
      <c r="M297" s="203">
        <v>119</v>
      </c>
      <c r="N297" s="201" t="s">
        <v>229</v>
      </c>
      <c r="O297" s="236" t="s">
        <v>144</v>
      </c>
      <c r="P297" s="221">
        <v>6</v>
      </c>
      <c r="Q297" s="221">
        <v>6</v>
      </c>
      <c r="R297" s="221">
        <v>6</v>
      </c>
      <c r="S297" s="221"/>
      <c r="T297" s="221"/>
      <c r="U297" s="221"/>
      <c r="W297" s="45"/>
    </row>
    <row r="298" spans="1:23" ht="15.75">
      <c r="A298" s="175" t="str">
        <f t="shared" si="15"/>
        <v>114USULUTAN</v>
      </c>
      <c r="B298" s="203">
        <v>114</v>
      </c>
      <c r="C298" s="201" t="s">
        <v>259</v>
      </c>
      <c r="D298" s="235" t="s">
        <v>220</v>
      </c>
      <c r="E298" s="221">
        <v>4.5</v>
      </c>
      <c r="F298" s="221">
        <v>4.5</v>
      </c>
      <c r="G298" s="221">
        <v>4.5</v>
      </c>
      <c r="H298" s="221"/>
      <c r="I298" s="221"/>
      <c r="J298" s="221"/>
      <c r="L298" s="54" t="str">
        <f t="shared" si="14"/>
        <v>119SANTA ANA</v>
      </c>
      <c r="M298" s="203">
        <v>119</v>
      </c>
      <c r="N298" s="201" t="s">
        <v>172</v>
      </c>
      <c r="O298" s="236" t="s">
        <v>144</v>
      </c>
      <c r="P298" s="221">
        <v>4.9375</v>
      </c>
      <c r="Q298" s="221">
        <v>4.75</v>
      </c>
      <c r="R298" s="221">
        <v>5</v>
      </c>
      <c r="S298" s="221"/>
      <c r="T298" s="221"/>
      <c r="U298" s="221"/>
      <c r="W298" s="45"/>
    </row>
    <row r="299" spans="1:23" ht="15.75">
      <c r="A299" s="175" t="str">
        <f t="shared" si="15"/>
        <v>115MERCADO CENTRAL</v>
      </c>
      <c r="B299" s="202">
        <v>115</v>
      </c>
      <c r="C299" s="201" t="s">
        <v>229</v>
      </c>
      <c r="D299" s="235" t="s">
        <v>221</v>
      </c>
      <c r="E299" s="221">
        <v>4</v>
      </c>
      <c r="F299" s="221">
        <v>4</v>
      </c>
      <c r="G299" s="221">
        <v>4</v>
      </c>
      <c r="H299" s="221"/>
      <c r="I299" s="221"/>
      <c r="J299" s="221"/>
      <c r="L299" s="54" t="str">
        <f t="shared" si="14"/>
        <v>119SAN MIGUEL</v>
      </c>
      <c r="M299" s="202">
        <v>119</v>
      </c>
      <c r="N299" s="201" t="s">
        <v>174</v>
      </c>
      <c r="O299" s="236" t="s">
        <v>144</v>
      </c>
      <c r="P299" s="221">
        <v>7</v>
      </c>
      <c r="Q299" s="221">
        <v>7</v>
      </c>
      <c r="R299" s="221">
        <v>7</v>
      </c>
      <c r="S299" s="221"/>
      <c r="T299" s="221"/>
      <c r="U299" s="221"/>
      <c r="W299" s="45"/>
    </row>
    <row r="300" spans="1:23" ht="15.75">
      <c r="A300" s="175" t="str">
        <f t="shared" si="15"/>
        <v>115SAN FRANCISCO GOTERA</v>
      </c>
      <c r="B300" s="203">
        <v>115</v>
      </c>
      <c r="C300" s="201" t="s">
        <v>182</v>
      </c>
      <c r="D300" s="235" t="s">
        <v>221</v>
      </c>
      <c r="E300" s="221">
        <v>3.75</v>
      </c>
      <c r="F300" s="221">
        <v>3.5</v>
      </c>
      <c r="G300" s="221">
        <v>4</v>
      </c>
      <c r="H300" s="221"/>
      <c r="I300" s="221"/>
      <c r="J300" s="221"/>
      <c r="L300" s="54" t="str">
        <f t="shared" si="14"/>
        <v>119SENSUNTEPEQUE</v>
      </c>
      <c r="M300" s="203">
        <v>119</v>
      </c>
      <c r="N300" s="201" t="s">
        <v>181</v>
      </c>
      <c r="O300" s="236" t="s">
        <v>144</v>
      </c>
      <c r="P300" s="221">
        <v>6</v>
      </c>
      <c r="Q300" s="221">
        <v>6</v>
      </c>
      <c r="R300" s="221">
        <v>6</v>
      </c>
      <c r="S300" s="221"/>
      <c r="T300" s="221"/>
      <c r="U300" s="221"/>
      <c r="W300" s="45"/>
    </row>
    <row r="301" spans="1:23" ht="15.75">
      <c r="A301" s="175" t="str">
        <f t="shared" si="15"/>
        <v>115SONSONATE</v>
      </c>
      <c r="B301" s="203">
        <v>115</v>
      </c>
      <c r="C301" s="201" t="s">
        <v>175</v>
      </c>
      <c r="D301" s="235" t="s">
        <v>221</v>
      </c>
      <c r="E301" s="221">
        <v>4</v>
      </c>
      <c r="F301" s="221">
        <v>4</v>
      </c>
      <c r="G301" s="221">
        <v>4</v>
      </c>
      <c r="H301" s="221"/>
      <c r="I301" s="221"/>
      <c r="J301" s="221"/>
      <c r="L301" s="54" t="str">
        <f t="shared" si="14"/>
        <v>120MERCADO CENTRAL</v>
      </c>
      <c r="M301" s="203">
        <v>120</v>
      </c>
      <c r="N301" s="201" t="s">
        <v>229</v>
      </c>
      <c r="O301" s="236" t="s">
        <v>145</v>
      </c>
      <c r="P301" s="221">
        <v>3</v>
      </c>
      <c r="Q301" s="221">
        <v>3</v>
      </c>
      <c r="R301" s="221">
        <v>3</v>
      </c>
      <c r="S301" s="221"/>
      <c r="T301" s="221"/>
      <c r="U301" s="221"/>
      <c r="W301" s="45"/>
    </row>
    <row r="302" spans="1:23" ht="15.75">
      <c r="A302" s="175" t="str">
        <f t="shared" si="15"/>
        <v>115USULUTAN</v>
      </c>
      <c r="B302" s="203">
        <v>115</v>
      </c>
      <c r="C302" s="201" t="s">
        <v>259</v>
      </c>
      <c r="D302" s="235" t="s">
        <v>221</v>
      </c>
      <c r="E302" s="221">
        <v>4</v>
      </c>
      <c r="F302" s="221">
        <v>4</v>
      </c>
      <c r="G302" s="221">
        <v>4</v>
      </c>
      <c r="H302" s="221"/>
      <c r="I302" s="221"/>
      <c r="J302" s="221"/>
      <c r="L302" s="54" t="str">
        <f t="shared" si="14"/>
        <v>120SANTA ANA</v>
      </c>
      <c r="M302" s="203">
        <v>120</v>
      </c>
      <c r="N302" s="201" t="s">
        <v>172</v>
      </c>
      <c r="O302" s="236" t="s">
        <v>145</v>
      </c>
      <c r="P302" s="221">
        <v>3</v>
      </c>
      <c r="Q302" s="221">
        <v>3</v>
      </c>
      <c r="R302" s="221">
        <v>3</v>
      </c>
      <c r="S302" s="221"/>
      <c r="T302" s="221"/>
      <c r="U302" s="221"/>
      <c r="W302" s="45"/>
    </row>
    <row r="303" spans="1:23" ht="15.75">
      <c r="A303" s="175" t="str">
        <f t="shared" si="15"/>
        <v>116MERCADO CENTRAL</v>
      </c>
      <c r="B303" s="202">
        <v>116</v>
      </c>
      <c r="C303" s="201" t="s">
        <v>229</v>
      </c>
      <c r="D303" s="235" t="s">
        <v>222</v>
      </c>
      <c r="E303" s="221">
        <v>4</v>
      </c>
      <c r="F303" s="221">
        <v>4</v>
      </c>
      <c r="G303" s="221">
        <v>4</v>
      </c>
      <c r="H303" s="221"/>
      <c r="I303" s="221"/>
      <c r="J303" s="221"/>
      <c r="L303" s="54" t="str">
        <f t="shared" si="14"/>
        <v>120SAN MIGUEL</v>
      </c>
      <c r="M303" s="202">
        <v>120</v>
      </c>
      <c r="N303" s="201" t="s">
        <v>174</v>
      </c>
      <c r="O303" s="236" t="s">
        <v>145</v>
      </c>
      <c r="P303" s="221">
        <v>3.5</v>
      </c>
      <c r="Q303" s="221">
        <v>3.5</v>
      </c>
      <c r="R303" s="221">
        <v>3.5</v>
      </c>
      <c r="S303" s="221"/>
      <c r="T303" s="221"/>
      <c r="U303" s="221"/>
      <c r="W303" s="45"/>
    </row>
    <row r="304" spans="1:23" ht="15.75">
      <c r="A304" s="175" t="str">
        <f t="shared" si="15"/>
        <v>116SAN FRANCISCO GOTERA</v>
      </c>
      <c r="B304" s="203">
        <v>116</v>
      </c>
      <c r="C304" s="201" t="s">
        <v>182</v>
      </c>
      <c r="D304" s="235" t="s">
        <v>222</v>
      </c>
      <c r="E304" s="221">
        <v>3.75</v>
      </c>
      <c r="F304" s="221">
        <v>3.5</v>
      </c>
      <c r="G304" s="221">
        <v>4</v>
      </c>
      <c r="H304" s="221"/>
      <c r="I304" s="221"/>
      <c r="J304" s="221"/>
      <c r="L304" s="54" t="str">
        <f t="shared" si="14"/>
        <v>120SENSUNTEPEQUE</v>
      </c>
      <c r="M304" s="203">
        <v>120</v>
      </c>
      <c r="N304" s="201" t="s">
        <v>181</v>
      </c>
      <c r="O304" s="236" t="s">
        <v>145</v>
      </c>
      <c r="P304" s="221">
        <v>3.5</v>
      </c>
      <c r="Q304" s="221">
        <v>3.5</v>
      </c>
      <c r="R304" s="221">
        <v>3.5</v>
      </c>
      <c r="S304" s="221"/>
      <c r="T304" s="221"/>
      <c r="U304" s="221"/>
      <c r="W304" s="45"/>
    </row>
    <row r="305" spans="1:23" ht="15.75">
      <c r="A305" s="175" t="str">
        <f t="shared" si="15"/>
        <v>116SONSONATE</v>
      </c>
      <c r="B305" s="203">
        <v>116</v>
      </c>
      <c r="C305" s="201" t="s">
        <v>175</v>
      </c>
      <c r="D305" s="235" t="s">
        <v>222</v>
      </c>
      <c r="E305" s="221">
        <v>4</v>
      </c>
      <c r="F305" s="221">
        <v>4</v>
      </c>
      <c r="G305" s="221">
        <v>4</v>
      </c>
      <c r="H305" s="221"/>
      <c r="I305" s="221"/>
      <c r="J305" s="221"/>
      <c r="L305" s="54" t="str">
        <f t="shared" si="14"/>
        <v>121MERCADO CENTRAL</v>
      </c>
      <c r="M305" s="203">
        <v>121</v>
      </c>
      <c r="N305" s="201" t="s">
        <v>229</v>
      </c>
      <c r="O305" s="236" t="s">
        <v>146</v>
      </c>
      <c r="P305" s="221">
        <v>3</v>
      </c>
      <c r="Q305" s="221">
        <v>3</v>
      </c>
      <c r="R305" s="221">
        <v>3</v>
      </c>
      <c r="S305" s="221"/>
      <c r="T305" s="221"/>
      <c r="U305" s="221"/>
      <c r="W305" s="45"/>
    </row>
    <row r="306" spans="1:23" ht="15.75">
      <c r="A306" s="175" t="str">
        <f t="shared" si="15"/>
        <v>116USULUTAN</v>
      </c>
      <c r="B306" s="203">
        <v>116</v>
      </c>
      <c r="C306" s="201" t="s">
        <v>259</v>
      </c>
      <c r="D306" s="235" t="s">
        <v>222</v>
      </c>
      <c r="E306" s="221">
        <v>4</v>
      </c>
      <c r="F306" s="221">
        <v>4</v>
      </c>
      <c r="G306" s="221">
        <v>4</v>
      </c>
      <c r="H306" s="221"/>
      <c r="I306" s="221"/>
      <c r="J306" s="221"/>
      <c r="L306" s="54" t="str">
        <f t="shared" si="14"/>
        <v>121SANTA ANA</v>
      </c>
      <c r="M306" s="203">
        <v>121</v>
      </c>
      <c r="N306" s="201" t="s">
        <v>172</v>
      </c>
      <c r="O306" s="236" t="s">
        <v>146</v>
      </c>
      <c r="P306" s="221">
        <v>3</v>
      </c>
      <c r="Q306" s="221">
        <v>3</v>
      </c>
      <c r="R306" s="221">
        <v>3</v>
      </c>
      <c r="S306" s="221"/>
      <c r="T306" s="221"/>
      <c r="U306" s="221"/>
      <c r="W306" s="45"/>
    </row>
    <row r="307" spans="1:23" ht="15.75">
      <c r="A307" s="175" t="str">
        <f t="shared" si="15"/>
        <v>119MERCADO CENTRAL</v>
      </c>
      <c r="B307" s="202">
        <v>119</v>
      </c>
      <c r="C307" s="201" t="s">
        <v>229</v>
      </c>
      <c r="D307" s="235" t="s">
        <v>144</v>
      </c>
      <c r="E307" s="221">
        <v>5.5</v>
      </c>
      <c r="F307" s="221">
        <v>5</v>
      </c>
      <c r="G307" s="221">
        <v>6</v>
      </c>
      <c r="H307" s="221"/>
      <c r="I307" s="221"/>
      <c r="J307" s="221"/>
      <c r="L307" s="54" t="str">
        <f t="shared" si="14"/>
        <v>121SAN MIGUEL</v>
      </c>
      <c r="M307" s="202">
        <v>121</v>
      </c>
      <c r="N307" s="201" t="s">
        <v>174</v>
      </c>
      <c r="O307" s="236" t="s">
        <v>146</v>
      </c>
      <c r="P307" s="221">
        <v>3.5</v>
      </c>
      <c r="Q307" s="221">
        <v>3.5</v>
      </c>
      <c r="R307" s="221">
        <v>3.5</v>
      </c>
      <c r="S307" s="221"/>
      <c r="T307" s="221"/>
      <c r="U307" s="221"/>
      <c r="W307" s="45"/>
    </row>
    <row r="308" spans="1:23" ht="15.75">
      <c r="A308" s="175" t="str">
        <f t="shared" si="15"/>
        <v>119SAN FRANCISCO GOTERA</v>
      </c>
      <c r="B308" s="203">
        <v>119</v>
      </c>
      <c r="C308" s="201" t="s">
        <v>182</v>
      </c>
      <c r="D308" s="235" t="s">
        <v>144</v>
      </c>
      <c r="E308" s="221">
        <v>6.833333333333333</v>
      </c>
      <c r="F308" s="221">
        <v>6.5</v>
      </c>
      <c r="G308" s="221">
        <v>7</v>
      </c>
      <c r="H308" s="221"/>
      <c r="I308" s="221"/>
      <c r="J308" s="221"/>
      <c r="L308" s="54" t="str">
        <f t="shared" si="14"/>
        <v>121SENSUNTEPEQUE</v>
      </c>
      <c r="M308" s="203">
        <v>121</v>
      </c>
      <c r="N308" s="201" t="s">
        <v>181</v>
      </c>
      <c r="O308" s="236" t="s">
        <v>146</v>
      </c>
      <c r="P308" s="221">
        <v>3.5</v>
      </c>
      <c r="Q308" s="221">
        <v>3.5</v>
      </c>
      <c r="R308" s="221">
        <v>3.5</v>
      </c>
      <c r="S308" s="221"/>
      <c r="T308" s="221"/>
      <c r="U308" s="221"/>
      <c r="W308" s="45"/>
    </row>
    <row r="309" spans="1:23" ht="15.75">
      <c r="A309" s="175" t="str">
        <f t="shared" si="15"/>
        <v>119SONSONATE</v>
      </c>
      <c r="B309" s="203">
        <v>119</v>
      </c>
      <c r="C309" s="201" t="s">
        <v>175</v>
      </c>
      <c r="D309" s="235" t="s">
        <v>144</v>
      </c>
      <c r="E309" s="221">
        <v>4.916666666666667</v>
      </c>
      <c r="F309" s="221">
        <v>4.75</v>
      </c>
      <c r="G309" s="221">
        <v>5</v>
      </c>
      <c r="H309" s="221"/>
      <c r="I309" s="221"/>
      <c r="J309" s="221"/>
      <c r="L309" s="54" t="str">
        <f t="shared" si="14"/>
        <v>122MERCADO CENTRAL</v>
      </c>
      <c r="M309" s="203">
        <v>122</v>
      </c>
      <c r="N309" s="201" t="s">
        <v>229</v>
      </c>
      <c r="O309" s="236" t="s">
        <v>155</v>
      </c>
      <c r="P309" s="221">
        <v>2.7</v>
      </c>
      <c r="Q309" s="221">
        <v>2.7</v>
      </c>
      <c r="R309" s="221">
        <v>2.7</v>
      </c>
      <c r="S309" s="221"/>
      <c r="T309" s="221"/>
      <c r="U309" s="221"/>
      <c r="W309" s="45"/>
    </row>
    <row r="310" spans="1:23" ht="15.75">
      <c r="A310" s="175" t="str">
        <f t="shared" si="15"/>
        <v>119USULUTAN</v>
      </c>
      <c r="B310" s="203">
        <v>119</v>
      </c>
      <c r="C310" s="201" t="s">
        <v>259</v>
      </c>
      <c r="D310" s="235" t="s">
        <v>144</v>
      </c>
      <c r="E310" s="221">
        <v>6</v>
      </c>
      <c r="F310" s="221">
        <v>6</v>
      </c>
      <c r="G310" s="221">
        <v>6</v>
      </c>
      <c r="H310" s="221"/>
      <c r="I310" s="221"/>
      <c r="J310" s="221"/>
      <c r="L310" s="54" t="str">
        <f t="shared" si="14"/>
        <v>122SANTA ANA</v>
      </c>
      <c r="M310" s="203">
        <v>122</v>
      </c>
      <c r="N310" s="201" t="s">
        <v>172</v>
      </c>
      <c r="O310" s="236" t="s">
        <v>155</v>
      </c>
      <c r="P310" s="221">
        <v>3</v>
      </c>
      <c r="Q310" s="221">
        <v>3</v>
      </c>
      <c r="R310" s="221">
        <v>3</v>
      </c>
      <c r="S310" s="221"/>
      <c r="T310" s="221"/>
      <c r="U310" s="221"/>
      <c r="W310" s="45"/>
    </row>
    <row r="311" spans="1:23" ht="15.75">
      <c r="A311" s="175" t="str">
        <f t="shared" si="15"/>
        <v>120MERCADO CENTRAL</v>
      </c>
      <c r="B311" s="202">
        <v>120</v>
      </c>
      <c r="C311" s="201" t="s">
        <v>229</v>
      </c>
      <c r="D311" s="235" t="s">
        <v>145</v>
      </c>
      <c r="E311" s="221">
        <v>3</v>
      </c>
      <c r="F311" s="221">
        <v>3</v>
      </c>
      <c r="G311" s="221">
        <v>3</v>
      </c>
      <c r="H311" s="221"/>
      <c r="I311" s="221"/>
      <c r="J311" s="221"/>
      <c r="L311" s="54" t="str">
        <f t="shared" si="14"/>
        <v>122SAN MIGUEL</v>
      </c>
      <c r="M311" s="202">
        <v>122</v>
      </c>
      <c r="N311" s="201" t="s">
        <v>174</v>
      </c>
      <c r="O311" s="236" t="s">
        <v>155</v>
      </c>
      <c r="P311" s="221">
        <v>3.5</v>
      </c>
      <c r="Q311" s="221">
        <v>3.5</v>
      </c>
      <c r="R311" s="221">
        <v>3.5</v>
      </c>
      <c r="S311" s="221"/>
      <c r="T311" s="221"/>
      <c r="U311" s="221"/>
      <c r="W311" s="45"/>
    </row>
    <row r="312" spans="1:23" ht="15.75">
      <c r="A312" s="175" t="str">
        <f t="shared" si="15"/>
        <v>120SAN FRANCISCO GOTERA</v>
      </c>
      <c r="B312" s="202">
        <v>120</v>
      </c>
      <c r="C312" s="201" t="s">
        <v>182</v>
      </c>
      <c r="D312" s="235" t="s">
        <v>145</v>
      </c>
      <c r="E312" s="221">
        <v>3.5</v>
      </c>
      <c r="F312" s="221">
        <v>3.5</v>
      </c>
      <c r="G312" s="221">
        <v>3.5</v>
      </c>
      <c r="H312" s="221"/>
      <c r="I312" s="221"/>
      <c r="J312" s="221"/>
      <c r="L312" s="54" t="str">
        <f t="shared" si="14"/>
        <v>122SENSUNTEPEQUE</v>
      </c>
      <c r="M312" s="202">
        <v>122</v>
      </c>
      <c r="N312" s="201" t="s">
        <v>181</v>
      </c>
      <c r="O312" s="236" t="s">
        <v>155</v>
      </c>
      <c r="P312" s="221">
        <v>3.5</v>
      </c>
      <c r="Q312" s="221">
        <v>3.5</v>
      </c>
      <c r="R312" s="221">
        <v>3.5</v>
      </c>
      <c r="S312" s="221"/>
      <c r="T312" s="221"/>
      <c r="U312" s="221"/>
      <c r="W312" s="45"/>
    </row>
    <row r="313" spans="1:23" ht="15.75">
      <c r="A313" s="175" t="str">
        <f t="shared" si="15"/>
        <v>120SONSONATE</v>
      </c>
      <c r="B313" s="203">
        <v>120</v>
      </c>
      <c r="C313" s="201" t="s">
        <v>175</v>
      </c>
      <c r="D313" s="235" t="s">
        <v>145</v>
      </c>
      <c r="E313" s="221">
        <v>3</v>
      </c>
      <c r="F313" s="221">
        <v>3</v>
      </c>
      <c r="G313" s="221">
        <v>3</v>
      </c>
      <c r="H313" s="221"/>
      <c r="I313" s="221"/>
      <c r="J313" s="221"/>
      <c r="L313" s="54" t="str">
        <f t="shared" si="14"/>
        <v>123MERCADO CENTRAL</v>
      </c>
      <c r="M313" s="203">
        <v>123</v>
      </c>
      <c r="N313" s="201" t="s">
        <v>229</v>
      </c>
      <c r="O313" s="236" t="s">
        <v>294</v>
      </c>
      <c r="P313" s="221">
        <v>1.4249999999999998</v>
      </c>
      <c r="Q313" s="221">
        <v>1.4</v>
      </c>
      <c r="R313" s="221">
        <v>1.45</v>
      </c>
      <c r="S313" s="221"/>
      <c r="T313" s="221"/>
      <c r="U313" s="221"/>
      <c r="W313" s="45"/>
    </row>
    <row r="314" spans="1:23" ht="15.75">
      <c r="A314" s="175" t="str">
        <f t="shared" si="15"/>
        <v>120USULUTAN</v>
      </c>
      <c r="B314" s="203">
        <v>120</v>
      </c>
      <c r="C314" s="201" t="s">
        <v>259</v>
      </c>
      <c r="D314" s="235" t="s">
        <v>145</v>
      </c>
      <c r="E314" s="221">
        <v>3.25</v>
      </c>
      <c r="F314" s="221">
        <v>3</v>
      </c>
      <c r="G314" s="221">
        <v>3.5</v>
      </c>
      <c r="H314" s="221"/>
      <c r="I314" s="221"/>
      <c r="J314" s="221"/>
      <c r="L314" s="54" t="str">
        <f t="shared" si="14"/>
        <v>123SAN MIGUEL</v>
      </c>
      <c r="M314" s="203">
        <v>123</v>
      </c>
      <c r="N314" s="201" t="s">
        <v>174</v>
      </c>
      <c r="O314" s="236" t="s">
        <v>294</v>
      </c>
      <c r="P314" s="221">
        <v>1.45</v>
      </c>
      <c r="Q314" s="221">
        <v>1.45</v>
      </c>
      <c r="R314" s="221">
        <v>1.45</v>
      </c>
      <c r="S314" s="221"/>
      <c r="T314" s="221"/>
      <c r="U314" s="221"/>
      <c r="W314" s="45"/>
    </row>
    <row r="315" spans="1:23" ht="15.75">
      <c r="A315" s="175" t="str">
        <f t="shared" si="15"/>
        <v>121MERCADO CENTRAL</v>
      </c>
      <c r="B315" s="203">
        <v>121</v>
      </c>
      <c r="C315" s="201" t="s">
        <v>229</v>
      </c>
      <c r="D315" s="235" t="s">
        <v>146</v>
      </c>
      <c r="E315" s="221">
        <v>3</v>
      </c>
      <c r="F315" s="221">
        <v>3</v>
      </c>
      <c r="G315" s="221">
        <v>3</v>
      </c>
      <c r="H315" s="221"/>
      <c r="I315" s="221"/>
      <c r="J315" s="221"/>
      <c r="L315" s="54" t="str">
        <f t="shared" si="14"/>
        <v>124MERCADO CENTRAL</v>
      </c>
      <c r="M315" s="203">
        <v>124</v>
      </c>
      <c r="N315" s="201" t="s">
        <v>229</v>
      </c>
      <c r="O315" s="236" t="s">
        <v>147</v>
      </c>
      <c r="P315" s="221">
        <v>1.25</v>
      </c>
      <c r="Q315" s="221">
        <v>1.25</v>
      </c>
      <c r="R315" s="221">
        <v>1.25</v>
      </c>
      <c r="S315" s="221"/>
      <c r="T315" s="221"/>
      <c r="U315" s="221"/>
      <c r="W315" s="45"/>
    </row>
    <row r="316" spans="1:23" ht="15.75">
      <c r="A316" s="175" t="str">
        <f t="shared" si="15"/>
        <v>121SAN FRANCISCO GOTERA</v>
      </c>
      <c r="B316" s="202">
        <v>121</v>
      </c>
      <c r="C316" s="201" t="s">
        <v>182</v>
      </c>
      <c r="D316" s="235" t="s">
        <v>146</v>
      </c>
      <c r="E316" s="221">
        <v>3.5</v>
      </c>
      <c r="F316" s="221">
        <v>3.5</v>
      </c>
      <c r="G316" s="221">
        <v>3.5</v>
      </c>
      <c r="H316" s="221"/>
      <c r="I316" s="221"/>
      <c r="J316" s="221"/>
      <c r="L316" s="54" t="str">
        <f t="shared" si="14"/>
        <v>124SANTA ANA</v>
      </c>
      <c r="M316" s="202">
        <v>124</v>
      </c>
      <c r="N316" s="201" t="s">
        <v>172</v>
      </c>
      <c r="O316" s="236" t="s">
        <v>147</v>
      </c>
      <c r="P316" s="221">
        <v>1.25</v>
      </c>
      <c r="Q316" s="221">
        <v>1.25</v>
      </c>
      <c r="R316" s="221">
        <v>1.25</v>
      </c>
      <c r="S316" s="221"/>
      <c r="T316" s="221"/>
      <c r="U316" s="221"/>
      <c r="W316" s="45"/>
    </row>
    <row r="317" spans="1:23" ht="15.75">
      <c r="A317" s="175" t="str">
        <f t="shared" si="15"/>
        <v>121SONSONATE</v>
      </c>
      <c r="B317" s="203">
        <v>121</v>
      </c>
      <c r="C317" s="201" t="s">
        <v>175</v>
      </c>
      <c r="D317" s="235" t="s">
        <v>146</v>
      </c>
      <c r="E317" s="221">
        <v>3</v>
      </c>
      <c r="F317" s="221">
        <v>3</v>
      </c>
      <c r="G317" s="221">
        <v>3</v>
      </c>
      <c r="H317" s="221"/>
      <c r="I317" s="221"/>
      <c r="J317" s="221"/>
      <c r="L317" s="54" t="str">
        <f t="shared" si="14"/>
        <v>124SAN MIGUEL</v>
      </c>
      <c r="M317" s="203">
        <v>124</v>
      </c>
      <c r="N317" s="201" t="s">
        <v>174</v>
      </c>
      <c r="O317" s="236" t="s">
        <v>147</v>
      </c>
      <c r="P317" s="221">
        <v>1.2166666666666666</v>
      </c>
      <c r="Q317" s="221">
        <v>1.1499999999999999</v>
      </c>
      <c r="R317" s="221">
        <v>1.25</v>
      </c>
      <c r="S317" s="221"/>
      <c r="T317" s="221"/>
      <c r="U317" s="221"/>
      <c r="W317" s="45"/>
    </row>
    <row r="318" spans="1:23" ht="15.75">
      <c r="A318" s="175" t="str">
        <f t="shared" si="15"/>
        <v>121USULUTAN</v>
      </c>
      <c r="B318" s="203">
        <v>121</v>
      </c>
      <c r="C318" s="201" t="s">
        <v>259</v>
      </c>
      <c r="D318" s="235" t="s">
        <v>146</v>
      </c>
      <c r="E318" s="221">
        <v>3.25</v>
      </c>
      <c r="F318" s="221">
        <v>3</v>
      </c>
      <c r="G318" s="221">
        <v>3.5</v>
      </c>
      <c r="H318" s="221"/>
      <c r="I318" s="221"/>
      <c r="J318" s="221"/>
      <c r="L318" s="54" t="str">
        <f t="shared" si="14"/>
        <v>124SENSUNTEPEQUE</v>
      </c>
      <c r="M318" s="203">
        <v>124</v>
      </c>
      <c r="N318" s="201" t="s">
        <v>181</v>
      </c>
      <c r="O318" s="236" t="s">
        <v>147</v>
      </c>
      <c r="P318" s="221">
        <v>1.2</v>
      </c>
      <c r="Q318" s="221">
        <v>1.1499999999999999</v>
      </c>
      <c r="R318" s="221">
        <v>1.25</v>
      </c>
      <c r="S318" s="221"/>
      <c r="T318" s="221"/>
      <c r="U318" s="221"/>
      <c r="W318" s="45"/>
    </row>
    <row r="319" spans="1:23" ht="15.75">
      <c r="A319" s="175" t="str">
        <f t="shared" si="15"/>
        <v>122MERCADO CENTRAL</v>
      </c>
      <c r="B319" s="203">
        <v>122</v>
      </c>
      <c r="C319" s="201" t="s">
        <v>229</v>
      </c>
      <c r="D319" s="235" t="s">
        <v>155</v>
      </c>
      <c r="E319" s="221">
        <v>2.75</v>
      </c>
      <c r="F319" s="221">
        <v>2.7</v>
      </c>
      <c r="G319" s="221">
        <v>2.8</v>
      </c>
      <c r="H319" s="221"/>
      <c r="I319" s="221"/>
      <c r="J319" s="221"/>
      <c r="L319" s="54" t="str">
        <f t="shared" si="14"/>
        <v>125MERCADO CENTRAL</v>
      </c>
      <c r="M319" s="203">
        <v>125</v>
      </c>
      <c r="N319" s="201" t="s">
        <v>229</v>
      </c>
      <c r="O319" s="236" t="s">
        <v>148</v>
      </c>
      <c r="P319" s="221">
        <v>1.75</v>
      </c>
      <c r="Q319" s="221">
        <v>1.75</v>
      </c>
      <c r="R319" s="221">
        <v>1.75</v>
      </c>
      <c r="S319" s="221"/>
      <c r="T319" s="221"/>
      <c r="U319" s="221"/>
      <c r="W319" s="45"/>
    </row>
    <row r="320" spans="1:23" ht="15.75">
      <c r="A320" s="175" t="str">
        <f t="shared" si="15"/>
        <v>122SAN FRANCISCO GOTERA</v>
      </c>
      <c r="B320" s="202">
        <v>122</v>
      </c>
      <c r="C320" s="201" t="s">
        <v>182</v>
      </c>
      <c r="D320" s="235" t="s">
        <v>155</v>
      </c>
      <c r="E320" s="221">
        <v>3.4166666666666665</v>
      </c>
      <c r="F320" s="221">
        <v>3.25</v>
      </c>
      <c r="G320" s="221">
        <v>3.5</v>
      </c>
      <c r="H320" s="221"/>
      <c r="I320" s="221"/>
      <c r="J320" s="221"/>
      <c r="L320" s="54" t="str">
        <f t="shared" si="14"/>
        <v>125SANTA ANA</v>
      </c>
      <c r="M320" s="202">
        <v>125</v>
      </c>
      <c r="N320" s="201" t="s">
        <v>172</v>
      </c>
      <c r="O320" s="236" t="s">
        <v>148</v>
      </c>
      <c r="P320" s="221">
        <v>1.7</v>
      </c>
      <c r="Q320" s="221">
        <v>1.7</v>
      </c>
      <c r="R320" s="221">
        <v>1.7</v>
      </c>
      <c r="S320" s="221"/>
      <c r="T320" s="221"/>
      <c r="U320" s="221"/>
      <c r="W320" s="45"/>
    </row>
    <row r="321" spans="1:23" ht="15.75">
      <c r="A321" s="175" t="str">
        <f t="shared" si="15"/>
        <v>122SONSONATE</v>
      </c>
      <c r="B321" s="203">
        <v>122</v>
      </c>
      <c r="C321" s="201" t="s">
        <v>175</v>
      </c>
      <c r="D321" s="235" t="s">
        <v>155</v>
      </c>
      <c r="E321" s="221">
        <v>3</v>
      </c>
      <c r="F321" s="221">
        <v>3</v>
      </c>
      <c r="G321" s="221">
        <v>3</v>
      </c>
      <c r="H321" s="221"/>
      <c r="I321" s="221"/>
      <c r="J321" s="221"/>
      <c r="L321" s="54" t="str">
        <f t="shared" si="14"/>
        <v>125SAN MIGUEL</v>
      </c>
      <c r="M321" s="203">
        <v>125</v>
      </c>
      <c r="N321" s="201" t="s">
        <v>174</v>
      </c>
      <c r="O321" s="236" t="s">
        <v>148</v>
      </c>
      <c r="P321" s="221">
        <v>1.875</v>
      </c>
      <c r="Q321" s="221">
        <v>1.75</v>
      </c>
      <c r="R321" s="221">
        <v>2</v>
      </c>
      <c r="S321" s="221"/>
      <c r="T321" s="221"/>
      <c r="U321" s="221"/>
      <c r="W321" s="45"/>
    </row>
    <row r="322" spans="1:23" ht="15.75">
      <c r="A322" s="175" t="str">
        <f t="shared" si="15"/>
        <v>122USULUTAN</v>
      </c>
      <c r="B322" s="203">
        <v>122</v>
      </c>
      <c r="C322" s="201" t="s">
        <v>259</v>
      </c>
      <c r="D322" s="235" t="s">
        <v>155</v>
      </c>
      <c r="E322" s="221">
        <v>3.25</v>
      </c>
      <c r="F322" s="221">
        <v>3</v>
      </c>
      <c r="G322" s="221">
        <v>3.5</v>
      </c>
      <c r="H322" s="221"/>
      <c r="I322" s="221"/>
      <c r="J322" s="221"/>
      <c r="L322" s="54" t="str">
        <f t="shared" si="14"/>
        <v>125SENSUNTEPEQUE</v>
      </c>
      <c r="M322" s="203">
        <v>125</v>
      </c>
      <c r="N322" s="201" t="s">
        <v>181</v>
      </c>
      <c r="O322" s="236" t="s">
        <v>148</v>
      </c>
      <c r="P322" s="221">
        <v>1.9833333333333334</v>
      </c>
      <c r="Q322" s="221">
        <v>1.95</v>
      </c>
      <c r="R322" s="221">
        <v>2</v>
      </c>
      <c r="S322" s="221"/>
      <c r="T322" s="221"/>
      <c r="U322" s="221"/>
      <c r="W322" s="45"/>
    </row>
    <row r="323" spans="1:23" ht="15.75">
      <c r="A323" s="175" t="str">
        <f t="shared" si="15"/>
        <v>123MERCADO CENTRAL</v>
      </c>
      <c r="B323" s="203">
        <v>123</v>
      </c>
      <c r="C323" s="201" t="s">
        <v>229</v>
      </c>
      <c r="D323" s="235" t="s">
        <v>294</v>
      </c>
      <c r="E323" s="221">
        <v>1.3875</v>
      </c>
      <c r="F323" s="221">
        <v>1.2</v>
      </c>
      <c r="G323" s="221">
        <v>1.45</v>
      </c>
      <c r="H323" s="221"/>
      <c r="I323" s="221"/>
      <c r="J323" s="221"/>
      <c r="L323" s="54" t="str">
        <f t="shared" si="14"/>
        <v>126MERCADO CENTRAL</v>
      </c>
      <c r="M323" s="203">
        <v>126</v>
      </c>
      <c r="N323" s="201" t="s">
        <v>229</v>
      </c>
      <c r="O323" s="236" t="s">
        <v>269</v>
      </c>
      <c r="P323" s="221">
        <v>4.5333333333333332</v>
      </c>
      <c r="Q323" s="221">
        <v>4.5</v>
      </c>
      <c r="R323" s="221">
        <v>4.5999999999999996</v>
      </c>
      <c r="S323" s="221"/>
      <c r="T323" s="221"/>
      <c r="U323" s="221"/>
      <c r="W323" s="45"/>
    </row>
    <row r="324" spans="1:23" ht="15.75">
      <c r="A324" s="175" t="str">
        <f t="shared" si="15"/>
        <v>124MERCADO CENTRAL</v>
      </c>
      <c r="B324" s="202">
        <v>124</v>
      </c>
      <c r="C324" s="201" t="s">
        <v>229</v>
      </c>
      <c r="D324" s="235" t="s">
        <v>147</v>
      </c>
      <c r="E324" s="221">
        <v>1.2875000000000001</v>
      </c>
      <c r="F324" s="221">
        <v>1.25</v>
      </c>
      <c r="G324" s="221">
        <v>1.4</v>
      </c>
      <c r="H324" s="221"/>
      <c r="I324" s="221"/>
      <c r="J324" s="221"/>
      <c r="L324" s="54" t="str">
        <f t="shared" si="14"/>
        <v>126SANTA ANA</v>
      </c>
      <c r="M324" s="202">
        <v>126</v>
      </c>
      <c r="N324" s="201" t="s">
        <v>172</v>
      </c>
      <c r="O324" s="236" t="s">
        <v>269</v>
      </c>
      <c r="P324" s="221">
        <v>4.333333333333333</v>
      </c>
      <c r="Q324" s="221">
        <v>4.25</v>
      </c>
      <c r="R324" s="221">
        <v>4.5</v>
      </c>
      <c r="S324" s="221"/>
      <c r="T324" s="221"/>
      <c r="U324" s="221"/>
      <c r="W324" s="45"/>
    </row>
    <row r="325" spans="1:23" ht="15.75">
      <c r="A325" s="175" t="str">
        <f t="shared" si="15"/>
        <v>124SAN FRANCISCO GOTERA</v>
      </c>
      <c r="B325" s="203">
        <v>124</v>
      </c>
      <c r="C325" s="201" t="s">
        <v>182</v>
      </c>
      <c r="D325" s="235" t="s">
        <v>147</v>
      </c>
      <c r="E325" s="221">
        <v>1.2749999999999999</v>
      </c>
      <c r="F325" s="221">
        <v>1.25</v>
      </c>
      <c r="G325" s="221">
        <v>1.35</v>
      </c>
      <c r="H325" s="221"/>
      <c r="I325" s="221"/>
      <c r="J325" s="221"/>
      <c r="L325" s="54" t="str">
        <f t="shared" si="14"/>
        <v>126SAN MIGUEL</v>
      </c>
      <c r="M325" s="203">
        <v>126</v>
      </c>
      <c r="N325" s="201" t="s">
        <v>174</v>
      </c>
      <c r="O325" s="236" t="s">
        <v>269</v>
      </c>
      <c r="P325" s="221">
        <v>5.125</v>
      </c>
      <c r="Q325" s="221">
        <v>5</v>
      </c>
      <c r="R325" s="221">
        <v>5.5</v>
      </c>
      <c r="S325" s="221"/>
      <c r="T325" s="221"/>
      <c r="U325" s="221"/>
      <c r="W325" s="45"/>
    </row>
    <row r="326" spans="1:23" ht="15.75">
      <c r="A326" s="175" t="str">
        <f t="shared" si="15"/>
        <v>124SONSONATE</v>
      </c>
      <c r="B326" s="203">
        <v>124</v>
      </c>
      <c r="C326" s="201" t="s">
        <v>175</v>
      </c>
      <c r="D326" s="235" t="s">
        <v>147</v>
      </c>
      <c r="E326" s="221">
        <v>1.2</v>
      </c>
      <c r="F326" s="221">
        <v>1.2</v>
      </c>
      <c r="G326" s="221">
        <v>1.2</v>
      </c>
      <c r="H326" s="221"/>
      <c r="I326" s="221"/>
      <c r="J326" s="221"/>
      <c r="L326" s="54" t="str">
        <f t="shared" si="14"/>
        <v>126SENSUNTEPEQUE</v>
      </c>
      <c r="M326" s="203">
        <v>126</v>
      </c>
      <c r="N326" s="201" t="s">
        <v>181</v>
      </c>
      <c r="O326" s="236" t="s">
        <v>269</v>
      </c>
      <c r="P326" s="221">
        <v>4.916666666666667</v>
      </c>
      <c r="Q326" s="221">
        <v>4.75</v>
      </c>
      <c r="R326" s="221">
        <v>5</v>
      </c>
      <c r="S326" s="221"/>
      <c r="T326" s="221"/>
      <c r="U326" s="221"/>
      <c r="W326" s="45"/>
    </row>
    <row r="327" spans="1:23" ht="15.75">
      <c r="A327" s="175" t="str">
        <f t="shared" si="15"/>
        <v>124USULUTAN</v>
      </c>
      <c r="B327" s="203">
        <v>124</v>
      </c>
      <c r="C327" s="201" t="s">
        <v>259</v>
      </c>
      <c r="D327" s="235" t="s">
        <v>147</v>
      </c>
      <c r="E327" s="221">
        <v>1.2200000000000002</v>
      </c>
      <c r="F327" s="221">
        <v>1.1000000000000001</v>
      </c>
      <c r="G327" s="221">
        <v>1.35</v>
      </c>
      <c r="H327" s="221"/>
      <c r="I327" s="221"/>
      <c r="J327" s="221"/>
      <c r="L327" s="54" t="str">
        <f t="shared" ref="L327:L390" si="16">+M327&amp;N327</f>
        <v>127MERCADO CENTRAL</v>
      </c>
      <c r="M327" s="203">
        <v>127</v>
      </c>
      <c r="N327" s="201" t="s">
        <v>229</v>
      </c>
      <c r="O327" s="236" t="s">
        <v>270</v>
      </c>
      <c r="P327" s="221">
        <v>4.2666666666666666</v>
      </c>
      <c r="Q327" s="221">
        <v>4.25</v>
      </c>
      <c r="R327" s="221">
        <v>4.3</v>
      </c>
      <c r="S327" s="221"/>
      <c r="T327" s="221"/>
      <c r="U327" s="221"/>
      <c r="W327" s="45"/>
    </row>
    <row r="328" spans="1:23" ht="15.75">
      <c r="A328" s="175" t="str">
        <f t="shared" si="15"/>
        <v>125MERCADO CENTRAL</v>
      </c>
      <c r="B328" s="202">
        <v>125</v>
      </c>
      <c r="C328" s="201" t="s">
        <v>229</v>
      </c>
      <c r="D328" s="235" t="s">
        <v>148</v>
      </c>
      <c r="E328" s="221">
        <v>1.75</v>
      </c>
      <c r="F328" s="221">
        <v>1.75</v>
      </c>
      <c r="G328" s="221">
        <v>1.75</v>
      </c>
      <c r="H328" s="221"/>
      <c r="I328" s="221"/>
      <c r="J328" s="221"/>
      <c r="L328" s="54" t="str">
        <f t="shared" si="16"/>
        <v>127SANTA ANA</v>
      </c>
      <c r="M328" s="202">
        <v>127</v>
      </c>
      <c r="N328" s="201" t="s">
        <v>172</v>
      </c>
      <c r="O328" s="236" t="s">
        <v>270</v>
      </c>
      <c r="P328" s="221">
        <v>4.083333333333333</v>
      </c>
      <c r="Q328" s="221">
        <v>4</v>
      </c>
      <c r="R328" s="221">
        <v>4.25</v>
      </c>
      <c r="S328" s="221"/>
      <c r="T328" s="221"/>
      <c r="U328" s="221"/>
      <c r="W328" s="45"/>
    </row>
    <row r="329" spans="1:23" ht="15.75">
      <c r="A329" s="175" t="str">
        <f t="shared" si="15"/>
        <v>125SAN FRANCISCO GOTERA</v>
      </c>
      <c r="B329" s="203">
        <v>125</v>
      </c>
      <c r="C329" s="201" t="s">
        <v>182</v>
      </c>
      <c r="D329" s="235" t="s">
        <v>148</v>
      </c>
      <c r="E329" s="221">
        <v>1.9</v>
      </c>
      <c r="F329" s="221">
        <v>1.75</v>
      </c>
      <c r="G329" s="221">
        <v>2</v>
      </c>
      <c r="H329" s="221"/>
      <c r="I329" s="221"/>
      <c r="J329" s="221"/>
      <c r="L329" s="54" t="str">
        <f t="shared" si="16"/>
        <v>127SAN MIGUEL</v>
      </c>
      <c r="M329" s="203">
        <v>127</v>
      </c>
      <c r="N329" s="201" t="s">
        <v>174</v>
      </c>
      <c r="O329" s="236" t="s">
        <v>270</v>
      </c>
      <c r="P329" s="221">
        <v>4.6124999999999998</v>
      </c>
      <c r="Q329" s="221">
        <v>4.5</v>
      </c>
      <c r="R329" s="221">
        <v>4.75</v>
      </c>
      <c r="S329" s="221"/>
      <c r="T329" s="221"/>
      <c r="U329" s="221"/>
      <c r="W329" s="45"/>
    </row>
    <row r="330" spans="1:23" ht="15.75">
      <c r="A330" s="175" t="str">
        <f t="shared" si="15"/>
        <v>125SONSONATE</v>
      </c>
      <c r="B330" s="202">
        <v>125</v>
      </c>
      <c r="C330" s="201" t="s">
        <v>175</v>
      </c>
      <c r="D330" s="235" t="s">
        <v>148</v>
      </c>
      <c r="E330" s="221">
        <v>1.6</v>
      </c>
      <c r="F330" s="221">
        <v>1.6</v>
      </c>
      <c r="G330" s="221">
        <v>1.6</v>
      </c>
      <c r="H330" s="221"/>
      <c r="I330" s="221"/>
      <c r="J330" s="221"/>
      <c r="L330" s="54" t="str">
        <f t="shared" si="16"/>
        <v>127SENSUNTEPEQUE</v>
      </c>
      <c r="M330" s="202">
        <v>127</v>
      </c>
      <c r="N330" s="201" t="s">
        <v>181</v>
      </c>
      <c r="O330" s="236" t="s">
        <v>270</v>
      </c>
      <c r="P330" s="221">
        <v>4.375</v>
      </c>
      <c r="Q330" s="221">
        <v>4.25</v>
      </c>
      <c r="R330" s="221">
        <v>4.5</v>
      </c>
      <c r="S330" s="221"/>
      <c r="T330" s="221"/>
      <c r="U330" s="221"/>
      <c r="W330" s="45"/>
    </row>
    <row r="331" spans="1:23" ht="15.75">
      <c r="A331" s="175" t="str">
        <f t="shared" si="15"/>
        <v>125USULUTAN</v>
      </c>
      <c r="B331" s="203">
        <v>125</v>
      </c>
      <c r="C331" s="201" t="s">
        <v>259</v>
      </c>
      <c r="D331" s="235" t="s">
        <v>148</v>
      </c>
      <c r="E331" s="221">
        <v>1.9</v>
      </c>
      <c r="F331" s="221">
        <v>1.8</v>
      </c>
      <c r="G331" s="221">
        <v>2</v>
      </c>
      <c r="H331" s="221"/>
      <c r="I331" s="221"/>
      <c r="J331" s="221"/>
      <c r="L331" s="54" t="str">
        <f t="shared" si="16"/>
        <v>128MERCADO CENTRAL</v>
      </c>
      <c r="M331" s="203">
        <v>128</v>
      </c>
      <c r="N331" s="201" t="s">
        <v>229</v>
      </c>
      <c r="O331" s="236" t="s">
        <v>295</v>
      </c>
      <c r="P331" s="221">
        <v>52.666666666666664</v>
      </c>
      <c r="Q331" s="221">
        <v>52</v>
      </c>
      <c r="R331" s="221">
        <v>53</v>
      </c>
      <c r="S331" s="221"/>
      <c r="T331" s="221"/>
      <c r="U331" s="221"/>
      <c r="W331" s="45"/>
    </row>
    <row r="332" spans="1:23" ht="15.75">
      <c r="A332" s="175" t="str">
        <f t="shared" si="15"/>
        <v>126MERCADO CENTRAL</v>
      </c>
      <c r="B332" s="202">
        <v>126</v>
      </c>
      <c r="C332" s="201" t="s">
        <v>229</v>
      </c>
      <c r="D332" s="235" t="s">
        <v>269</v>
      </c>
      <c r="E332" s="221">
        <v>4.5333333333333341</v>
      </c>
      <c r="F332" s="221">
        <v>4.5</v>
      </c>
      <c r="G332" s="221">
        <v>4.5999999999999996</v>
      </c>
      <c r="H332" s="221"/>
      <c r="I332" s="221"/>
      <c r="J332" s="221"/>
      <c r="L332" s="54" t="str">
        <f t="shared" si="16"/>
        <v>128SENSUNTEPEQUE</v>
      </c>
      <c r="M332" s="202">
        <v>128</v>
      </c>
      <c r="N332" s="201" t="s">
        <v>181</v>
      </c>
      <c r="O332" s="236" t="s">
        <v>295</v>
      </c>
      <c r="P332" s="221">
        <v>50</v>
      </c>
      <c r="Q332" s="221">
        <v>50</v>
      </c>
      <c r="R332" s="221">
        <v>50</v>
      </c>
      <c r="S332" s="221"/>
      <c r="T332" s="221"/>
      <c r="U332" s="221"/>
      <c r="W332" s="45"/>
    </row>
    <row r="333" spans="1:23" ht="15.75">
      <c r="A333" s="175" t="str">
        <f t="shared" si="15"/>
        <v>126SAN FRANCISCO GOTERA</v>
      </c>
      <c r="B333" s="203">
        <v>126</v>
      </c>
      <c r="C333" s="201" t="s">
        <v>182</v>
      </c>
      <c r="D333" s="235" t="s">
        <v>269</v>
      </c>
      <c r="E333" s="221">
        <v>5</v>
      </c>
      <c r="F333" s="221">
        <v>5</v>
      </c>
      <c r="G333" s="221">
        <v>5</v>
      </c>
      <c r="H333" s="221"/>
      <c r="I333" s="221"/>
      <c r="J333" s="221"/>
      <c r="L333" s="54" t="str">
        <f t="shared" si="16"/>
        <v>129MERCADO CENTRAL</v>
      </c>
      <c r="M333" s="203">
        <v>129</v>
      </c>
      <c r="N333" s="201" t="s">
        <v>229</v>
      </c>
      <c r="O333" s="236" t="s">
        <v>296</v>
      </c>
      <c r="P333" s="221">
        <v>50</v>
      </c>
      <c r="Q333" s="221">
        <v>50</v>
      </c>
      <c r="R333" s="221">
        <v>50</v>
      </c>
      <c r="S333" s="221"/>
      <c r="T333" s="221"/>
      <c r="U333" s="221"/>
      <c r="W333" s="45"/>
    </row>
    <row r="334" spans="1:23" ht="15.75">
      <c r="A334" s="175" t="str">
        <f t="shared" si="15"/>
        <v>126SONSONATE</v>
      </c>
      <c r="B334" s="203">
        <v>126</v>
      </c>
      <c r="C334" s="201" t="s">
        <v>175</v>
      </c>
      <c r="D334" s="235" t="s">
        <v>269</v>
      </c>
      <c r="E334" s="221">
        <v>4.5</v>
      </c>
      <c r="F334" s="221">
        <v>4.5</v>
      </c>
      <c r="G334" s="221">
        <v>4.5</v>
      </c>
      <c r="H334" s="221"/>
      <c r="I334" s="221"/>
      <c r="J334" s="221"/>
      <c r="L334" s="54" t="str">
        <f t="shared" si="16"/>
        <v>129SAN MIGUEL</v>
      </c>
      <c r="M334" s="203">
        <v>129</v>
      </c>
      <c r="N334" s="201" t="s">
        <v>174</v>
      </c>
      <c r="O334" s="236" t="s">
        <v>296</v>
      </c>
      <c r="P334" s="221">
        <v>54</v>
      </c>
      <c r="Q334" s="221">
        <v>54</v>
      </c>
      <c r="R334" s="221">
        <v>54</v>
      </c>
      <c r="S334" s="221"/>
      <c r="T334" s="221"/>
      <c r="U334" s="221"/>
      <c r="W334" s="45"/>
    </row>
    <row r="335" spans="1:23" ht="15.75">
      <c r="A335" s="175" t="str">
        <f t="shared" si="15"/>
        <v>126USULUTAN</v>
      </c>
      <c r="B335" s="203">
        <v>126</v>
      </c>
      <c r="C335" s="201" t="s">
        <v>259</v>
      </c>
      <c r="D335" s="235" t="s">
        <v>269</v>
      </c>
      <c r="E335" s="221">
        <v>4.791666666666667</v>
      </c>
      <c r="F335" s="221">
        <v>4.3499999999999996</v>
      </c>
      <c r="G335" s="221">
        <v>5</v>
      </c>
      <c r="H335" s="221"/>
      <c r="I335" s="221"/>
      <c r="J335" s="221"/>
      <c r="L335" s="54" t="str">
        <f t="shared" si="16"/>
        <v>129SENSUNTEPEQUE</v>
      </c>
      <c r="M335" s="203">
        <v>129</v>
      </c>
      <c r="N335" s="201" t="s">
        <v>181</v>
      </c>
      <c r="O335" s="236" t="s">
        <v>296</v>
      </c>
      <c r="P335" s="221">
        <v>45.5</v>
      </c>
      <c r="Q335" s="221">
        <v>45</v>
      </c>
      <c r="R335" s="221">
        <v>46</v>
      </c>
      <c r="S335" s="221"/>
      <c r="T335" s="221"/>
      <c r="U335" s="221"/>
      <c r="W335" s="45"/>
    </row>
    <row r="336" spans="1:23" ht="15.75">
      <c r="A336" s="175" t="str">
        <f t="shared" si="15"/>
        <v>127MERCADO CENTRAL</v>
      </c>
      <c r="B336" s="202">
        <v>127</v>
      </c>
      <c r="C336" s="201" t="s">
        <v>229</v>
      </c>
      <c r="D336" s="235" t="s">
        <v>270</v>
      </c>
      <c r="E336" s="221">
        <v>4.2666666666666666</v>
      </c>
      <c r="F336" s="221">
        <v>4.25</v>
      </c>
      <c r="G336" s="221">
        <v>4.3</v>
      </c>
      <c r="H336" s="221"/>
      <c r="I336" s="221"/>
      <c r="J336" s="221"/>
      <c r="L336" s="54" t="str">
        <f t="shared" si="16"/>
        <v>130MERCADO CENTRAL</v>
      </c>
      <c r="M336" s="202">
        <v>130</v>
      </c>
      <c r="N336" s="201" t="s">
        <v>229</v>
      </c>
      <c r="O336" s="236" t="s">
        <v>150</v>
      </c>
      <c r="P336" s="221">
        <v>3</v>
      </c>
      <c r="Q336" s="221">
        <v>3</v>
      </c>
      <c r="R336" s="221">
        <v>3</v>
      </c>
      <c r="S336" s="221"/>
      <c r="T336" s="221"/>
      <c r="U336" s="221"/>
      <c r="W336" s="45"/>
    </row>
    <row r="337" spans="1:23" ht="15.75">
      <c r="A337" s="175" t="str">
        <f t="shared" si="15"/>
        <v>127SAN FRANCISCO GOTERA</v>
      </c>
      <c r="B337" s="203">
        <v>127</v>
      </c>
      <c r="C337" s="201" t="s">
        <v>182</v>
      </c>
      <c r="D337" s="235" t="s">
        <v>270</v>
      </c>
      <c r="E337" s="221">
        <v>4.4000000000000004</v>
      </c>
      <c r="F337" s="221">
        <v>4.25</v>
      </c>
      <c r="G337" s="221">
        <v>4.5</v>
      </c>
      <c r="H337" s="221"/>
      <c r="I337" s="221"/>
      <c r="J337" s="221"/>
      <c r="L337" s="54" t="str">
        <f t="shared" si="16"/>
        <v>130SANTA ANA</v>
      </c>
      <c r="M337" s="203">
        <v>130</v>
      </c>
      <c r="N337" s="201" t="s">
        <v>172</v>
      </c>
      <c r="O337" s="236" t="s">
        <v>150</v>
      </c>
      <c r="P337" s="221">
        <v>3.5</v>
      </c>
      <c r="Q337" s="221">
        <v>3.5</v>
      </c>
      <c r="R337" s="221">
        <v>3.5</v>
      </c>
      <c r="S337" s="221"/>
      <c r="T337" s="221"/>
      <c r="U337" s="221"/>
      <c r="W337" s="45"/>
    </row>
    <row r="338" spans="1:23" ht="15.75">
      <c r="A338" s="175" t="str">
        <f t="shared" si="15"/>
        <v>127SONSONATE</v>
      </c>
      <c r="B338" s="203">
        <v>127</v>
      </c>
      <c r="C338" s="201" t="s">
        <v>175</v>
      </c>
      <c r="D338" s="235" t="s">
        <v>270</v>
      </c>
      <c r="E338" s="221">
        <v>4.25</v>
      </c>
      <c r="F338" s="221">
        <v>4.25</v>
      </c>
      <c r="G338" s="221">
        <v>4.25</v>
      </c>
      <c r="H338" s="221"/>
      <c r="I338" s="221"/>
      <c r="J338" s="221"/>
      <c r="L338" s="54" t="str">
        <f t="shared" si="16"/>
        <v>130SAN MIGUEL</v>
      </c>
      <c r="M338" s="203">
        <v>130</v>
      </c>
      <c r="N338" s="201" t="s">
        <v>174</v>
      </c>
      <c r="O338" s="236" t="s">
        <v>150</v>
      </c>
      <c r="P338" s="221">
        <v>3</v>
      </c>
      <c r="Q338" s="221">
        <v>3</v>
      </c>
      <c r="R338" s="221">
        <v>3</v>
      </c>
      <c r="S338" s="221"/>
      <c r="T338" s="221"/>
      <c r="U338" s="221"/>
      <c r="W338" s="45"/>
    </row>
    <row r="339" spans="1:23" ht="15.75">
      <c r="A339" s="175" t="str">
        <f t="shared" si="15"/>
        <v>127USULUTAN</v>
      </c>
      <c r="B339" s="203">
        <v>127</v>
      </c>
      <c r="C339" s="201" t="s">
        <v>259</v>
      </c>
      <c r="D339" s="235" t="s">
        <v>270</v>
      </c>
      <c r="E339" s="221">
        <v>4.3833333333333337</v>
      </c>
      <c r="F339" s="221">
        <v>4.1500000000000004</v>
      </c>
      <c r="G339" s="221">
        <v>4.5</v>
      </c>
      <c r="H339" s="221"/>
      <c r="I339" s="221"/>
      <c r="J339" s="221"/>
      <c r="L339" s="54" t="str">
        <f t="shared" si="16"/>
        <v>130SENSUNTEPEQUE</v>
      </c>
      <c r="M339" s="203">
        <v>130</v>
      </c>
      <c r="N339" s="201" t="s">
        <v>181</v>
      </c>
      <c r="O339" s="236" t="s">
        <v>150</v>
      </c>
      <c r="P339" s="221">
        <v>3</v>
      </c>
      <c r="Q339" s="221">
        <v>3</v>
      </c>
      <c r="R339" s="221">
        <v>3</v>
      </c>
      <c r="S339" s="221"/>
      <c r="T339" s="221"/>
      <c r="U339" s="221"/>
      <c r="W339" s="45"/>
    </row>
    <row r="340" spans="1:23" ht="15.75">
      <c r="A340" s="175" t="str">
        <f t="shared" ref="A340:A402" si="17">+B340&amp;C340</f>
        <v>128MERCADO CENTRAL</v>
      </c>
      <c r="B340" s="202">
        <v>128</v>
      </c>
      <c r="C340" s="201" t="s">
        <v>229</v>
      </c>
      <c r="D340" s="235" t="s">
        <v>295</v>
      </c>
      <c r="E340" s="221">
        <v>52.666666666666664</v>
      </c>
      <c r="F340" s="221">
        <v>52</v>
      </c>
      <c r="G340" s="221">
        <v>53</v>
      </c>
      <c r="H340" s="221"/>
      <c r="I340" s="221"/>
      <c r="J340" s="221"/>
      <c r="L340" s="54" t="str">
        <f t="shared" si="16"/>
        <v>132MERCADO CENTRAL</v>
      </c>
      <c r="M340" s="202">
        <v>132</v>
      </c>
      <c r="N340" s="201" t="s">
        <v>229</v>
      </c>
      <c r="O340" s="236" t="s">
        <v>151</v>
      </c>
      <c r="P340" s="221">
        <v>2.7000000000000006</v>
      </c>
      <c r="Q340" s="221">
        <v>2.7</v>
      </c>
      <c r="R340" s="221">
        <v>2.7</v>
      </c>
      <c r="S340" s="221"/>
      <c r="T340" s="221"/>
      <c r="U340" s="221"/>
      <c r="W340" s="45"/>
    </row>
    <row r="341" spans="1:23" ht="15.75">
      <c r="A341" s="175" t="str">
        <f t="shared" si="17"/>
        <v>128USULUTAN</v>
      </c>
      <c r="B341" s="203">
        <v>128</v>
      </c>
      <c r="C341" s="201" t="s">
        <v>259</v>
      </c>
      <c r="D341" s="235" t="s">
        <v>295</v>
      </c>
      <c r="E341" s="221">
        <v>50</v>
      </c>
      <c r="F341" s="221">
        <v>50</v>
      </c>
      <c r="G341" s="221">
        <v>50</v>
      </c>
      <c r="H341" s="221"/>
      <c r="I341" s="221"/>
      <c r="J341" s="221"/>
      <c r="L341" s="54" t="str">
        <f t="shared" si="16"/>
        <v>132SANTA ANA</v>
      </c>
      <c r="M341" s="203">
        <v>132</v>
      </c>
      <c r="N341" s="201" t="s">
        <v>172</v>
      </c>
      <c r="O341" s="236" t="s">
        <v>151</v>
      </c>
      <c r="P341" s="221">
        <v>2.75</v>
      </c>
      <c r="Q341" s="221">
        <v>2.7</v>
      </c>
      <c r="R341" s="221">
        <v>2.8</v>
      </c>
      <c r="S341" s="221"/>
      <c r="T341" s="221"/>
      <c r="U341" s="221"/>
      <c r="W341" s="45"/>
    </row>
    <row r="342" spans="1:23" ht="15.75">
      <c r="A342" s="175" t="str">
        <f t="shared" si="17"/>
        <v>129MERCADO CENTRAL</v>
      </c>
      <c r="B342" s="203">
        <v>129</v>
      </c>
      <c r="C342" s="201" t="s">
        <v>229</v>
      </c>
      <c r="D342" s="235" t="s">
        <v>296</v>
      </c>
      <c r="E342" s="221">
        <v>50</v>
      </c>
      <c r="F342" s="221">
        <v>50</v>
      </c>
      <c r="G342" s="221">
        <v>50</v>
      </c>
      <c r="H342" s="221"/>
      <c r="I342" s="221"/>
      <c r="J342" s="221"/>
      <c r="L342" s="54" t="str">
        <f t="shared" si="16"/>
        <v>132SAN MIGUEL</v>
      </c>
      <c r="M342" s="203">
        <v>132</v>
      </c>
      <c r="N342" s="201" t="s">
        <v>174</v>
      </c>
      <c r="O342" s="236" t="s">
        <v>151</v>
      </c>
      <c r="P342" s="221">
        <v>2.7666666666666671</v>
      </c>
      <c r="Q342" s="221">
        <v>2.5</v>
      </c>
      <c r="R342" s="221">
        <v>3</v>
      </c>
      <c r="S342" s="221"/>
      <c r="T342" s="221"/>
      <c r="U342" s="221"/>
      <c r="W342" s="45"/>
    </row>
    <row r="343" spans="1:23" ht="15.75">
      <c r="A343" s="175" t="str">
        <f t="shared" si="17"/>
        <v>129USULUTAN</v>
      </c>
      <c r="B343" s="203">
        <v>129</v>
      </c>
      <c r="C343" s="201" t="s">
        <v>259</v>
      </c>
      <c r="D343" s="235" t="s">
        <v>296</v>
      </c>
      <c r="E343" s="221">
        <v>48</v>
      </c>
      <c r="F343" s="221">
        <v>48</v>
      </c>
      <c r="G343" s="221">
        <v>48</v>
      </c>
      <c r="H343" s="221"/>
      <c r="I343" s="221"/>
      <c r="J343" s="221"/>
      <c r="L343" s="54" t="str">
        <f t="shared" si="16"/>
        <v>132SENSUNTEPEQUE</v>
      </c>
      <c r="M343" s="203">
        <v>132</v>
      </c>
      <c r="N343" s="201" t="s">
        <v>181</v>
      </c>
      <c r="O343" s="236" t="s">
        <v>151</v>
      </c>
      <c r="P343" s="221">
        <v>2.75</v>
      </c>
      <c r="Q343" s="221">
        <v>2</v>
      </c>
      <c r="R343" s="221">
        <v>3</v>
      </c>
      <c r="S343" s="221"/>
      <c r="T343" s="221"/>
      <c r="U343" s="221"/>
      <c r="W343" s="45"/>
    </row>
    <row r="344" spans="1:23" ht="15.75">
      <c r="A344" s="175" t="str">
        <f t="shared" si="17"/>
        <v>130MERCADO CENTRAL</v>
      </c>
      <c r="B344" s="202">
        <v>130</v>
      </c>
      <c r="C344" s="201" t="s">
        <v>229</v>
      </c>
      <c r="D344" s="235" t="s">
        <v>150</v>
      </c>
      <c r="E344" s="221">
        <v>3</v>
      </c>
      <c r="F344" s="221">
        <v>3</v>
      </c>
      <c r="G344" s="221">
        <v>3</v>
      </c>
      <c r="H344" s="221"/>
      <c r="I344" s="221"/>
      <c r="J344" s="221"/>
      <c r="L344" s="54" t="str">
        <f t="shared" si="16"/>
        <v>133MERCADO CENTRAL</v>
      </c>
      <c r="M344" s="202">
        <v>133</v>
      </c>
      <c r="N344" s="201" t="s">
        <v>229</v>
      </c>
      <c r="O344" s="236" t="s">
        <v>152</v>
      </c>
      <c r="P344" s="221">
        <v>3.8166666666666664</v>
      </c>
      <c r="Q344" s="221">
        <v>3.8</v>
      </c>
      <c r="R344" s="221">
        <v>3.85</v>
      </c>
      <c r="S344" s="221"/>
      <c r="T344" s="221"/>
      <c r="U344" s="221"/>
      <c r="W344" s="45"/>
    </row>
    <row r="345" spans="1:23" ht="15.75">
      <c r="A345" s="175" t="str">
        <f t="shared" si="17"/>
        <v>130SAN FRANCISCO GOTERA</v>
      </c>
      <c r="B345" s="203">
        <v>130</v>
      </c>
      <c r="C345" s="201" t="s">
        <v>182</v>
      </c>
      <c r="D345" s="235" t="s">
        <v>150</v>
      </c>
      <c r="E345" s="221">
        <v>2.375</v>
      </c>
      <c r="F345" s="221">
        <v>2</v>
      </c>
      <c r="G345" s="221">
        <v>3</v>
      </c>
      <c r="H345" s="221"/>
      <c r="I345" s="221"/>
      <c r="J345" s="221"/>
      <c r="L345" s="54" t="str">
        <f t="shared" si="16"/>
        <v>133SANTA ANA</v>
      </c>
      <c r="M345" s="203">
        <v>133</v>
      </c>
      <c r="N345" s="201" t="s">
        <v>172</v>
      </c>
      <c r="O345" s="236" t="s">
        <v>152</v>
      </c>
      <c r="P345" s="221">
        <v>4.25</v>
      </c>
      <c r="Q345" s="221">
        <v>4.25</v>
      </c>
      <c r="R345" s="221">
        <v>4.25</v>
      </c>
      <c r="S345" s="221"/>
      <c r="T345" s="221"/>
      <c r="U345" s="221"/>
      <c r="W345" s="45"/>
    </row>
    <row r="346" spans="1:23" ht="15.75">
      <c r="A346" s="175" t="str">
        <f t="shared" si="17"/>
        <v>130SONSONATE</v>
      </c>
      <c r="B346" s="203">
        <v>130</v>
      </c>
      <c r="C346" s="201" t="s">
        <v>175</v>
      </c>
      <c r="D346" s="235" t="s">
        <v>150</v>
      </c>
      <c r="E346" s="221">
        <v>3.25</v>
      </c>
      <c r="F346" s="221">
        <v>3.25</v>
      </c>
      <c r="G346" s="221">
        <v>3.25</v>
      </c>
      <c r="H346" s="221"/>
      <c r="I346" s="221"/>
      <c r="J346" s="221"/>
      <c r="L346" s="54" t="str">
        <f t="shared" si="16"/>
        <v>133SAN MIGUEL</v>
      </c>
      <c r="M346" s="203">
        <v>133</v>
      </c>
      <c r="N346" s="201" t="s">
        <v>174</v>
      </c>
      <c r="O346" s="236" t="s">
        <v>152</v>
      </c>
      <c r="P346" s="221">
        <v>4.375</v>
      </c>
      <c r="Q346" s="221">
        <v>4</v>
      </c>
      <c r="R346" s="221">
        <v>4.75</v>
      </c>
      <c r="S346" s="221"/>
      <c r="T346" s="221"/>
      <c r="U346" s="221"/>
      <c r="W346" s="45"/>
    </row>
    <row r="347" spans="1:23" ht="15.75">
      <c r="A347" s="175" t="str">
        <f t="shared" si="17"/>
        <v>130USULUTAN</v>
      </c>
      <c r="B347" s="203">
        <v>130</v>
      </c>
      <c r="C347" s="201" t="s">
        <v>259</v>
      </c>
      <c r="D347" s="235" t="s">
        <v>150</v>
      </c>
      <c r="E347" s="221">
        <v>3.375</v>
      </c>
      <c r="F347" s="221">
        <v>3</v>
      </c>
      <c r="G347" s="221">
        <v>4</v>
      </c>
      <c r="H347" s="221"/>
      <c r="I347" s="221"/>
      <c r="J347" s="221"/>
      <c r="L347" s="54" t="str">
        <f t="shared" si="16"/>
        <v>133SENSUNTEPEQUE</v>
      </c>
      <c r="M347" s="203">
        <v>133</v>
      </c>
      <c r="N347" s="201" t="s">
        <v>181</v>
      </c>
      <c r="O347" s="236" t="s">
        <v>152</v>
      </c>
      <c r="P347" s="221">
        <v>4.3</v>
      </c>
      <c r="Q347" s="221">
        <v>4</v>
      </c>
      <c r="R347" s="221">
        <v>4.5</v>
      </c>
      <c r="S347" s="221"/>
      <c r="T347" s="221"/>
      <c r="U347" s="221"/>
      <c r="W347" s="45"/>
    </row>
    <row r="348" spans="1:23" ht="15.75">
      <c r="A348" s="175" t="str">
        <f t="shared" si="17"/>
        <v>132MERCADO CENTRAL</v>
      </c>
      <c r="B348" s="202">
        <v>132</v>
      </c>
      <c r="C348" s="201" t="s">
        <v>229</v>
      </c>
      <c r="D348" s="235" t="s">
        <v>151</v>
      </c>
      <c r="E348" s="221">
        <v>2.75</v>
      </c>
      <c r="F348" s="221">
        <v>2.7</v>
      </c>
      <c r="G348" s="221">
        <v>2.8</v>
      </c>
      <c r="H348" s="221"/>
      <c r="I348" s="221"/>
      <c r="J348" s="221"/>
      <c r="L348" s="54" t="str">
        <f t="shared" si="16"/>
        <v>134MERCADO CENTRAL</v>
      </c>
      <c r="M348" s="202">
        <v>134</v>
      </c>
      <c r="N348" s="201" t="s">
        <v>229</v>
      </c>
      <c r="O348" s="236" t="s">
        <v>153</v>
      </c>
      <c r="P348" s="221">
        <v>5</v>
      </c>
      <c r="Q348" s="221">
        <v>5</v>
      </c>
      <c r="R348" s="221">
        <v>5</v>
      </c>
      <c r="S348" s="221"/>
      <c r="T348" s="221"/>
      <c r="U348" s="221"/>
      <c r="W348" s="45"/>
    </row>
    <row r="349" spans="1:23" ht="15.75">
      <c r="A349" s="175" t="str">
        <f t="shared" si="17"/>
        <v>132SAN FRANCISCO GOTERA</v>
      </c>
      <c r="B349" s="203">
        <v>132</v>
      </c>
      <c r="C349" s="201" t="s">
        <v>182</v>
      </c>
      <c r="D349" s="235" t="s">
        <v>151</v>
      </c>
      <c r="E349" s="221">
        <v>2.875</v>
      </c>
      <c r="F349" s="221">
        <v>2.5</v>
      </c>
      <c r="G349" s="221">
        <v>3</v>
      </c>
      <c r="H349" s="221"/>
      <c r="I349" s="221"/>
      <c r="J349" s="221"/>
      <c r="L349" s="54" t="str">
        <f t="shared" si="16"/>
        <v>134SANTA ANA</v>
      </c>
      <c r="M349" s="203">
        <v>134</v>
      </c>
      <c r="N349" s="201" t="s">
        <v>172</v>
      </c>
      <c r="O349" s="236" t="s">
        <v>153</v>
      </c>
      <c r="P349" s="221">
        <v>6.25</v>
      </c>
      <c r="Q349" s="221">
        <v>6.25</v>
      </c>
      <c r="R349" s="221">
        <v>6.25</v>
      </c>
      <c r="S349" s="221"/>
      <c r="T349" s="221"/>
      <c r="U349" s="221"/>
      <c r="W349" s="45"/>
    </row>
    <row r="350" spans="1:23" ht="15.75">
      <c r="A350" s="175" t="str">
        <f t="shared" si="17"/>
        <v>132SONSONATE</v>
      </c>
      <c r="B350" s="203">
        <v>132</v>
      </c>
      <c r="C350" s="201" t="s">
        <v>175</v>
      </c>
      <c r="D350" s="235" t="s">
        <v>151</v>
      </c>
      <c r="E350" s="221">
        <v>2.7</v>
      </c>
      <c r="F350" s="221">
        <v>2.7</v>
      </c>
      <c r="G350" s="221">
        <v>2.7</v>
      </c>
      <c r="H350" s="221"/>
      <c r="I350" s="221"/>
      <c r="J350" s="221"/>
      <c r="L350" s="54" t="str">
        <f t="shared" si="16"/>
        <v>134SAN MIGUEL</v>
      </c>
      <c r="M350" s="203">
        <v>134</v>
      </c>
      <c r="N350" s="201" t="s">
        <v>174</v>
      </c>
      <c r="O350" s="236" t="s">
        <v>153</v>
      </c>
      <c r="P350" s="221">
        <v>5.125</v>
      </c>
      <c r="Q350" s="221">
        <v>5</v>
      </c>
      <c r="R350" s="221">
        <v>5.5</v>
      </c>
      <c r="S350" s="221"/>
      <c r="T350" s="221"/>
      <c r="U350" s="221"/>
      <c r="W350" s="45"/>
    </row>
    <row r="351" spans="1:23" ht="15.75">
      <c r="A351" s="175" t="str">
        <f t="shared" si="17"/>
        <v>132USULUTAN</v>
      </c>
      <c r="B351" s="203">
        <v>132</v>
      </c>
      <c r="C351" s="201" t="s">
        <v>259</v>
      </c>
      <c r="D351" s="235" t="s">
        <v>151</v>
      </c>
      <c r="E351" s="221">
        <v>2.6399999999999997</v>
      </c>
      <c r="F351" s="221">
        <v>2</v>
      </c>
      <c r="G351" s="221">
        <v>3</v>
      </c>
      <c r="H351" s="221"/>
      <c r="I351" s="221"/>
      <c r="J351" s="221"/>
      <c r="L351" s="54" t="str">
        <f t="shared" si="16"/>
        <v>134SENSUNTEPEQUE</v>
      </c>
      <c r="M351" s="203">
        <v>134</v>
      </c>
      <c r="N351" s="201" t="s">
        <v>181</v>
      </c>
      <c r="O351" s="236" t="s">
        <v>153</v>
      </c>
      <c r="P351" s="221">
        <v>6.125</v>
      </c>
      <c r="Q351" s="221">
        <v>6</v>
      </c>
      <c r="R351" s="221">
        <v>6.5</v>
      </c>
      <c r="S351" s="221"/>
      <c r="T351" s="221"/>
      <c r="U351" s="221"/>
      <c r="W351" s="45"/>
    </row>
    <row r="352" spans="1:23" ht="15.75">
      <c r="A352" s="175" t="str">
        <f t="shared" si="17"/>
        <v>133MERCADO CENTRAL</v>
      </c>
      <c r="B352" s="202">
        <v>133</v>
      </c>
      <c r="C352" s="201" t="s">
        <v>229</v>
      </c>
      <c r="D352" s="235" t="s">
        <v>152</v>
      </c>
      <c r="E352" s="221">
        <v>3.8374999999999999</v>
      </c>
      <c r="F352" s="221">
        <v>3.8</v>
      </c>
      <c r="G352" s="221">
        <v>3.9</v>
      </c>
      <c r="H352" s="221"/>
      <c r="I352" s="221"/>
      <c r="J352" s="221"/>
      <c r="L352" s="54" t="str">
        <f t="shared" si="16"/>
        <v>135MERCADO CENTRAL</v>
      </c>
      <c r="M352" s="202">
        <v>135</v>
      </c>
      <c r="N352" s="201" t="s">
        <v>229</v>
      </c>
      <c r="O352" s="236" t="s">
        <v>154</v>
      </c>
      <c r="P352" s="221">
        <v>1.7333333333333334</v>
      </c>
      <c r="Q352" s="221">
        <v>1.7</v>
      </c>
      <c r="R352" s="221">
        <v>1.75</v>
      </c>
      <c r="S352" s="221"/>
      <c r="T352" s="221"/>
      <c r="U352" s="221"/>
      <c r="W352" s="45"/>
    </row>
    <row r="353" spans="1:23" ht="15.75">
      <c r="A353" s="175" t="str">
        <f t="shared" si="17"/>
        <v>133SAN FRANCISCO GOTERA</v>
      </c>
      <c r="B353" s="203">
        <v>133</v>
      </c>
      <c r="C353" s="201" t="s">
        <v>182</v>
      </c>
      <c r="D353" s="235" t="s">
        <v>152</v>
      </c>
      <c r="E353" s="221">
        <v>4.0999999999999996</v>
      </c>
      <c r="F353" s="221">
        <v>4</v>
      </c>
      <c r="G353" s="221">
        <v>4.25</v>
      </c>
      <c r="H353" s="221"/>
      <c r="I353" s="221"/>
      <c r="J353" s="221"/>
      <c r="L353" s="54" t="str">
        <f t="shared" si="16"/>
        <v>135SANTA ANA</v>
      </c>
      <c r="M353" s="203">
        <v>135</v>
      </c>
      <c r="N353" s="201" t="s">
        <v>172</v>
      </c>
      <c r="O353" s="236" t="s">
        <v>154</v>
      </c>
      <c r="P353" s="221">
        <v>1.6</v>
      </c>
      <c r="Q353" s="221">
        <v>1.6</v>
      </c>
      <c r="R353" s="221">
        <v>1.6</v>
      </c>
      <c r="S353" s="221"/>
      <c r="T353" s="221"/>
      <c r="U353" s="221"/>
      <c r="W353" s="45"/>
    </row>
    <row r="354" spans="1:23" ht="15.75">
      <c r="A354" s="175" t="str">
        <f t="shared" si="17"/>
        <v>133SONSONATE</v>
      </c>
      <c r="B354" s="203">
        <v>133</v>
      </c>
      <c r="C354" s="201" t="s">
        <v>175</v>
      </c>
      <c r="D354" s="235" t="s">
        <v>152</v>
      </c>
      <c r="E354" s="221">
        <v>4.25</v>
      </c>
      <c r="F354" s="221">
        <v>4.25</v>
      </c>
      <c r="G354" s="221">
        <v>4.25</v>
      </c>
      <c r="H354" s="221"/>
      <c r="I354" s="221"/>
      <c r="J354" s="221"/>
      <c r="L354" s="54" t="str">
        <f t="shared" si="16"/>
        <v>135SAN MIGUEL</v>
      </c>
      <c r="M354" s="203">
        <v>135</v>
      </c>
      <c r="N354" s="201" t="s">
        <v>174</v>
      </c>
      <c r="O354" s="236" t="s">
        <v>154</v>
      </c>
      <c r="P354" s="221">
        <v>1.6500000000000001</v>
      </c>
      <c r="Q354" s="221">
        <v>1.55</v>
      </c>
      <c r="R354" s="221">
        <v>1.75</v>
      </c>
      <c r="S354" s="221"/>
      <c r="T354" s="221"/>
      <c r="U354" s="221"/>
      <c r="W354" s="45"/>
    </row>
    <row r="355" spans="1:23" ht="15.75">
      <c r="A355" s="175" t="str">
        <f t="shared" si="17"/>
        <v>133USULUTAN</v>
      </c>
      <c r="B355" s="203">
        <v>133</v>
      </c>
      <c r="C355" s="201" t="s">
        <v>259</v>
      </c>
      <c r="D355" s="235" t="s">
        <v>152</v>
      </c>
      <c r="E355" s="221">
        <v>4.125</v>
      </c>
      <c r="F355" s="221">
        <v>4</v>
      </c>
      <c r="G355" s="221">
        <v>4.25</v>
      </c>
      <c r="H355" s="221"/>
      <c r="I355" s="221"/>
      <c r="J355" s="221"/>
      <c r="L355" s="54" t="str">
        <f t="shared" si="16"/>
        <v>135SENSUNTEPEQUE</v>
      </c>
      <c r="M355" s="203">
        <v>135</v>
      </c>
      <c r="N355" s="201" t="s">
        <v>181</v>
      </c>
      <c r="O355" s="236" t="s">
        <v>154</v>
      </c>
      <c r="P355" s="221">
        <v>2.1166666666666667</v>
      </c>
      <c r="Q355" s="221">
        <v>2</v>
      </c>
      <c r="R355" s="221">
        <v>2.2000000000000002</v>
      </c>
      <c r="S355" s="221"/>
      <c r="T355" s="221"/>
      <c r="U355" s="221"/>
      <c r="W355" s="45"/>
    </row>
    <row r="356" spans="1:23" ht="15.75">
      <c r="A356" s="175" t="str">
        <f t="shared" si="17"/>
        <v>134MERCADO CENTRAL</v>
      </c>
      <c r="B356" s="203">
        <v>134</v>
      </c>
      <c r="C356" s="201" t="s">
        <v>229</v>
      </c>
      <c r="D356" s="235" t="s">
        <v>153</v>
      </c>
      <c r="E356" s="221">
        <v>5</v>
      </c>
      <c r="F356" s="221">
        <v>5</v>
      </c>
      <c r="G356" s="221">
        <v>5</v>
      </c>
      <c r="H356" s="221"/>
      <c r="I356" s="221"/>
      <c r="J356" s="221"/>
      <c r="L356" s="54" t="str">
        <f t="shared" si="16"/>
        <v>136MERCADO CENTRAL</v>
      </c>
      <c r="M356" s="203">
        <v>136</v>
      </c>
      <c r="N356" s="201" t="s">
        <v>229</v>
      </c>
      <c r="O356" s="236" t="s">
        <v>223</v>
      </c>
      <c r="P356" s="221">
        <v>2</v>
      </c>
      <c r="Q356" s="221">
        <v>2</v>
      </c>
      <c r="R356" s="221">
        <v>2</v>
      </c>
      <c r="S356" s="221"/>
      <c r="T356" s="221"/>
      <c r="U356" s="221"/>
      <c r="W356" s="45"/>
    </row>
    <row r="357" spans="1:23" ht="15.75">
      <c r="A357" s="175" t="str">
        <f t="shared" si="17"/>
        <v>134SAN FRANCISCO GOTERA</v>
      </c>
      <c r="B357" s="202">
        <v>134</v>
      </c>
      <c r="C357" s="201" t="s">
        <v>182</v>
      </c>
      <c r="D357" s="235" t="s">
        <v>153</v>
      </c>
      <c r="E357" s="221">
        <v>5.15</v>
      </c>
      <c r="F357" s="221">
        <v>5</v>
      </c>
      <c r="G357" s="221">
        <v>5.75</v>
      </c>
      <c r="H357" s="221"/>
      <c r="I357" s="221"/>
      <c r="J357" s="221"/>
      <c r="L357" s="54" t="str">
        <f t="shared" si="16"/>
        <v>136TIENDONA</v>
      </c>
      <c r="M357" s="202">
        <v>136</v>
      </c>
      <c r="N357" s="201" t="s">
        <v>190</v>
      </c>
      <c r="O357" s="236" t="s">
        <v>223</v>
      </c>
      <c r="P357" s="221">
        <v>1.5</v>
      </c>
      <c r="Q357" s="221">
        <v>1.5</v>
      </c>
      <c r="R357" s="221">
        <v>1.5</v>
      </c>
      <c r="S357" s="221"/>
      <c r="T357" s="221"/>
      <c r="U357" s="221"/>
      <c r="W357" s="45"/>
    </row>
    <row r="358" spans="1:23" ht="15.75">
      <c r="A358" s="175" t="str">
        <f t="shared" si="17"/>
        <v>134SONSONATE</v>
      </c>
      <c r="B358" s="203">
        <v>134</v>
      </c>
      <c r="C358" s="201" t="s">
        <v>175</v>
      </c>
      <c r="D358" s="235" t="s">
        <v>153</v>
      </c>
      <c r="E358" s="221">
        <v>6</v>
      </c>
      <c r="F358" s="221">
        <v>6</v>
      </c>
      <c r="G358" s="221">
        <v>6</v>
      </c>
      <c r="H358" s="221"/>
      <c r="I358" s="221"/>
      <c r="J358" s="221"/>
      <c r="L358" s="54" t="str">
        <f t="shared" si="16"/>
        <v>136SANTA ANA</v>
      </c>
      <c r="M358" s="203">
        <v>136</v>
      </c>
      <c r="N358" s="201" t="s">
        <v>172</v>
      </c>
      <c r="O358" s="236" t="s">
        <v>223</v>
      </c>
      <c r="P358" s="221">
        <v>1.9166666666666667</v>
      </c>
      <c r="Q358" s="221">
        <v>1.75</v>
      </c>
      <c r="R358" s="221">
        <v>2</v>
      </c>
      <c r="S358" s="221"/>
      <c r="T358" s="221"/>
      <c r="U358" s="221"/>
      <c r="W358" s="45"/>
    </row>
    <row r="359" spans="1:23" ht="15.75">
      <c r="A359" s="175" t="str">
        <f t="shared" si="17"/>
        <v>134USULUTAN</v>
      </c>
      <c r="B359" s="203">
        <v>134</v>
      </c>
      <c r="C359" s="201" t="s">
        <v>259</v>
      </c>
      <c r="D359" s="235" t="s">
        <v>153</v>
      </c>
      <c r="E359" s="221">
        <v>6</v>
      </c>
      <c r="F359" s="221">
        <v>6</v>
      </c>
      <c r="G359" s="221">
        <v>6</v>
      </c>
      <c r="H359" s="221"/>
      <c r="I359" s="221"/>
      <c r="J359" s="221"/>
      <c r="L359" s="54" t="str">
        <f t="shared" si="16"/>
        <v>136SAN MIGUEL</v>
      </c>
      <c r="M359" s="203">
        <v>136</v>
      </c>
      <c r="N359" s="201" t="s">
        <v>174</v>
      </c>
      <c r="O359" s="236" t="s">
        <v>223</v>
      </c>
      <c r="P359" s="221">
        <v>2.5</v>
      </c>
      <c r="Q359" s="221">
        <v>2.5</v>
      </c>
      <c r="R359" s="221">
        <v>2.5</v>
      </c>
      <c r="S359" s="221"/>
      <c r="T359" s="221"/>
      <c r="U359" s="221"/>
      <c r="W359" s="45"/>
    </row>
    <row r="360" spans="1:23" ht="15.75">
      <c r="A360" s="175" t="str">
        <f t="shared" si="17"/>
        <v>135MERCADO CENTRAL</v>
      </c>
      <c r="B360" s="203">
        <v>135</v>
      </c>
      <c r="C360" s="201" t="s">
        <v>229</v>
      </c>
      <c r="D360" s="235" t="s">
        <v>154</v>
      </c>
      <c r="E360" s="221">
        <v>1.75</v>
      </c>
      <c r="F360" s="221">
        <v>1.75</v>
      </c>
      <c r="G360" s="221">
        <v>1.75</v>
      </c>
      <c r="H360" s="221"/>
      <c r="I360" s="221"/>
      <c r="J360" s="221"/>
      <c r="L360" s="54" t="str">
        <f t="shared" si="16"/>
        <v>136SENSUNTEPEQUE</v>
      </c>
      <c r="M360" s="203">
        <v>136</v>
      </c>
      <c r="N360" s="201" t="s">
        <v>181</v>
      </c>
      <c r="O360" s="236" t="s">
        <v>223</v>
      </c>
      <c r="P360" s="221">
        <v>3</v>
      </c>
      <c r="Q360" s="221">
        <v>3</v>
      </c>
      <c r="R360" s="221">
        <v>3</v>
      </c>
      <c r="S360" s="221"/>
      <c r="T360" s="221"/>
      <c r="U360" s="221"/>
      <c r="W360" s="45"/>
    </row>
    <row r="361" spans="1:23" ht="15.75">
      <c r="A361" s="175" t="str">
        <f t="shared" si="17"/>
        <v>135SONSONATE</v>
      </c>
      <c r="B361" s="202">
        <v>135</v>
      </c>
      <c r="C361" s="201" t="s">
        <v>175</v>
      </c>
      <c r="D361" s="235" t="s">
        <v>154</v>
      </c>
      <c r="E361" s="221">
        <v>1.6</v>
      </c>
      <c r="F361" s="221">
        <v>1.6</v>
      </c>
      <c r="G361" s="221">
        <v>1.6</v>
      </c>
      <c r="H361" s="221"/>
      <c r="I361" s="221"/>
      <c r="J361" s="221"/>
      <c r="L361" s="54" t="str">
        <f t="shared" si="16"/>
        <v>137MERCADO CENTRAL</v>
      </c>
      <c r="M361" s="202">
        <v>137</v>
      </c>
      <c r="N361" s="201" t="s">
        <v>229</v>
      </c>
      <c r="O361" s="236" t="s">
        <v>240</v>
      </c>
      <c r="P361" s="221">
        <v>4.5</v>
      </c>
      <c r="Q361" s="221">
        <v>4.5</v>
      </c>
      <c r="R361" s="221">
        <v>4.5</v>
      </c>
      <c r="S361" s="221"/>
      <c r="T361" s="221"/>
      <c r="U361" s="221"/>
      <c r="V361" s="45"/>
      <c r="W361" s="45"/>
    </row>
    <row r="362" spans="1:23" ht="15.75">
      <c r="A362" s="175" t="str">
        <f t="shared" si="17"/>
        <v>135USULUTAN</v>
      </c>
      <c r="B362" s="203">
        <v>135</v>
      </c>
      <c r="C362" s="201" t="s">
        <v>259</v>
      </c>
      <c r="D362" s="235" t="s">
        <v>154</v>
      </c>
      <c r="E362" s="221">
        <v>2.0833333333333335</v>
      </c>
      <c r="F362" s="221">
        <v>2</v>
      </c>
      <c r="G362" s="221">
        <v>2.15</v>
      </c>
      <c r="H362" s="221"/>
      <c r="I362" s="221"/>
      <c r="J362" s="221"/>
      <c r="L362" s="54" t="str">
        <f t="shared" si="16"/>
        <v>137TIENDONA</v>
      </c>
      <c r="M362" s="203">
        <v>137</v>
      </c>
      <c r="N362" s="201" t="s">
        <v>190</v>
      </c>
      <c r="O362" s="236" t="s">
        <v>240</v>
      </c>
      <c r="P362" s="221">
        <v>4</v>
      </c>
      <c r="Q362" s="221">
        <v>4</v>
      </c>
      <c r="R362" s="221">
        <v>4</v>
      </c>
      <c r="S362" s="221"/>
      <c r="T362" s="221"/>
      <c r="U362" s="221"/>
      <c r="V362" s="45"/>
      <c r="W362" s="45"/>
    </row>
    <row r="363" spans="1:23" ht="15.75">
      <c r="A363" s="175" t="str">
        <f t="shared" si="17"/>
        <v>136MERCADO CENTRAL</v>
      </c>
      <c r="B363" s="202">
        <v>136</v>
      </c>
      <c r="C363" s="201" t="s">
        <v>229</v>
      </c>
      <c r="D363" s="235" t="s">
        <v>223</v>
      </c>
      <c r="E363" s="221">
        <v>2</v>
      </c>
      <c r="F363" s="221">
        <v>2</v>
      </c>
      <c r="G363" s="221">
        <v>2</v>
      </c>
      <c r="H363" s="221"/>
      <c r="I363" s="221"/>
      <c r="J363" s="221"/>
      <c r="L363" s="54" t="str">
        <f t="shared" si="16"/>
        <v>137SANTA ANA</v>
      </c>
      <c r="M363" s="202">
        <v>137</v>
      </c>
      <c r="N363" s="201" t="s">
        <v>172</v>
      </c>
      <c r="O363" s="236" t="s">
        <v>240</v>
      </c>
      <c r="P363" s="221">
        <v>5.5</v>
      </c>
      <c r="Q363" s="221">
        <v>5.5</v>
      </c>
      <c r="R363" s="221">
        <v>5.5</v>
      </c>
      <c r="S363" s="221"/>
      <c r="T363" s="221"/>
      <c r="U363" s="221"/>
      <c r="V363" s="45"/>
      <c r="W363" s="45"/>
    </row>
    <row r="364" spans="1:23" ht="15.75">
      <c r="A364" s="175" t="str">
        <f t="shared" si="17"/>
        <v>136TIENDONA</v>
      </c>
      <c r="B364" s="203">
        <v>136</v>
      </c>
      <c r="C364" s="201" t="s">
        <v>190</v>
      </c>
      <c r="D364" s="235" t="s">
        <v>223</v>
      </c>
      <c r="E364" s="221">
        <v>1.5</v>
      </c>
      <c r="F364" s="221">
        <v>1.5</v>
      </c>
      <c r="G364" s="221">
        <v>1.5</v>
      </c>
      <c r="H364" s="221"/>
      <c r="I364" s="221"/>
      <c r="J364" s="221"/>
      <c r="L364" s="54" t="str">
        <f t="shared" si="16"/>
        <v>137SAN MIGUEL</v>
      </c>
      <c r="M364" s="203">
        <v>137</v>
      </c>
      <c r="N364" s="201" t="s">
        <v>174</v>
      </c>
      <c r="O364" s="236" t="s">
        <v>240</v>
      </c>
      <c r="P364" s="221">
        <v>3.5</v>
      </c>
      <c r="Q364" s="221">
        <v>3.5</v>
      </c>
      <c r="R364" s="221">
        <v>3.5</v>
      </c>
      <c r="S364" s="221"/>
      <c r="T364" s="221"/>
      <c r="U364" s="221"/>
      <c r="V364" s="45"/>
      <c r="W364" s="45"/>
    </row>
    <row r="365" spans="1:23" ht="15.75">
      <c r="A365" s="175" t="str">
        <f t="shared" si="17"/>
        <v>136SONSONATE</v>
      </c>
      <c r="B365" s="203">
        <v>136</v>
      </c>
      <c r="C365" s="201" t="s">
        <v>175</v>
      </c>
      <c r="D365" s="235" t="s">
        <v>223</v>
      </c>
      <c r="E365" s="221">
        <v>2</v>
      </c>
      <c r="F365" s="221">
        <v>2</v>
      </c>
      <c r="G365" s="221">
        <v>2</v>
      </c>
      <c r="H365" s="221"/>
      <c r="I365" s="221"/>
      <c r="J365" s="221"/>
      <c r="L365" s="54" t="str">
        <f t="shared" si="16"/>
        <v>137SENSUNTEPEQUE</v>
      </c>
      <c r="M365" s="203">
        <v>137</v>
      </c>
      <c r="N365" s="201" t="s">
        <v>181</v>
      </c>
      <c r="O365" s="236" t="s">
        <v>240</v>
      </c>
      <c r="P365" s="221">
        <v>6</v>
      </c>
      <c r="Q365" s="221">
        <v>6</v>
      </c>
      <c r="R365" s="221">
        <v>6</v>
      </c>
      <c r="S365" s="221"/>
      <c r="T365" s="221"/>
      <c r="U365" s="221"/>
      <c r="V365" s="45"/>
      <c r="W365" s="45"/>
    </row>
    <row r="366" spans="1:23" ht="15.75">
      <c r="A366" s="175" t="str">
        <f t="shared" si="17"/>
        <v>136USULUTAN</v>
      </c>
      <c r="B366" s="203">
        <v>136</v>
      </c>
      <c r="C366" s="201" t="s">
        <v>259</v>
      </c>
      <c r="D366" s="235" t="s">
        <v>223</v>
      </c>
      <c r="E366" s="221">
        <v>1.75</v>
      </c>
      <c r="F366" s="221">
        <v>1.75</v>
      </c>
      <c r="G366" s="221">
        <v>1.75</v>
      </c>
      <c r="H366" s="221"/>
      <c r="I366" s="221"/>
      <c r="J366" s="221"/>
      <c r="L366" s="54" t="str">
        <f t="shared" si="16"/>
        <v>138SANTA ANA</v>
      </c>
      <c r="M366" s="203">
        <v>138</v>
      </c>
      <c r="N366" s="201" t="s">
        <v>172</v>
      </c>
      <c r="O366" s="236" t="s">
        <v>241</v>
      </c>
      <c r="P366" s="221">
        <v>6.25</v>
      </c>
      <c r="Q366" s="221">
        <v>6</v>
      </c>
      <c r="R366" s="221">
        <v>6.5</v>
      </c>
      <c r="S366" s="221"/>
      <c r="T366" s="221"/>
      <c r="U366" s="221"/>
      <c r="V366" s="45"/>
      <c r="W366" s="45"/>
    </row>
    <row r="367" spans="1:23" ht="15.75">
      <c r="A367" s="175" t="str">
        <f t="shared" si="17"/>
        <v>137MERCADO CENTRAL</v>
      </c>
      <c r="B367" s="202">
        <v>137</v>
      </c>
      <c r="C367" s="201" t="s">
        <v>229</v>
      </c>
      <c r="D367" s="235" t="s">
        <v>240</v>
      </c>
      <c r="E367" s="221">
        <v>4.5</v>
      </c>
      <c r="F367" s="221">
        <v>4.5</v>
      </c>
      <c r="G367" s="221">
        <v>4.5</v>
      </c>
      <c r="H367" s="221"/>
      <c r="I367" s="221"/>
      <c r="J367" s="221"/>
      <c r="L367" s="54" t="str">
        <f t="shared" si="16"/>
        <v>138SAN MIGUEL</v>
      </c>
      <c r="M367" s="202">
        <v>138</v>
      </c>
      <c r="N367" s="201" t="s">
        <v>174</v>
      </c>
      <c r="O367" s="236" t="s">
        <v>241</v>
      </c>
      <c r="P367" s="221">
        <v>5</v>
      </c>
      <c r="Q367" s="221">
        <v>5</v>
      </c>
      <c r="R367" s="221">
        <v>5</v>
      </c>
      <c r="S367" s="221"/>
      <c r="T367" s="221"/>
      <c r="U367" s="221"/>
      <c r="V367" s="45"/>
      <c r="W367" s="45"/>
    </row>
    <row r="368" spans="1:23" ht="15.75">
      <c r="A368" s="175" t="str">
        <f t="shared" si="17"/>
        <v>137TIENDONA</v>
      </c>
      <c r="B368" s="203">
        <v>137</v>
      </c>
      <c r="C368" s="201" t="s">
        <v>190</v>
      </c>
      <c r="D368" s="235" t="s">
        <v>240</v>
      </c>
      <c r="E368" s="221">
        <v>4</v>
      </c>
      <c r="F368" s="221">
        <v>4</v>
      </c>
      <c r="G368" s="221">
        <v>4</v>
      </c>
      <c r="H368" s="221"/>
      <c r="I368" s="221"/>
      <c r="J368" s="221"/>
      <c r="L368" s="54" t="str">
        <f t="shared" si="16"/>
        <v>138SENSUNTEPEQUE</v>
      </c>
      <c r="M368" s="203">
        <v>138</v>
      </c>
      <c r="N368" s="201" t="s">
        <v>181</v>
      </c>
      <c r="O368" s="236" t="s">
        <v>241</v>
      </c>
      <c r="P368" s="221">
        <v>5</v>
      </c>
      <c r="Q368" s="221">
        <v>5</v>
      </c>
      <c r="R368" s="221">
        <v>5</v>
      </c>
      <c r="S368" s="221"/>
      <c r="T368" s="221"/>
      <c r="U368" s="221"/>
      <c r="V368" s="45"/>
      <c r="W368" s="45"/>
    </row>
    <row r="369" spans="1:23" ht="15.75">
      <c r="A369" s="175" t="str">
        <f t="shared" si="17"/>
        <v>137SONSONATE</v>
      </c>
      <c r="B369" s="203">
        <v>137</v>
      </c>
      <c r="C369" s="201" t="s">
        <v>175</v>
      </c>
      <c r="D369" s="235" t="s">
        <v>240</v>
      </c>
      <c r="E369" s="221">
        <v>5.5</v>
      </c>
      <c r="F369" s="221">
        <v>5.5</v>
      </c>
      <c r="G369" s="221">
        <v>5.5</v>
      </c>
      <c r="H369" s="221"/>
      <c r="I369" s="221"/>
      <c r="J369" s="221"/>
      <c r="L369" s="54" t="str">
        <f t="shared" si="16"/>
        <v>139MERCADO CENTRAL</v>
      </c>
      <c r="M369" s="203">
        <v>139</v>
      </c>
      <c r="N369" s="201" t="s">
        <v>229</v>
      </c>
      <c r="O369" s="236" t="s">
        <v>242</v>
      </c>
      <c r="P369" s="221">
        <v>4.5</v>
      </c>
      <c r="Q369" s="221">
        <v>4.5</v>
      </c>
      <c r="R369" s="221">
        <v>4.5</v>
      </c>
      <c r="S369" s="221"/>
      <c r="T369" s="221"/>
      <c r="U369" s="221"/>
      <c r="V369" s="45"/>
      <c r="W369" s="45"/>
    </row>
    <row r="370" spans="1:23" ht="15.75">
      <c r="A370" s="175" t="str">
        <f t="shared" si="17"/>
        <v>137USULUTAN</v>
      </c>
      <c r="B370" s="203">
        <v>137</v>
      </c>
      <c r="C370" s="201" t="s">
        <v>259</v>
      </c>
      <c r="D370" s="235" t="s">
        <v>240</v>
      </c>
      <c r="E370" s="221">
        <v>4</v>
      </c>
      <c r="F370" s="221">
        <v>4</v>
      </c>
      <c r="G370" s="221">
        <v>4</v>
      </c>
      <c r="H370" s="221"/>
      <c r="I370" s="221"/>
      <c r="J370" s="221"/>
      <c r="L370" s="54" t="str">
        <f t="shared" si="16"/>
        <v>139TIENDONA</v>
      </c>
      <c r="M370" s="203">
        <v>139</v>
      </c>
      <c r="N370" s="201" t="s">
        <v>190</v>
      </c>
      <c r="O370" s="236" t="s">
        <v>242</v>
      </c>
      <c r="P370" s="221">
        <v>4</v>
      </c>
      <c r="Q370" s="221">
        <v>4</v>
      </c>
      <c r="R370" s="221">
        <v>4</v>
      </c>
      <c r="S370" s="221"/>
      <c r="T370" s="221"/>
      <c r="U370" s="221"/>
      <c r="V370" s="45"/>
      <c r="W370" s="45"/>
    </row>
    <row r="371" spans="1:23" ht="15.75">
      <c r="A371" s="175" t="str">
        <f t="shared" si="17"/>
        <v>138SONSONATE</v>
      </c>
      <c r="B371" s="202">
        <v>138</v>
      </c>
      <c r="C371" s="201" t="s">
        <v>175</v>
      </c>
      <c r="D371" s="235" t="s">
        <v>241</v>
      </c>
      <c r="E371" s="221">
        <v>6</v>
      </c>
      <c r="F371" s="221">
        <v>6</v>
      </c>
      <c r="G371" s="221">
        <v>6</v>
      </c>
      <c r="H371" s="221"/>
      <c r="I371" s="221"/>
      <c r="J371" s="221"/>
      <c r="L371" s="54" t="str">
        <f t="shared" si="16"/>
        <v>139SAN MIGUEL</v>
      </c>
      <c r="M371" s="202">
        <v>139</v>
      </c>
      <c r="N371" s="201" t="s">
        <v>174</v>
      </c>
      <c r="O371" s="236" t="s">
        <v>242</v>
      </c>
      <c r="P371" s="221">
        <v>4.75</v>
      </c>
      <c r="Q371" s="221">
        <v>4.5</v>
      </c>
      <c r="R371" s="221">
        <v>5</v>
      </c>
      <c r="S371" s="221"/>
      <c r="T371" s="221"/>
      <c r="U371" s="221"/>
      <c r="V371" s="45"/>
      <c r="W371" s="45"/>
    </row>
    <row r="372" spans="1:23" ht="15.75">
      <c r="A372" s="175" t="str">
        <f t="shared" si="17"/>
        <v>138USULUTAN</v>
      </c>
      <c r="B372" s="203">
        <v>138</v>
      </c>
      <c r="C372" s="201" t="s">
        <v>259</v>
      </c>
      <c r="D372" s="235" t="s">
        <v>241</v>
      </c>
      <c r="E372" s="221">
        <v>5.5</v>
      </c>
      <c r="F372" s="221">
        <v>5.5</v>
      </c>
      <c r="G372" s="221">
        <v>5.5</v>
      </c>
      <c r="H372" s="221"/>
      <c r="I372" s="221"/>
      <c r="J372" s="221"/>
      <c r="L372" s="54" t="str">
        <f t="shared" si="16"/>
        <v>139SENSUNTEPEQUE</v>
      </c>
      <c r="M372" s="203">
        <v>139</v>
      </c>
      <c r="N372" s="201" t="s">
        <v>181</v>
      </c>
      <c r="O372" s="236" t="s">
        <v>242</v>
      </c>
      <c r="P372" s="221">
        <v>4</v>
      </c>
      <c r="Q372" s="221">
        <v>4</v>
      </c>
      <c r="R372" s="221">
        <v>4</v>
      </c>
      <c r="S372" s="221"/>
      <c r="T372" s="221"/>
      <c r="U372" s="221"/>
      <c r="V372" s="45"/>
      <c r="W372" s="45"/>
    </row>
    <row r="373" spans="1:23" ht="15.75">
      <c r="A373" s="175" t="str">
        <f t="shared" si="17"/>
        <v>139MERCADO CENTRAL</v>
      </c>
      <c r="B373" s="203">
        <v>139</v>
      </c>
      <c r="C373" s="201" t="s">
        <v>229</v>
      </c>
      <c r="D373" s="235" t="s">
        <v>242</v>
      </c>
      <c r="E373" s="221">
        <v>4.5</v>
      </c>
      <c r="F373" s="221">
        <v>4.5</v>
      </c>
      <c r="G373" s="221">
        <v>4.5</v>
      </c>
      <c r="H373" s="221"/>
      <c r="I373" s="221"/>
      <c r="J373" s="221"/>
      <c r="L373" s="54" t="str">
        <f t="shared" si="16"/>
        <v>141MERCADO CENTRAL</v>
      </c>
      <c r="M373" s="203">
        <v>141</v>
      </c>
      <c r="N373" s="201" t="s">
        <v>229</v>
      </c>
      <c r="O373" s="236" t="s">
        <v>243</v>
      </c>
      <c r="P373" s="221">
        <v>5</v>
      </c>
      <c r="Q373" s="221">
        <v>5</v>
      </c>
      <c r="R373" s="221">
        <v>5</v>
      </c>
      <c r="S373" s="221"/>
      <c r="T373" s="221"/>
      <c r="U373" s="221"/>
      <c r="V373" s="45"/>
      <c r="W373" s="45"/>
    </row>
    <row r="374" spans="1:23" ht="15.75">
      <c r="A374" s="175" t="str">
        <f t="shared" si="17"/>
        <v>139TIENDONA</v>
      </c>
      <c r="B374" s="203">
        <v>139</v>
      </c>
      <c r="C374" s="201" t="s">
        <v>190</v>
      </c>
      <c r="D374" s="235" t="s">
        <v>242</v>
      </c>
      <c r="E374" s="221">
        <v>4</v>
      </c>
      <c r="F374" s="221">
        <v>4</v>
      </c>
      <c r="G374" s="221">
        <v>4</v>
      </c>
      <c r="H374" s="221"/>
      <c r="I374" s="221"/>
      <c r="J374" s="221"/>
      <c r="L374" s="54" t="str">
        <f t="shared" si="16"/>
        <v>141SAN MIGUEL</v>
      </c>
      <c r="M374" s="203">
        <v>141</v>
      </c>
      <c r="N374" s="201" t="s">
        <v>174</v>
      </c>
      <c r="O374" s="236" t="s">
        <v>243</v>
      </c>
      <c r="P374" s="221">
        <v>6.5</v>
      </c>
      <c r="Q374" s="221">
        <v>6.5</v>
      </c>
      <c r="R374" s="221">
        <v>6.5</v>
      </c>
      <c r="S374" s="221"/>
      <c r="T374" s="221"/>
      <c r="U374" s="221"/>
      <c r="V374" s="45"/>
      <c r="W374" s="45"/>
    </row>
    <row r="375" spans="1:23" ht="15.75">
      <c r="A375" s="175" t="str">
        <f t="shared" si="17"/>
        <v>139USULUTAN</v>
      </c>
      <c r="B375" s="202">
        <v>139</v>
      </c>
      <c r="C375" s="201" t="s">
        <v>259</v>
      </c>
      <c r="D375" s="235" t="s">
        <v>242</v>
      </c>
      <c r="E375" s="221">
        <v>4</v>
      </c>
      <c r="F375" s="221">
        <v>4</v>
      </c>
      <c r="G375" s="221">
        <v>4</v>
      </c>
      <c r="H375" s="221"/>
      <c r="I375" s="221"/>
      <c r="J375" s="221"/>
      <c r="L375" s="54" t="str">
        <f t="shared" si="16"/>
        <v>141SENSUNTEPEQUE</v>
      </c>
      <c r="M375" s="202">
        <v>141</v>
      </c>
      <c r="N375" s="201" t="s">
        <v>181</v>
      </c>
      <c r="O375" s="236" t="s">
        <v>243</v>
      </c>
      <c r="P375" s="221">
        <v>8</v>
      </c>
      <c r="Q375" s="221">
        <v>8</v>
      </c>
      <c r="R375" s="221">
        <v>8</v>
      </c>
      <c r="S375" s="221"/>
      <c r="T375" s="221"/>
      <c r="U375" s="221"/>
      <c r="V375" s="45"/>
      <c r="W375" s="45"/>
    </row>
    <row r="376" spans="1:23" ht="15.75">
      <c r="A376" s="175" t="str">
        <f t="shared" si="17"/>
        <v>141MERCADO CENTRAL</v>
      </c>
      <c r="B376" s="203">
        <v>141</v>
      </c>
      <c r="C376" s="201" t="s">
        <v>229</v>
      </c>
      <c r="D376" s="235" t="s">
        <v>243</v>
      </c>
      <c r="E376" s="221">
        <v>5</v>
      </c>
      <c r="F376" s="221">
        <v>5</v>
      </c>
      <c r="G376" s="221">
        <v>5</v>
      </c>
      <c r="H376" s="221"/>
      <c r="I376" s="221"/>
      <c r="J376" s="221"/>
      <c r="L376" s="54" t="str">
        <f t="shared" si="16"/>
        <v>142MERCADO CENTRAL</v>
      </c>
      <c r="M376" s="203">
        <v>142</v>
      </c>
      <c r="N376" s="201" t="s">
        <v>229</v>
      </c>
      <c r="O376" s="236" t="s">
        <v>225</v>
      </c>
      <c r="P376" s="221">
        <v>4.5</v>
      </c>
      <c r="Q376" s="221">
        <v>4.5</v>
      </c>
      <c r="R376" s="221">
        <v>4.5</v>
      </c>
      <c r="S376" s="221"/>
      <c r="T376" s="221"/>
      <c r="U376" s="221"/>
      <c r="V376" s="45"/>
      <c r="W376" s="45"/>
    </row>
    <row r="377" spans="1:23" ht="15.75">
      <c r="A377" s="175" t="str">
        <f t="shared" si="17"/>
        <v>142MERCADO CENTRAL</v>
      </c>
      <c r="B377" s="203">
        <v>142</v>
      </c>
      <c r="C377" s="201" t="s">
        <v>229</v>
      </c>
      <c r="D377" s="235" t="s">
        <v>225</v>
      </c>
      <c r="E377" s="221">
        <v>4.25</v>
      </c>
      <c r="F377" s="221">
        <v>4</v>
      </c>
      <c r="G377" s="221">
        <v>4.5</v>
      </c>
      <c r="H377" s="221"/>
      <c r="I377" s="221"/>
      <c r="J377" s="221"/>
      <c r="L377" s="54" t="str">
        <f t="shared" si="16"/>
        <v>142TIENDONA</v>
      </c>
      <c r="M377" s="203">
        <v>142</v>
      </c>
      <c r="N377" s="201" t="s">
        <v>190</v>
      </c>
      <c r="O377" s="236" t="s">
        <v>225</v>
      </c>
      <c r="P377" s="221">
        <v>5</v>
      </c>
      <c r="Q377" s="221">
        <v>5</v>
      </c>
      <c r="R377" s="221">
        <v>5</v>
      </c>
      <c r="S377" s="221"/>
      <c r="T377" s="221"/>
      <c r="U377" s="221"/>
      <c r="V377" s="45"/>
      <c r="W377" s="45"/>
    </row>
    <row r="378" spans="1:23" ht="15.75">
      <c r="A378" s="175" t="str">
        <f t="shared" si="17"/>
        <v>142TIENDONA</v>
      </c>
      <c r="B378" s="203">
        <v>142</v>
      </c>
      <c r="C378" s="201" t="s">
        <v>190</v>
      </c>
      <c r="D378" s="235" t="s">
        <v>225</v>
      </c>
      <c r="E378" s="221">
        <v>6</v>
      </c>
      <c r="F378" s="221">
        <v>6</v>
      </c>
      <c r="G378" s="221">
        <v>6</v>
      </c>
      <c r="H378" s="221"/>
      <c r="I378" s="221"/>
      <c r="J378" s="221"/>
      <c r="L378" s="54" t="str">
        <f t="shared" si="16"/>
        <v>142SANTA ANA</v>
      </c>
      <c r="M378" s="203">
        <v>142</v>
      </c>
      <c r="N378" s="201" t="s">
        <v>172</v>
      </c>
      <c r="O378" s="236" t="s">
        <v>225</v>
      </c>
      <c r="P378" s="221">
        <v>4</v>
      </c>
      <c r="Q378" s="221">
        <v>4</v>
      </c>
      <c r="R378" s="221">
        <v>4</v>
      </c>
      <c r="S378" s="221"/>
      <c r="T378" s="221"/>
      <c r="U378" s="221"/>
      <c r="V378" s="45"/>
      <c r="W378" s="45"/>
    </row>
    <row r="379" spans="1:23" ht="15.75">
      <c r="A379" s="175" t="str">
        <f t="shared" si="17"/>
        <v>142SONSONATE</v>
      </c>
      <c r="B379" s="203">
        <v>142</v>
      </c>
      <c r="C379" s="201" t="s">
        <v>175</v>
      </c>
      <c r="D379" s="235" t="s">
        <v>225</v>
      </c>
      <c r="E379" s="221">
        <v>4</v>
      </c>
      <c r="F379" s="221">
        <v>4</v>
      </c>
      <c r="G379" s="221">
        <v>4</v>
      </c>
      <c r="H379" s="221"/>
      <c r="I379" s="221"/>
      <c r="J379" s="221"/>
      <c r="L379" s="54" t="str">
        <f t="shared" si="16"/>
        <v>142SENSUNTEPEQUE</v>
      </c>
      <c r="M379" s="203">
        <v>142</v>
      </c>
      <c r="N379" s="201" t="s">
        <v>181</v>
      </c>
      <c r="O379" s="236" t="s">
        <v>225</v>
      </c>
      <c r="P379" s="221">
        <v>6</v>
      </c>
      <c r="Q379" s="221">
        <v>6</v>
      </c>
      <c r="R379" s="221">
        <v>6</v>
      </c>
      <c r="S379" s="221"/>
      <c r="T379" s="221"/>
      <c r="U379" s="221"/>
      <c r="V379" s="45"/>
      <c r="W379" s="45"/>
    </row>
    <row r="380" spans="1:23" ht="15.75">
      <c r="A380" s="175" t="str">
        <f t="shared" si="17"/>
        <v>143MERCADO CENTRAL</v>
      </c>
      <c r="B380" s="202">
        <v>143</v>
      </c>
      <c r="C380" s="201" t="s">
        <v>229</v>
      </c>
      <c r="D380" s="235" t="s">
        <v>226</v>
      </c>
      <c r="E380" s="221">
        <v>3</v>
      </c>
      <c r="F380" s="221">
        <v>3</v>
      </c>
      <c r="G380" s="221">
        <v>3</v>
      </c>
      <c r="H380" s="221"/>
      <c r="I380" s="221"/>
      <c r="J380" s="221"/>
      <c r="L380" s="54" t="str">
        <f t="shared" si="16"/>
        <v>143MERCADO CENTRAL</v>
      </c>
      <c r="M380" s="202">
        <v>143</v>
      </c>
      <c r="N380" s="201" t="s">
        <v>229</v>
      </c>
      <c r="O380" s="236" t="s">
        <v>226</v>
      </c>
      <c r="P380" s="221">
        <v>3</v>
      </c>
      <c r="Q380" s="221">
        <v>3</v>
      </c>
      <c r="R380" s="221">
        <v>3</v>
      </c>
      <c r="S380" s="221"/>
      <c r="T380" s="221"/>
      <c r="U380" s="221"/>
      <c r="V380" s="45"/>
      <c r="W380" s="45"/>
    </row>
    <row r="381" spans="1:23" ht="15.75">
      <c r="A381" s="175" t="str">
        <f t="shared" si="17"/>
        <v>143TIENDONA</v>
      </c>
      <c r="B381" s="203">
        <v>143</v>
      </c>
      <c r="C381" s="201" t="s">
        <v>190</v>
      </c>
      <c r="D381" s="235" t="s">
        <v>226</v>
      </c>
      <c r="E381" s="221">
        <v>3</v>
      </c>
      <c r="F381" s="221">
        <v>3</v>
      </c>
      <c r="G381" s="221">
        <v>3</v>
      </c>
      <c r="H381" s="221"/>
      <c r="I381" s="221"/>
      <c r="J381" s="221"/>
      <c r="L381" s="54" t="str">
        <f t="shared" si="16"/>
        <v>143TIENDONA</v>
      </c>
      <c r="M381" s="203">
        <v>143</v>
      </c>
      <c r="N381" s="201" t="s">
        <v>190</v>
      </c>
      <c r="O381" s="236" t="s">
        <v>226</v>
      </c>
      <c r="P381" s="221">
        <v>3</v>
      </c>
      <c r="Q381" s="221">
        <v>3</v>
      </c>
      <c r="R381" s="221">
        <v>3</v>
      </c>
      <c r="S381" s="221"/>
      <c r="T381" s="221"/>
      <c r="U381" s="221"/>
      <c r="V381" s="45"/>
      <c r="W381" s="45"/>
    </row>
    <row r="382" spans="1:23" ht="15.75">
      <c r="A382" s="175" t="str">
        <f t="shared" si="17"/>
        <v>143SONSONATE</v>
      </c>
      <c r="B382" s="203">
        <v>143</v>
      </c>
      <c r="C382" s="201" t="s">
        <v>175</v>
      </c>
      <c r="D382" s="235" t="s">
        <v>226</v>
      </c>
      <c r="E382" s="221">
        <v>2.25</v>
      </c>
      <c r="F382" s="221">
        <v>2.25</v>
      </c>
      <c r="G382" s="221">
        <v>2.25</v>
      </c>
      <c r="H382" s="221"/>
      <c r="I382" s="221"/>
      <c r="J382" s="221"/>
      <c r="L382" s="54" t="str">
        <f t="shared" si="16"/>
        <v>143SANTA ANA</v>
      </c>
      <c r="M382" s="203">
        <v>143</v>
      </c>
      <c r="N382" s="201" t="s">
        <v>172</v>
      </c>
      <c r="O382" s="236" t="s">
        <v>226</v>
      </c>
      <c r="P382" s="221">
        <v>2.25</v>
      </c>
      <c r="Q382" s="221">
        <v>2.25</v>
      </c>
      <c r="R382" s="221">
        <v>2.25</v>
      </c>
      <c r="S382" s="221"/>
      <c r="T382" s="221"/>
      <c r="U382" s="221"/>
      <c r="V382" s="45"/>
      <c r="W382" s="45"/>
    </row>
    <row r="383" spans="1:23" ht="15.75">
      <c r="A383" s="175" t="str">
        <f t="shared" si="17"/>
        <v>143USULUTAN</v>
      </c>
      <c r="B383" s="202">
        <v>143</v>
      </c>
      <c r="C383" s="201" t="s">
        <v>259</v>
      </c>
      <c r="D383" s="235" t="s">
        <v>226</v>
      </c>
      <c r="E383" s="221">
        <v>3.5</v>
      </c>
      <c r="F383" s="221">
        <v>3.5</v>
      </c>
      <c r="G383" s="221">
        <v>3.5</v>
      </c>
      <c r="H383" s="221"/>
      <c r="I383" s="221"/>
      <c r="J383" s="221"/>
      <c r="L383" s="54" t="str">
        <f t="shared" si="16"/>
        <v>143SAN MIGUEL</v>
      </c>
      <c r="M383" s="202">
        <v>143</v>
      </c>
      <c r="N383" s="201" t="s">
        <v>174</v>
      </c>
      <c r="O383" s="236" t="s">
        <v>226</v>
      </c>
      <c r="P383" s="221">
        <v>3.5</v>
      </c>
      <c r="Q383" s="221">
        <v>3.5</v>
      </c>
      <c r="R383" s="221">
        <v>3.5</v>
      </c>
      <c r="S383" s="221"/>
      <c r="T383" s="221"/>
      <c r="U383" s="221"/>
      <c r="V383" s="45"/>
      <c r="W383" s="45"/>
    </row>
    <row r="384" spans="1:23" ht="15.75">
      <c r="A384" s="175" t="str">
        <f t="shared" si="17"/>
        <v>145MERCADO CENTRAL</v>
      </c>
      <c r="B384" s="203">
        <v>145</v>
      </c>
      <c r="C384" s="201" t="s">
        <v>229</v>
      </c>
      <c r="D384" s="235" t="s">
        <v>245</v>
      </c>
      <c r="E384" s="221">
        <v>6</v>
      </c>
      <c r="F384" s="221">
        <v>6</v>
      </c>
      <c r="G384" s="221">
        <v>6</v>
      </c>
      <c r="H384" s="221"/>
      <c r="I384" s="221"/>
      <c r="J384" s="221"/>
      <c r="L384" s="54" t="str">
        <f t="shared" si="16"/>
        <v>143SENSUNTEPEQUE</v>
      </c>
      <c r="M384" s="203">
        <v>143</v>
      </c>
      <c r="N384" s="201" t="s">
        <v>181</v>
      </c>
      <c r="O384" s="236" t="s">
        <v>226</v>
      </c>
      <c r="P384" s="221">
        <v>4</v>
      </c>
      <c r="Q384" s="221">
        <v>4</v>
      </c>
      <c r="R384" s="221">
        <v>4</v>
      </c>
      <c r="S384" s="221"/>
      <c r="T384" s="221"/>
      <c r="U384" s="221"/>
      <c r="V384" s="45"/>
      <c r="W384" s="45"/>
    </row>
    <row r="385" spans="1:23" ht="15.75">
      <c r="A385" s="175" t="str">
        <f t="shared" si="17"/>
        <v>145TIENDONA</v>
      </c>
      <c r="B385" s="203">
        <v>145</v>
      </c>
      <c r="C385" s="201" t="s">
        <v>190</v>
      </c>
      <c r="D385" s="235" t="s">
        <v>245</v>
      </c>
      <c r="E385" s="221">
        <v>5</v>
      </c>
      <c r="F385" s="221">
        <v>5</v>
      </c>
      <c r="G385" s="221">
        <v>5</v>
      </c>
      <c r="H385" s="221"/>
      <c r="I385" s="221"/>
      <c r="J385" s="221"/>
      <c r="L385" s="54" t="str">
        <f t="shared" si="16"/>
        <v>145MERCADO CENTRAL</v>
      </c>
      <c r="M385" s="203">
        <v>145</v>
      </c>
      <c r="N385" s="201" t="s">
        <v>229</v>
      </c>
      <c r="O385" s="236" t="s">
        <v>245</v>
      </c>
      <c r="P385" s="221">
        <v>6</v>
      </c>
      <c r="Q385" s="221">
        <v>6</v>
      </c>
      <c r="R385" s="221">
        <v>6</v>
      </c>
      <c r="S385" s="221"/>
      <c r="T385" s="221"/>
      <c r="U385" s="221"/>
      <c r="V385" s="45"/>
      <c r="W385" s="45"/>
    </row>
    <row r="386" spans="1:23" ht="15.75">
      <c r="A386" s="175" t="str">
        <f t="shared" si="17"/>
        <v>145USULUTAN</v>
      </c>
      <c r="B386" s="202">
        <v>145</v>
      </c>
      <c r="C386" s="201" t="s">
        <v>259</v>
      </c>
      <c r="D386" s="235" t="s">
        <v>245</v>
      </c>
      <c r="E386" s="221">
        <v>5</v>
      </c>
      <c r="F386" s="221">
        <v>5</v>
      </c>
      <c r="G386" s="221">
        <v>5</v>
      </c>
      <c r="H386" s="221"/>
      <c r="I386" s="221"/>
      <c r="J386" s="221"/>
      <c r="L386" s="54" t="str">
        <f t="shared" si="16"/>
        <v>145TIENDONA</v>
      </c>
      <c r="M386" s="202">
        <v>145</v>
      </c>
      <c r="N386" s="201" t="s">
        <v>190</v>
      </c>
      <c r="O386" s="236" t="s">
        <v>245</v>
      </c>
      <c r="P386" s="221">
        <v>5</v>
      </c>
      <c r="Q386" s="221">
        <v>5</v>
      </c>
      <c r="R386" s="221">
        <v>5</v>
      </c>
      <c r="S386" s="221"/>
      <c r="T386" s="221"/>
      <c r="U386" s="221"/>
      <c r="V386" s="45"/>
      <c r="W386" s="45"/>
    </row>
    <row r="387" spans="1:23" ht="15.75">
      <c r="A387" s="175" t="str">
        <f t="shared" si="17"/>
        <v>146MERCADO CENTRAL</v>
      </c>
      <c r="B387" s="203">
        <v>146</v>
      </c>
      <c r="C387" s="201" t="s">
        <v>229</v>
      </c>
      <c r="D387" s="235" t="s">
        <v>246</v>
      </c>
      <c r="E387" s="221">
        <v>4.5</v>
      </c>
      <c r="F387" s="221">
        <v>4.5</v>
      </c>
      <c r="G387" s="221">
        <v>4.5</v>
      </c>
      <c r="H387" s="221"/>
      <c r="I387" s="221"/>
      <c r="J387" s="221"/>
      <c r="L387" s="54" t="str">
        <f t="shared" si="16"/>
        <v>145SENSUNTEPEQUE</v>
      </c>
      <c r="M387" s="203">
        <v>145</v>
      </c>
      <c r="N387" s="201" t="s">
        <v>181</v>
      </c>
      <c r="O387" s="236" t="s">
        <v>245</v>
      </c>
      <c r="P387" s="221">
        <v>7</v>
      </c>
      <c r="Q387" s="221">
        <v>7</v>
      </c>
      <c r="R387" s="221">
        <v>7</v>
      </c>
      <c r="S387" s="221"/>
      <c r="T387" s="221"/>
      <c r="U387" s="221"/>
      <c r="V387" s="45"/>
      <c r="W387" s="45"/>
    </row>
    <row r="388" spans="1:23" ht="15.75">
      <c r="A388" s="175" t="str">
        <f t="shared" si="17"/>
        <v>146TIENDONA</v>
      </c>
      <c r="B388" s="203">
        <v>146</v>
      </c>
      <c r="C388" s="201" t="s">
        <v>190</v>
      </c>
      <c r="D388" s="235" t="s">
        <v>246</v>
      </c>
      <c r="E388" s="221">
        <v>3.5</v>
      </c>
      <c r="F388" s="221">
        <v>3.5</v>
      </c>
      <c r="G388" s="221">
        <v>3.5</v>
      </c>
      <c r="H388" s="221"/>
      <c r="I388" s="221"/>
      <c r="J388" s="221"/>
      <c r="L388" s="54" t="str">
        <f t="shared" si="16"/>
        <v>146MERCADO CENTRAL</v>
      </c>
      <c r="M388" s="203">
        <v>146</v>
      </c>
      <c r="N388" s="201" t="s">
        <v>229</v>
      </c>
      <c r="O388" s="236" t="s">
        <v>246</v>
      </c>
      <c r="P388" s="221">
        <v>4.5</v>
      </c>
      <c r="Q388" s="221">
        <v>4.5</v>
      </c>
      <c r="R388" s="221">
        <v>4.5</v>
      </c>
      <c r="S388" s="221"/>
      <c r="T388" s="221"/>
      <c r="U388" s="221"/>
      <c r="V388" s="45"/>
      <c r="W388" s="45"/>
    </row>
    <row r="389" spans="1:23" ht="15.75">
      <c r="A389" s="175" t="str">
        <f t="shared" si="17"/>
        <v>146SONSONATE</v>
      </c>
      <c r="B389" s="203">
        <v>146</v>
      </c>
      <c r="C389" s="201" t="s">
        <v>175</v>
      </c>
      <c r="D389" s="235" t="s">
        <v>246</v>
      </c>
      <c r="E389" s="221">
        <v>4.5</v>
      </c>
      <c r="F389" s="221">
        <v>4.5</v>
      </c>
      <c r="G389" s="221">
        <v>4.5</v>
      </c>
      <c r="H389" s="221"/>
      <c r="I389" s="221"/>
      <c r="J389" s="221"/>
      <c r="L389" s="54" t="str">
        <f t="shared" si="16"/>
        <v>146TIENDONA</v>
      </c>
      <c r="M389" s="203">
        <v>146</v>
      </c>
      <c r="N389" s="201" t="s">
        <v>190</v>
      </c>
      <c r="O389" s="236" t="s">
        <v>246</v>
      </c>
      <c r="P389" s="221">
        <v>4</v>
      </c>
      <c r="Q389" s="221">
        <v>4</v>
      </c>
      <c r="R389" s="221">
        <v>4</v>
      </c>
      <c r="S389" s="221"/>
      <c r="T389" s="221"/>
      <c r="U389" s="221"/>
      <c r="V389" s="45"/>
      <c r="W389" s="45"/>
    </row>
    <row r="390" spans="1:23" ht="15.75">
      <c r="A390" s="175" t="str">
        <f t="shared" si="17"/>
        <v>146USULUTAN</v>
      </c>
      <c r="B390" s="202">
        <v>146</v>
      </c>
      <c r="C390" s="201" t="s">
        <v>259</v>
      </c>
      <c r="D390" s="235" t="s">
        <v>246</v>
      </c>
      <c r="E390" s="221">
        <v>4</v>
      </c>
      <c r="F390" s="221">
        <v>4</v>
      </c>
      <c r="G390" s="221">
        <v>4</v>
      </c>
      <c r="H390" s="221"/>
      <c r="I390" s="221"/>
      <c r="J390" s="221"/>
      <c r="L390" s="54" t="str">
        <f t="shared" si="16"/>
        <v>146SANTA ANA</v>
      </c>
      <c r="M390" s="202">
        <v>146</v>
      </c>
      <c r="N390" s="201" t="s">
        <v>172</v>
      </c>
      <c r="O390" s="236" t="s">
        <v>246</v>
      </c>
      <c r="P390" s="221">
        <v>4.5</v>
      </c>
      <c r="Q390" s="221">
        <v>4.5</v>
      </c>
      <c r="R390" s="221">
        <v>4.5</v>
      </c>
      <c r="S390" s="221"/>
      <c r="T390" s="221"/>
      <c r="U390" s="221"/>
      <c r="V390" s="45"/>
      <c r="W390" s="45"/>
    </row>
    <row r="391" spans="1:23" ht="15.75">
      <c r="A391" s="175" t="str">
        <f t="shared" si="17"/>
        <v>147MERCADO CENTRAL</v>
      </c>
      <c r="B391" s="203">
        <v>147</v>
      </c>
      <c r="C391" s="201" t="s">
        <v>229</v>
      </c>
      <c r="D391" s="235" t="s">
        <v>227</v>
      </c>
      <c r="E391" s="221">
        <v>3</v>
      </c>
      <c r="F391" s="221">
        <v>3</v>
      </c>
      <c r="G391" s="221">
        <v>3</v>
      </c>
      <c r="H391" s="221"/>
      <c r="I391" s="221"/>
      <c r="J391" s="221"/>
      <c r="L391" s="54" t="str">
        <f t="shared" ref="L391:L454" si="18">+M391&amp;N391</f>
        <v>146SENSUNTEPEQUE</v>
      </c>
      <c r="M391" s="203">
        <v>146</v>
      </c>
      <c r="N391" s="201" t="s">
        <v>181</v>
      </c>
      <c r="O391" s="236" t="s">
        <v>246</v>
      </c>
      <c r="P391" s="221">
        <v>6</v>
      </c>
      <c r="Q391" s="221">
        <v>6</v>
      </c>
      <c r="R391" s="221">
        <v>6</v>
      </c>
      <c r="S391" s="221"/>
      <c r="T391" s="221"/>
      <c r="U391" s="221"/>
      <c r="V391" s="45"/>
      <c r="W391" s="45"/>
    </row>
    <row r="392" spans="1:23" ht="15.75">
      <c r="A392" s="175" t="str">
        <f t="shared" si="17"/>
        <v>147TIENDONA</v>
      </c>
      <c r="B392" s="203">
        <v>147</v>
      </c>
      <c r="C392" s="201" t="s">
        <v>190</v>
      </c>
      <c r="D392" s="235" t="s">
        <v>227</v>
      </c>
      <c r="E392" s="221">
        <v>2</v>
      </c>
      <c r="F392" s="221">
        <v>2</v>
      </c>
      <c r="G392" s="221">
        <v>2</v>
      </c>
      <c r="H392" s="221"/>
      <c r="I392" s="221"/>
      <c r="J392" s="221"/>
      <c r="L392" s="54" t="str">
        <f t="shared" si="18"/>
        <v>147MERCADO CENTRAL</v>
      </c>
      <c r="M392" s="203">
        <v>147</v>
      </c>
      <c r="N392" s="201" t="s">
        <v>229</v>
      </c>
      <c r="O392" s="236" t="s">
        <v>227</v>
      </c>
      <c r="P392" s="221">
        <v>2</v>
      </c>
      <c r="Q392" s="221">
        <v>2</v>
      </c>
      <c r="R392" s="221">
        <v>2</v>
      </c>
      <c r="S392" s="221"/>
      <c r="T392" s="221"/>
      <c r="U392" s="221"/>
      <c r="V392" s="45"/>
      <c r="W392" s="45"/>
    </row>
    <row r="393" spans="1:23" ht="15.75">
      <c r="A393" s="175" t="str">
        <f t="shared" si="17"/>
        <v>147SONSONATE</v>
      </c>
      <c r="B393" s="203">
        <v>147</v>
      </c>
      <c r="C393" s="201" t="s">
        <v>175</v>
      </c>
      <c r="D393" s="235" t="s">
        <v>227</v>
      </c>
      <c r="E393" s="221">
        <v>2.25</v>
      </c>
      <c r="F393" s="221">
        <v>2.25</v>
      </c>
      <c r="G393" s="221">
        <v>2.25</v>
      </c>
      <c r="H393" s="221"/>
      <c r="I393" s="221"/>
      <c r="J393" s="221"/>
      <c r="L393" s="54" t="str">
        <f t="shared" si="18"/>
        <v>147TIENDONA</v>
      </c>
      <c r="M393" s="203">
        <v>147</v>
      </c>
      <c r="N393" s="201" t="s">
        <v>190</v>
      </c>
      <c r="O393" s="236" t="s">
        <v>227</v>
      </c>
      <c r="P393" s="221">
        <v>2</v>
      </c>
      <c r="Q393" s="221">
        <v>2</v>
      </c>
      <c r="R393" s="221">
        <v>2</v>
      </c>
      <c r="S393" s="221"/>
      <c r="T393" s="221"/>
      <c r="U393" s="221"/>
      <c r="V393" s="45"/>
      <c r="W393" s="45"/>
    </row>
    <row r="394" spans="1:23" ht="15.75">
      <c r="A394" s="175" t="str">
        <f t="shared" si="17"/>
        <v>148MERCADO CENTRAL</v>
      </c>
      <c r="B394" s="202">
        <v>148</v>
      </c>
      <c r="C394" s="201" t="s">
        <v>229</v>
      </c>
      <c r="D394" s="235" t="s">
        <v>247</v>
      </c>
      <c r="E394" s="221">
        <v>4.25</v>
      </c>
      <c r="F394" s="221">
        <v>4</v>
      </c>
      <c r="G394" s="221">
        <v>4.5</v>
      </c>
      <c r="H394" s="221"/>
      <c r="I394" s="221"/>
      <c r="J394" s="221"/>
      <c r="L394" s="54" t="str">
        <f t="shared" si="18"/>
        <v>147SANTA ANA</v>
      </c>
      <c r="M394" s="202">
        <v>147</v>
      </c>
      <c r="N394" s="201" t="s">
        <v>172</v>
      </c>
      <c r="O394" s="236" t="s">
        <v>227</v>
      </c>
      <c r="P394" s="221">
        <v>2.3333333333333335</v>
      </c>
      <c r="Q394" s="221">
        <v>2.25</v>
      </c>
      <c r="R394" s="221">
        <v>2.5</v>
      </c>
      <c r="S394" s="221"/>
      <c r="T394" s="221"/>
      <c r="U394" s="221"/>
      <c r="V394" s="45"/>
      <c r="W394" s="45"/>
    </row>
    <row r="395" spans="1:23" ht="15.75">
      <c r="A395" s="175" t="str">
        <f t="shared" si="17"/>
        <v>148TIENDONA</v>
      </c>
      <c r="B395" s="203">
        <v>148</v>
      </c>
      <c r="C395" s="201" t="s">
        <v>190</v>
      </c>
      <c r="D395" s="235" t="s">
        <v>247</v>
      </c>
      <c r="E395" s="221">
        <v>5</v>
      </c>
      <c r="F395" s="221">
        <v>5</v>
      </c>
      <c r="G395" s="221">
        <v>5</v>
      </c>
      <c r="H395" s="221"/>
      <c r="I395" s="221"/>
      <c r="J395" s="221"/>
      <c r="L395" s="54" t="str">
        <f t="shared" si="18"/>
        <v>147SAN MIGUEL</v>
      </c>
      <c r="M395" s="203">
        <v>147</v>
      </c>
      <c r="N395" s="201" t="s">
        <v>174</v>
      </c>
      <c r="O395" s="236" t="s">
        <v>227</v>
      </c>
      <c r="P395" s="221">
        <v>2.5</v>
      </c>
      <c r="Q395" s="221">
        <v>2.5</v>
      </c>
      <c r="R395" s="221">
        <v>2.5</v>
      </c>
      <c r="S395" s="221"/>
      <c r="T395" s="221"/>
      <c r="U395" s="221"/>
      <c r="V395" s="45"/>
      <c r="W395" s="45"/>
    </row>
    <row r="396" spans="1:23" ht="15.75">
      <c r="A396" s="175" t="str">
        <f t="shared" si="17"/>
        <v>148USULUTAN</v>
      </c>
      <c r="B396" s="203">
        <v>148</v>
      </c>
      <c r="C396" s="201" t="s">
        <v>259</v>
      </c>
      <c r="D396" s="235" t="s">
        <v>247</v>
      </c>
      <c r="E396" s="221">
        <v>4</v>
      </c>
      <c r="F396" s="221">
        <v>4</v>
      </c>
      <c r="G396" s="221">
        <v>4</v>
      </c>
      <c r="H396" s="221"/>
      <c r="I396" s="221"/>
      <c r="J396" s="221"/>
      <c r="L396" s="54" t="str">
        <f t="shared" si="18"/>
        <v>147SENSUNTEPEQUE</v>
      </c>
      <c r="M396" s="203">
        <v>147</v>
      </c>
      <c r="N396" s="201" t="s">
        <v>181</v>
      </c>
      <c r="O396" s="236" t="s">
        <v>227</v>
      </c>
      <c r="P396" s="221">
        <v>6</v>
      </c>
      <c r="Q396" s="221">
        <v>6</v>
      </c>
      <c r="R396" s="221">
        <v>6</v>
      </c>
      <c r="S396" s="221"/>
      <c r="T396" s="221"/>
      <c r="U396" s="221"/>
      <c r="V396" s="45"/>
      <c r="W396" s="45"/>
    </row>
    <row r="397" spans="1:23" ht="15.75">
      <c r="A397" s="175" t="str">
        <f t="shared" si="17"/>
        <v>149MERCADO CENTRAL</v>
      </c>
      <c r="B397" s="202">
        <v>149</v>
      </c>
      <c r="C397" s="201" t="s">
        <v>229</v>
      </c>
      <c r="D397" s="235" t="s">
        <v>248</v>
      </c>
      <c r="E397" s="221">
        <v>3</v>
      </c>
      <c r="F397" s="221">
        <v>3</v>
      </c>
      <c r="G397" s="221">
        <v>3</v>
      </c>
      <c r="H397" s="221"/>
      <c r="I397" s="221"/>
      <c r="J397" s="221"/>
      <c r="L397" s="54" t="str">
        <f t="shared" si="18"/>
        <v>148MERCADO CENTRAL</v>
      </c>
      <c r="M397" s="202">
        <v>148</v>
      </c>
      <c r="N397" s="201" t="s">
        <v>229</v>
      </c>
      <c r="O397" s="236" t="s">
        <v>247</v>
      </c>
      <c r="P397" s="221">
        <v>6</v>
      </c>
      <c r="Q397" s="221">
        <v>6</v>
      </c>
      <c r="R397" s="221">
        <v>6</v>
      </c>
      <c r="S397" s="221"/>
      <c r="T397" s="221"/>
      <c r="U397" s="221"/>
      <c r="V397" s="45"/>
      <c r="W397" s="45"/>
    </row>
    <row r="398" spans="1:23" ht="15.75">
      <c r="A398" s="175" t="str">
        <f t="shared" si="17"/>
        <v>149TIENDONA</v>
      </c>
      <c r="B398" s="203">
        <v>149</v>
      </c>
      <c r="C398" s="201" t="s">
        <v>190</v>
      </c>
      <c r="D398" s="235" t="s">
        <v>248</v>
      </c>
      <c r="E398" s="221">
        <v>2.75</v>
      </c>
      <c r="F398" s="221">
        <v>2.75</v>
      </c>
      <c r="G398" s="221">
        <v>2.75</v>
      </c>
      <c r="H398" s="221"/>
      <c r="I398" s="221"/>
      <c r="J398" s="221"/>
      <c r="L398" s="54" t="str">
        <f t="shared" si="18"/>
        <v>148TIENDONA</v>
      </c>
      <c r="M398" s="203">
        <v>148</v>
      </c>
      <c r="N398" s="201" t="s">
        <v>190</v>
      </c>
      <c r="O398" s="236" t="s">
        <v>247</v>
      </c>
      <c r="P398" s="221">
        <v>5</v>
      </c>
      <c r="Q398" s="221">
        <v>5</v>
      </c>
      <c r="R398" s="221">
        <v>5</v>
      </c>
      <c r="S398" s="221"/>
      <c r="T398" s="221"/>
      <c r="U398" s="221"/>
      <c r="V398" s="45"/>
      <c r="W398" s="45"/>
    </row>
    <row r="399" spans="1:23" ht="15.75">
      <c r="A399" s="175" t="str">
        <f t="shared" si="17"/>
        <v>149USULUTAN</v>
      </c>
      <c r="B399" s="203">
        <v>149</v>
      </c>
      <c r="C399" s="201" t="s">
        <v>259</v>
      </c>
      <c r="D399" s="235" t="s">
        <v>248</v>
      </c>
      <c r="E399" s="221">
        <v>3.5</v>
      </c>
      <c r="F399" s="221">
        <v>3.5</v>
      </c>
      <c r="G399" s="221">
        <v>3.5</v>
      </c>
      <c r="H399" s="221"/>
      <c r="I399" s="221"/>
      <c r="J399" s="221"/>
      <c r="L399" s="54" t="str">
        <f t="shared" si="18"/>
        <v>148SAN MIGUEL</v>
      </c>
      <c r="M399" s="203">
        <v>148</v>
      </c>
      <c r="N399" s="201" t="s">
        <v>174</v>
      </c>
      <c r="O399" s="236" t="s">
        <v>247</v>
      </c>
      <c r="P399" s="221">
        <v>4</v>
      </c>
      <c r="Q399" s="221">
        <v>4</v>
      </c>
      <c r="R399" s="221">
        <v>4</v>
      </c>
      <c r="S399" s="221"/>
      <c r="T399" s="221"/>
      <c r="U399" s="221"/>
    </row>
    <row r="400" spans="1:23" ht="15.75">
      <c r="A400" s="175" t="str">
        <f t="shared" si="17"/>
        <v>150MERCADO CENTRAL</v>
      </c>
      <c r="B400" s="203">
        <v>150</v>
      </c>
      <c r="C400" s="201" t="s">
        <v>229</v>
      </c>
      <c r="D400" s="235" t="s">
        <v>228</v>
      </c>
      <c r="E400" s="221">
        <v>1.5</v>
      </c>
      <c r="F400" s="221">
        <v>1.5</v>
      </c>
      <c r="G400" s="221">
        <v>1.5</v>
      </c>
      <c r="H400" s="221"/>
      <c r="I400" s="221"/>
      <c r="J400" s="221"/>
      <c r="L400" s="54" t="str">
        <f t="shared" si="18"/>
        <v>148SENSUNTEPEQUE</v>
      </c>
      <c r="M400" s="203">
        <v>148</v>
      </c>
      <c r="N400" s="201" t="s">
        <v>181</v>
      </c>
      <c r="O400" s="236" t="s">
        <v>247</v>
      </c>
      <c r="P400" s="221">
        <v>8</v>
      </c>
      <c r="Q400" s="221">
        <v>8</v>
      </c>
      <c r="R400" s="221">
        <v>8</v>
      </c>
      <c r="S400" s="221"/>
      <c r="T400" s="221"/>
      <c r="U400" s="221"/>
    </row>
    <row r="401" spans="1:21" ht="15.75">
      <c r="A401" s="175" t="str">
        <f t="shared" si="17"/>
        <v>150TIENDONA</v>
      </c>
      <c r="B401" s="202">
        <v>150</v>
      </c>
      <c r="C401" s="201" t="s">
        <v>190</v>
      </c>
      <c r="D401" s="235" t="s">
        <v>228</v>
      </c>
      <c r="E401" s="221">
        <v>1.25</v>
      </c>
      <c r="F401" s="221">
        <v>1.25</v>
      </c>
      <c r="G401" s="221">
        <v>1.25</v>
      </c>
      <c r="H401" s="221"/>
      <c r="I401" s="221"/>
      <c r="J401" s="221"/>
      <c r="L401" s="54" t="str">
        <f t="shared" si="18"/>
        <v>149MERCADO CENTRAL</v>
      </c>
      <c r="M401" s="202">
        <v>149</v>
      </c>
      <c r="N401" s="201" t="s">
        <v>229</v>
      </c>
      <c r="O401" s="236" t="s">
        <v>248</v>
      </c>
      <c r="P401" s="221">
        <v>3</v>
      </c>
      <c r="Q401" s="221">
        <v>3</v>
      </c>
      <c r="R401" s="221">
        <v>3</v>
      </c>
      <c r="S401" s="221"/>
      <c r="T401" s="221"/>
      <c r="U401" s="221"/>
    </row>
    <row r="402" spans="1:21" ht="15.75">
      <c r="A402" s="175" t="str">
        <f t="shared" si="17"/>
        <v>150USULUTAN</v>
      </c>
      <c r="B402" s="203">
        <v>150</v>
      </c>
      <c r="C402" s="201" t="s">
        <v>259</v>
      </c>
      <c r="D402" s="235" t="s">
        <v>228</v>
      </c>
      <c r="E402" s="221">
        <v>2</v>
      </c>
      <c r="F402" s="221">
        <v>2</v>
      </c>
      <c r="G402" s="221">
        <v>2</v>
      </c>
      <c r="H402" s="221"/>
      <c r="I402" s="221"/>
      <c r="J402" s="221"/>
      <c r="L402" s="54" t="str">
        <f t="shared" si="18"/>
        <v>149TIENDONA</v>
      </c>
      <c r="M402" s="203">
        <v>149</v>
      </c>
      <c r="N402" s="201" t="s">
        <v>190</v>
      </c>
      <c r="O402" s="236" t="s">
        <v>248</v>
      </c>
      <c r="P402" s="221">
        <v>2.75</v>
      </c>
      <c r="Q402" s="221">
        <v>2.75</v>
      </c>
      <c r="R402" s="221">
        <v>2.75</v>
      </c>
      <c r="S402" s="221"/>
      <c r="T402" s="221"/>
      <c r="U402" s="221"/>
    </row>
    <row r="403" spans="1:21" ht="15.75">
      <c r="A403" s="175" t="str">
        <f t="shared" ref="A403:A466" si="19">+B403&amp;C403</f>
        <v>144MERCADO CENTRAL</v>
      </c>
      <c r="B403" s="203">
        <v>144</v>
      </c>
      <c r="C403" s="201" t="s">
        <v>229</v>
      </c>
      <c r="D403" s="235" t="s">
        <v>244</v>
      </c>
      <c r="E403" s="221">
        <v>4.5</v>
      </c>
      <c r="F403" s="221">
        <v>4.5</v>
      </c>
      <c r="G403" s="221">
        <v>4.5</v>
      </c>
      <c r="H403" s="221"/>
      <c r="I403" s="221"/>
      <c r="J403" s="221"/>
      <c r="L403" s="54" t="str">
        <f t="shared" si="18"/>
        <v>149SAN MIGUEL</v>
      </c>
      <c r="M403" s="203">
        <v>149</v>
      </c>
      <c r="N403" s="201" t="s">
        <v>174</v>
      </c>
      <c r="O403" s="236" t="s">
        <v>248</v>
      </c>
      <c r="P403" s="221">
        <v>3</v>
      </c>
      <c r="Q403" s="221">
        <v>3</v>
      </c>
      <c r="R403" s="221">
        <v>3</v>
      </c>
      <c r="S403" s="221"/>
      <c r="T403" s="221"/>
      <c r="U403" s="221"/>
    </row>
    <row r="404" spans="1:21" ht="15.75">
      <c r="A404" s="175" t="str">
        <f t="shared" si="19"/>
        <v>144TIENDONA</v>
      </c>
      <c r="B404" s="202">
        <v>144</v>
      </c>
      <c r="C404" s="201" t="s">
        <v>190</v>
      </c>
      <c r="D404" s="235" t="s">
        <v>244</v>
      </c>
      <c r="E404" s="221">
        <v>3.5</v>
      </c>
      <c r="F404" s="221">
        <v>3.5</v>
      </c>
      <c r="G404" s="221">
        <v>3.5</v>
      </c>
      <c r="H404" s="221"/>
      <c r="I404" s="221"/>
      <c r="J404" s="221"/>
      <c r="L404" s="54" t="str">
        <f t="shared" si="18"/>
        <v>150MERCADO CENTRAL</v>
      </c>
      <c r="M404" s="202">
        <v>150</v>
      </c>
      <c r="N404" s="201" t="s">
        <v>229</v>
      </c>
      <c r="O404" s="236" t="s">
        <v>228</v>
      </c>
      <c r="P404" s="221">
        <v>1.5</v>
      </c>
      <c r="Q404" s="221">
        <v>1.5</v>
      </c>
      <c r="R404" s="221">
        <v>1.5</v>
      </c>
      <c r="S404" s="221"/>
      <c r="T404" s="221"/>
      <c r="U404" s="221"/>
    </row>
    <row r="405" spans="1:21" ht="15.75">
      <c r="A405" s="175" t="str">
        <f t="shared" si="19"/>
        <v>83TIENDONA</v>
      </c>
      <c r="B405" s="202">
        <v>83</v>
      </c>
      <c r="C405" s="201" t="s">
        <v>190</v>
      </c>
      <c r="D405" s="235" t="s">
        <v>114</v>
      </c>
      <c r="E405" s="221">
        <v>18</v>
      </c>
      <c r="F405" s="221">
        <v>18</v>
      </c>
      <c r="G405" s="221">
        <v>18</v>
      </c>
      <c r="H405" s="221"/>
      <c r="I405" s="221"/>
      <c r="J405" s="221"/>
      <c r="L405" s="54" t="str">
        <f t="shared" si="18"/>
        <v>150TIENDONA</v>
      </c>
      <c r="M405" s="202">
        <v>150</v>
      </c>
      <c r="N405" s="201" t="s">
        <v>190</v>
      </c>
      <c r="O405" s="236" t="s">
        <v>228</v>
      </c>
      <c r="P405" s="221">
        <v>1</v>
      </c>
      <c r="Q405" s="221">
        <v>1</v>
      </c>
      <c r="R405" s="221">
        <v>1</v>
      </c>
      <c r="S405" s="221"/>
      <c r="T405" s="221"/>
      <c r="U405" s="221"/>
    </row>
    <row r="406" spans="1:21" ht="15.75">
      <c r="A406" s="175" t="str">
        <f t="shared" si="19"/>
        <v>169SONSONATE</v>
      </c>
      <c r="B406" s="203">
        <v>169</v>
      </c>
      <c r="C406" s="201" t="s">
        <v>175</v>
      </c>
      <c r="D406" s="235" t="s">
        <v>288</v>
      </c>
      <c r="E406" s="221">
        <v>43.25</v>
      </c>
      <c r="F406" s="221">
        <v>40</v>
      </c>
      <c r="G406" s="221">
        <v>48</v>
      </c>
      <c r="H406" s="221"/>
      <c r="I406" s="221"/>
      <c r="J406" s="221"/>
      <c r="L406" s="54" t="str">
        <f t="shared" si="18"/>
        <v>150SANTA ANA</v>
      </c>
      <c r="M406" s="203">
        <v>150</v>
      </c>
      <c r="N406" s="201" t="s">
        <v>172</v>
      </c>
      <c r="O406" s="236" t="s">
        <v>228</v>
      </c>
      <c r="P406" s="221">
        <v>1.5</v>
      </c>
      <c r="Q406" s="221">
        <v>1.5</v>
      </c>
      <c r="R406" s="221">
        <v>1.5</v>
      </c>
      <c r="S406" s="221"/>
      <c r="T406" s="221"/>
      <c r="U406" s="221"/>
    </row>
    <row r="407" spans="1:21" ht="15.75">
      <c r="A407" s="175" t="str">
        <f t="shared" si="19"/>
        <v>169USULUTAN</v>
      </c>
      <c r="B407" s="203">
        <v>169</v>
      </c>
      <c r="C407" s="201" t="s">
        <v>259</v>
      </c>
      <c r="D407" s="235" t="s">
        <v>288</v>
      </c>
      <c r="E407" s="221">
        <v>35.475000000000001</v>
      </c>
      <c r="F407" s="221">
        <v>33</v>
      </c>
      <c r="G407" s="221">
        <v>37.950000000000003</v>
      </c>
      <c r="H407" s="221"/>
      <c r="I407" s="221"/>
      <c r="J407" s="221"/>
      <c r="L407" s="54" t="str">
        <f t="shared" si="18"/>
        <v>150SAN MIGUEL</v>
      </c>
      <c r="M407" s="203">
        <v>150</v>
      </c>
      <c r="N407" s="201" t="s">
        <v>174</v>
      </c>
      <c r="O407" s="236" t="s">
        <v>228</v>
      </c>
      <c r="P407" s="221">
        <v>2.5</v>
      </c>
      <c r="Q407" s="221">
        <v>2.5</v>
      </c>
      <c r="R407" s="221">
        <v>2.5</v>
      </c>
      <c r="S407" s="221"/>
      <c r="T407" s="221"/>
      <c r="U407" s="221"/>
    </row>
    <row r="408" spans="1:21" ht="15.75">
      <c r="A408" s="175" t="str">
        <f t="shared" si="19"/>
        <v>166SONSONATE</v>
      </c>
      <c r="B408" s="203">
        <v>166</v>
      </c>
      <c r="C408" s="201" t="s">
        <v>175</v>
      </c>
      <c r="D408" s="235" t="s">
        <v>286</v>
      </c>
      <c r="E408" s="221">
        <v>48.666666666666664</v>
      </c>
      <c r="F408" s="221">
        <v>48</v>
      </c>
      <c r="G408" s="221">
        <v>50</v>
      </c>
      <c r="H408" s="221"/>
      <c r="I408" s="221"/>
      <c r="J408" s="221"/>
      <c r="L408" s="54" t="str">
        <f t="shared" si="18"/>
        <v>150SENSUNTEPEQUE</v>
      </c>
      <c r="M408" s="203">
        <v>150</v>
      </c>
      <c r="N408" s="201" t="s">
        <v>181</v>
      </c>
      <c r="O408" s="236" t="s">
        <v>228</v>
      </c>
      <c r="P408" s="221">
        <v>2</v>
      </c>
      <c r="Q408" s="221">
        <v>2</v>
      </c>
      <c r="R408" s="221">
        <v>2</v>
      </c>
      <c r="S408" s="221"/>
      <c r="T408" s="221"/>
      <c r="U408" s="221"/>
    </row>
    <row r="409" spans="1:21" ht="15.75">
      <c r="A409" s="175" t="str">
        <f t="shared" si="19"/>
        <v>166USULUTAN</v>
      </c>
      <c r="B409" s="202">
        <v>166</v>
      </c>
      <c r="C409" s="201" t="s">
        <v>259</v>
      </c>
      <c r="D409" s="235" t="s">
        <v>286</v>
      </c>
      <c r="E409" s="221">
        <v>42.093333333333334</v>
      </c>
      <c r="F409" s="221">
        <v>38</v>
      </c>
      <c r="G409" s="221">
        <v>44.5</v>
      </c>
      <c r="H409" s="221"/>
      <c r="I409" s="221"/>
      <c r="J409" s="221"/>
      <c r="L409" s="54" t="str">
        <f t="shared" si="18"/>
        <v>144MERCADO CENTRAL</v>
      </c>
      <c r="M409" s="202">
        <v>144</v>
      </c>
      <c r="N409" s="201" t="s">
        <v>229</v>
      </c>
      <c r="O409" s="236" t="s">
        <v>244</v>
      </c>
      <c r="P409" s="221">
        <v>4.5</v>
      </c>
      <c r="Q409" s="221">
        <v>4.5</v>
      </c>
      <c r="R409" s="221">
        <v>4.5</v>
      </c>
      <c r="S409" s="221"/>
      <c r="T409" s="221"/>
      <c r="U409" s="221"/>
    </row>
    <row r="410" spans="1:21" ht="15.75">
      <c r="A410" s="175" t="str">
        <f t="shared" si="19"/>
        <v>164SONSONATE</v>
      </c>
      <c r="B410" s="203">
        <v>164</v>
      </c>
      <c r="C410" s="201" t="s">
        <v>175</v>
      </c>
      <c r="D410" s="235" t="s">
        <v>289</v>
      </c>
      <c r="E410" s="221">
        <v>10.074999999999999</v>
      </c>
      <c r="F410" s="221">
        <v>9.75</v>
      </c>
      <c r="G410" s="221">
        <v>10.5</v>
      </c>
      <c r="H410" s="221"/>
      <c r="I410" s="221"/>
      <c r="J410" s="221"/>
      <c r="L410" s="54" t="str">
        <f t="shared" si="18"/>
        <v>144TIENDONA</v>
      </c>
      <c r="M410" s="203">
        <v>144</v>
      </c>
      <c r="N410" s="201" t="s">
        <v>190</v>
      </c>
      <c r="O410" s="236" t="s">
        <v>244</v>
      </c>
      <c r="P410" s="221">
        <v>3.5</v>
      </c>
      <c r="Q410" s="221">
        <v>3.5</v>
      </c>
      <c r="R410" s="221">
        <v>3.5</v>
      </c>
      <c r="S410" s="221"/>
      <c r="T410" s="221"/>
      <c r="U410" s="221"/>
    </row>
    <row r="411" spans="1:21" ht="15.75">
      <c r="A411" s="175" t="str">
        <f t="shared" si="19"/>
        <v>164USULUTAN</v>
      </c>
      <c r="B411" s="203">
        <v>164</v>
      </c>
      <c r="C411" s="201" t="s">
        <v>259</v>
      </c>
      <c r="D411" s="235" t="s">
        <v>289</v>
      </c>
      <c r="E411" s="221">
        <v>10.75</v>
      </c>
      <c r="F411" s="221">
        <v>10.75</v>
      </c>
      <c r="G411" s="221">
        <v>10.75</v>
      </c>
      <c r="H411" s="221"/>
      <c r="I411" s="221"/>
      <c r="J411" s="221"/>
      <c r="L411" s="54" t="str">
        <f t="shared" si="18"/>
        <v>144SENSUNTEPEQUE</v>
      </c>
      <c r="M411" s="203">
        <v>144</v>
      </c>
      <c r="N411" s="201" t="s">
        <v>181</v>
      </c>
      <c r="O411" s="236" t="s">
        <v>244</v>
      </c>
      <c r="P411" s="221">
        <v>6</v>
      </c>
      <c r="Q411" s="221">
        <v>6</v>
      </c>
      <c r="R411" s="221">
        <v>6</v>
      </c>
      <c r="S411" s="221"/>
      <c r="T411" s="221"/>
      <c r="U411" s="221"/>
    </row>
    <row r="412" spans="1:21" ht="15.75">
      <c r="A412" s="175" t="str">
        <f t="shared" si="19"/>
        <v>177SONSONATE</v>
      </c>
      <c r="B412" s="203">
        <v>177</v>
      </c>
      <c r="C412" s="201" t="s">
        <v>175</v>
      </c>
      <c r="D412" s="235" t="s">
        <v>290</v>
      </c>
      <c r="E412" s="221">
        <v>47.666666666666664</v>
      </c>
      <c r="F412" s="221">
        <v>45</v>
      </c>
      <c r="G412" s="221">
        <v>50</v>
      </c>
      <c r="H412" s="221"/>
      <c r="I412" s="221"/>
      <c r="J412" s="221"/>
      <c r="L412" s="54" t="str">
        <f t="shared" si="18"/>
        <v>83TIENDONA</v>
      </c>
      <c r="M412" s="203">
        <v>83</v>
      </c>
      <c r="N412" s="201" t="s">
        <v>190</v>
      </c>
      <c r="O412" s="236" t="s">
        <v>114</v>
      </c>
      <c r="P412" s="221">
        <v>18</v>
      </c>
      <c r="Q412" s="221">
        <v>18</v>
      </c>
      <c r="R412" s="221">
        <v>18</v>
      </c>
      <c r="S412" s="221"/>
      <c r="T412" s="221"/>
      <c r="U412" s="221"/>
    </row>
    <row r="413" spans="1:21" ht="15.75">
      <c r="A413" s="175" t="str">
        <f t="shared" si="19"/>
        <v>177USULUTAN</v>
      </c>
      <c r="B413" s="202">
        <v>177</v>
      </c>
      <c r="C413" s="201" t="s">
        <v>259</v>
      </c>
      <c r="D413" s="235" t="s">
        <v>290</v>
      </c>
      <c r="E413" s="221">
        <v>46.965000000000003</v>
      </c>
      <c r="F413" s="221">
        <v>45.95</v>
      </c>
      <c r="G413" s="221">
        <v>47.98</v>
      </c>
      <c r="H413" s="221"/>
      <c r="I413" s="221"/>
      <c r="J413" s="221"/>
      <c r="L413" s="54" t="str">
        <f t="shared" si="18"/>
        <v>169SANTA ANA</v>
      </c>
      <c r="M413" s="202">
        <v>169</v>
      </c>
      <c r="N413" s="201" t="s">
        <v>172</v>
      </c>
      <c r="O413" s="236" t="s">
        <v>288</v>
      </c>
      <c r="P413" s="221">
        <v>35.333333333333336</v>
      </c>
      <c r="Q413" s="221">
        <v>33</v>
      </c>
      <c r="R413" s="221">
        <v>39</v>
      </c>
      <c r="S413" s="221"/>
      <c r="T413" s="221"/>
      <c r="U413" s="221"/>
    </row>
    <row r="414" spans="1:21" ht="15.75">
      <c r="A414" s="175" t="str">
        <f t="shared" si="19"/>
        <v>174SONSONATE</v>
      </c>
      <c r="B414" s="203">
        <v>174</v>
      </c>
      <c r="C414" s="201" t="s">
        <v>175</v>
      </c>
      <c r="D414" s="235" t="s">
        <v>287</v>
      </c>
      <c r="E414" s="221">
        <v>21.666666666666668</v>
      </c>
      <c r="F414" s="221">
        <v>21</v>
      </c>
      <c r="G414" s="221">
        <v>22</v>
      </c>
      <c r="H414" s="221"/>
      <c r="I414" s="221"/>
      <c r="J414" s="221"/>
      <c r="L414" s="54" t="str">
        <f t="shared" si="18"/>
        <v>169SENSUNTEPEQUE</v>
      </c>
      <c r="M414" s="203">
        <v>169</v>
      </c>
      <c r="N414" s="201" t="s">
        <v>181</v>
      </c>
      <c r="O414" s="236" t="s">
        <v>288</v>
      </c>
      <c r="P414" s="221">
        <v>35.333333333333336</v>
      </c>
      <c r="Q414" s="221">
        <v>32</v>
      </c>
      <c r="R414" s="221">
        <v>42</v>
      </c>
      <c r="S414" s="221"/>
      <c r="T414" s="221"/>
      <c r="U414" s="221"/>
    </row>
    <row r="415" spans="1:21" ht="15.75">
      <c r="A415" s="175" t="str">
        <f t="shared" si="19"/>
        <v>174USULUTAN</v>
      </c>
      <c r="B415" s="203">
        <v>174</v>
      </c>
      <c r="C415" s="201" t="s">
        <v>259</v>
      </c>
      <c r="D415" s="235" t="s">
        <v>287</v>
      </c>
      <c r="E415" s="221">
        <v>19.986666666666668</v>
      </c>
      <c r="F415" s="221">
        <v>19</v>
      </c>
      <c r="G415" s="221">
        <v>21.01</v>
      </c>
      <c r="H415" s="221"/>
      <c r="I415" s="221"/>
      <c r="J415" s="221"/>
      <c r="L415" s="54" t="str">
        <f t="shared" si="18"/>
        <v>166SANTA ANA</v>
      </c>
      <c r="M415" s="203">
        <v>166</v>
      </c>
      <c r="N415" s="201" t="s">
        <v>172</v>
      </c>
      <c r="O415" s="236" t="s">
        <v>286</v>
      </c>
      <c r="P415" s="221">
        <v>43</v>
      </c>
      <c r="Q415" s="221">
        <v>41.5</v>
      </c>
      <c r="R415" s="221">
        <v>45.5</v>
      </c>
      <c r="S415" s="221"/>
      <c r="T415" s="221"/>
      <c r="U415" s="221"/>
    </row>
    <row r="416" spans="1:21" ht="15.75">
      <c r="A416" s="175" t="str">
        <f t="shared" si="19"/>
        <v>93TIENDONA</v>
      </c>
      <c r="B416" s="202">
        <v>93</v>
      </c>
      <c r="C416" s="201" t="s">
        <v>190</v>
      </c>
      <c r="D416" s="235" t="s">
        <v>123</v>
      </c>
      <c r="E416" s="221">
        <v>25.666666666666668</v>
      </c>
      <c r="F416" s="221">
        <v>25</v>
      </c>
      <c r="G416" s="221">
        <v>26</v>
      </c>
      <c r="H416" s="221"/>
      <c r="I416" s="221"/>
      <c r="J416" s="221"/>
      <c r="L416" s="54" t="str">
        <f t="shared" si="18"/>
        <v>166SAN MIGUEL</v>
      </c>
      <c r="M416" s="202">
        <v>166</v>
      </c>
      <c r="N416" s="201" t="s">
        <v>174</v>
      </c>
      <c r="O416" s="236" t="s">
        <v>286</v>
      </c>
      <c r="P416" s="221">
        <v>40</v>
      </c>
      <c r="Q416" s="221">
        <v>40</v>
      </c>
      <c r="R416" s="221">
        <v>40</v>
      </c>
      <c r="S416" s="221"/>
      <c r="T416" s="221"/>
      <c r="U416" s="221"/>
    </row>
    <row r="417" spans="1:21" ht="15.75">
      <c r="A417" s="175" t="str">
        <f t="shared" si="19"/>
        <v>104MERCADO CENTRAL</v>
      </c>
      <c r="B417" s="203">
        <v>104</v>
      </c>
      <c r="C417" s="201" t="s">
        <v>229</v>
      </c>
      <c r="D417" s="235" t="s">
        <v>213</v>
      </c>
      <c r="E417" s="221">
        <v>70</v>
      </c>
      <c r="F417" s="221">
        <v>70</v>
      </c>
      <c r="G417" s="221">
        <v>70</v>
      </c>
      <c r="H417" s="221">
        <v>0.8</v>
      </c>
      <c r="I417" s="221">
        <v>0.8</v>
      </c>
      <c r="J417" s="221">
        <v>0.8</v>
      </c>
      <c r="L417" s="54" t="str">
        <f t="shared" si="18"/>
        <v>166SENSUNTEPEQUE</v>
      </c>
      <c r="M417" s="203">
        <v>166</v>
      </c>
      <c r="N417" s="201" t="s">
        <v>181</v>
      </c>
      <c r="O417" s="236" t="s">
        <v>286</v>
      </c>
      <c r="P417" s="221">
        <v>37.333333333333336</v>
      </c>
      <c r="Q417" s="221">
        <v>33</v>
      </c>
      <c r="R417" s="221">
        <v>41</v>
      </c>
      <c r="S417" s="221"/>
      <c r="T417" s="221"/>
      <c r="U417" s="221"/>
    </row>
    <row r="418" spans="1:21" ht="15.75">
      <c r="A418" s="175" t="str">
        <f t="shared" si="19"/>
        <v>104SAN FRANCISCO GOTERA</v>
      </c>
      <c r="B418" s="203">
        <v>104</v>
      </c>
      <c r="C418" s="201" t="s">
        <v>182</v>
      </c>
      <c r="D418" s="235" t="s">
        <v>213</v>
      </c>
      <c r="E418" s="221"/>
      <c r="F418" s="221"/>
      <c r="G418" s="221"/>
      <c r="H418" s="221">
        <v>1</v>
      </c>
      <c r="I418" s="221">
        <v>1</v>
      </c>
      <c r="J418" s="221">
        <v>1</v>
      </c>
      <c r="L418" s="54" t="str">
        <f t="shared" si="18"/>
        <v>164SANTA ANA</v>
      </c>
      <c r="M418" s="203">
        <v>164</v>
      </c>
      <c r="N418" s="201" t="s">
        <v>172</v>
      </c>
      <c r="O418" s="236" t="s">
        <v>289</v>
      </c>
      <c r="P418" s="221">
        <v>10.5</v>
      </c>
      <c r="Q418" s="221">
        <v>10</v>
      </c>
      <c r="R418" s="221">
        <v>11</v>
      </c>
      <c r="S418" s="221"/>
      <c r="T418" s="221"/>
      <c r="U418" s="221"/>
    </row>
    <row r="419" spans="1:21" ht="15.75">
      <c r="A419" s="175" t="str">
        <f t="shared" si="19"/>
        <v>39TIENDONA</v>
      </c>
      <c r="B419" s="202">
        <v>39</v>
      </c>
      <c r="C419" s="201" t="s">
        <v>190</v>
      </c>
      <c r="D419" s="235" t="s">
        <v>77</v>
      </c>
      <c r="E419" s="221">
        <v>51</v>
      </c>
      <c r="F419" s="221">
        <v>50</v>
      </c>
      <c r="G419" s="221">
        <v>52</v>
      </c>
      <c r="H419" s="221"/>
      <c r="I419" s="221"/>
      <c r="J419" s="221"/>
      <c r="L419" s="54" t="str">
        <f t="shared" si="18"/>
        <v>164SENSUNTEPEQUE</v>
      </c>
      <c r="M419" s="202">
        <v>164</v>
      </c>
      <c r="N419" s="201" t="s">
        <v>181</v>
      </c>
      <c r="O419" s="236" t="s">
        <v>289</v>
      </c>
      <c r="P419" s="221">
        <v>10.25</v>
      </c>
      <c r="Q419" s="221">
        <v>10</v>
      </c>
      <c r="R419" s="221">
        <v>10.5</v>
      </c>
      <c r="S419" s="221"/>
      <c r="T419" s="221"/>
      <c r="U419" s="221"/>
    </row>
    <row r="420" spans="1:21" ht="15.75">
      <c r="A420" s="175" t="str">
        <f t="shared" si="19"/>
        <v>78TIENDONA</v>
      </c>
      <c r="B420" s="203">
        <v>78</v>
      </c>
      <c r="C420" s="201" t="s">
        <v>190</v>
      </c>
      <c r="D420" s="235" t="s">
        <v>109</v>
      </c>
      <c r="E420" s="221">
        <v>35.666666666666664</v>
      </c>
      <c r="F420" s="221">
        <v>35</v>
      </c>
      <c r="G420" s="221">
        <v>36</v>
      </c>
      <c r="H420" s="221"/>
      <c r="I420" s="221"/>
      <c r="J420" s="221"/>
      <c r="L420" s="54" t="str">
        <f t="shared" si="18"/>
        <v>177SANTA ANA</v>
      </c>
      <c r="M420" s="203">
        <v>177</v>
      </c>
      <c r="N420" s="201" t="s">
        <v>172</v>
      </c>
      <c r="O420" s="236" t="s">
        <v>290</v>
      </c>
      <c r="P420" s="221">
        <v>44.666666666666664</v>
      </c>
      <c r="Q420" s="221">
        <v>44</v>
      </c>
      <c r="R420" s="221">
        <v>45</v>
      </c>
      <c r="S420" s="221"/>
      <c r="T420" s="221"/>
      <c r="U420" s="221"/>
    </row>
    <row r="421" spans="1:21" ht="15.75">
      <c r="A421" s="175" t="str">
        <f t="shared" si="19"/>
        <v>78SAN FRANCISCO GOTERA</v>
      </c>
      <c r="B421" s="203">
        <v>78</v>
      </c>
      <c r="C421" s="201" t="s">
        <v>182</v>
      </c>
      <c r="D421" s="235" t="s">
        <v>109</v>
      </c>
      <c r="E421" s="221">
        <v>34</v>
      </c>
      <c r="F421" s="221">
        <v>33</v>
      </c>
      <c r="G421" s="221">
        <v>35</v>
      </c>
      <c r="H421" s="221"/>
      <c r="I421" s="221"/>
      <c r="J421" s="221"/>
      <c r="L421" s="54" t="str">
        <f t="shared" si="18"/>
        <v>177SAN MIGUEL</v>
      </c>
      <c r="M421" s="203">
        <v>177</v>
      </c>
      <c r="N421" s="201" t="s">
        <v>174</v>
      </c>
      <c r="O421" s="236" t="s">
        <v>290</v>
      </c>
      <c r="P421" s="221">
        <v>35</v>
      </c>
      <c r="Q421" s="221">
        <v>35</v>
      </c>
      <c r="R421" s="221">
        <v>35</v>
      </c>
      <c r="S421" s="221"/>
      <c r="T421" s="221"/>
      <c r="U421" s="221"/>
    </row>
    <row r="422" spans="1:21" ht="15.75">
      <c r="A422" s="175" t="str">
        <f t="shared" si="19"/>
        <v>173SONSONATE</v>
      </c>
      <c r="B422" s="203">
        <v>173</v>
      </c>
      <c r="C422" s="201" t="s">
        <v>175</v>
      </c>
      <c r="D422" s="235" t="s">
        <v>299</v>
      </c>
      <c r="E422" s="221">
        <v>26.9375</v>
      </c>
      <c r="F422" s="221">
        <v>25.75</v>
      </c>
      <c r="G422" s="221">
        <v>30</v>
      </c>
      <c r="H422" s="221"/>
      <c r="I422" s="221"/>
      <c r="J422" s="221"/>
      <c r="L422" s="54" t="str">
        <f t="shared" si="18"/>
        <v>177SENSUNTEPEQUE</v>
      </c>
      <c r="M422" s="203">
        <v>177</v>
      </c>
      <c r="N422" s="201" t="s">
        <v>181</v>
      </c>
      <c r="O422" s="236" t="s">
        <v>290</v>
      </c>
      <c r="P422" s="221">
        <v>43.783333333333331</v>
      </c>
      <c r="Q422" s="221">
        <v>42</v>
      </c>
      <c r="R422" s="221">
        <v>45.35</v>
      </c>
      <c r="S422" s="221"/>
      <c r="T422" s="221"/>
      <c r="U422" s="221"/>
    </row>
    <row r="423" spans="1:21" ht="15.75">
      <c r="A423" s="175" t="str">
        <f t="shared" si="19"/>
        <v>173USULUTAN</v>
      </c>
      <c r="B423" s="202">
        <v>173</v>
      </c>
      <c r="C423" s="201" t="s">
        <v>259</v>
      </c>
      <c r="D423" s="235" t="s">
        <v>299</v>
      </c>
      <c r="E423" s="221">
        <v>28.5</v>
      </c>
      <c r="F423" s="221">
        <v>28.5</v>
      </c>
      <c r="G423" s="221">
        <v>28.5</v>
      </c>
      <c r="H423" s="221"/>
      <c r="I423" s="221"/>
      <c r="J423" s="221"/>
      <c r="L423" s="54" t="str">
        <f t="shared" si="18"/>
        <v>174SANTA ANA</v>
      </c>
      <c r="M423" s="202">
        <v>174</v>
      </c>
      <c r="N423" s="201" t="s">
        <v>172</v>
      </c>
      <c r="O423" s="236" t="s">
        <v>287</v>
      </c>
      <c r="P423" s="221">
        <v>21</v>
      </c>
      <c r="Q423" s="221">
        <v>21</v>
      </c>
      <c r="R423" s="221">
        <v>21</v>
      </c>
      <c r="S423" s="221"/>
      <c r="T423" s="221"/>
      <c r="U423" s="221"/>
    </row>
    <row r="424" spans="1:21" ht="15.75">
      <c r="A424" s="175" t="str">
        <f t="shared" si="19"/>
        <v>82TIENDONA</v>
      </c>
      <c r="B424" s="202">
        <v>82</v>
      </c>
      <c r="C424" s="201" t="s">
        <v>190</v>
      </c>
      <c r="D424" s="235" t="s">
        <v>113</v>
      </c>
      <c r="E424" s="221">
        <v>15.5</v>
      </c>
      <c r="F424" s="221">
        <v>15</v>
      </c>
      <c r="G424" s="221">
        <v>16</v>
      </c>
      <c r="H424" s="221"/>
      <c r="I424" s="221"/>
      <c r="J424" s="221"/>
      <c r="L424" s="54" t="str">
        <f t="shared" si="18"/>
        <v>174SAN MIGUEL</v>
      </c>
      <c r="M424" s="202">
        <v>174</v>
      </c>
      <c r="N424" s="201" t="s">
        <v>174</v>
      </c>
      <c r="O424" s="236" t="s">
        <v>287</v>
      </c>
      <c r="P424" s="221">
        <v>20</v>
      </c>
      <c r="Q424" s="221">
        <v>19</v>
      </c>
      <c r="R424" s="221">
        <v>21</v>
      </c>
      <c r="S424" s="221"/>
      <c r="T424" s="221"/>
      <c r="U424" s="221"/>
    </row>
    <row r="425" spans="1:21" ht="15.75">
      <c r="A425" s="175" t="str">
        <f t="shared" si="19"/>
        <v>71TIENDONA</v>
      </c>
      <c r="B425" s="203">
        <v>71</v>
      </c>
      <c r="C425" s="201" t="s">
        <v>190</v>
      </c>
      <c r="D425" s="235" t="s">
        <v>133</v>
      </c>
      <c r="E425" s="221">
        <v>5</v>
      </c>
      <c r="F425" s="221">
        <v>5</v>
      </c>
      <c r="G425" s="221">
        <v>5</v>
      </c>
      <c r="H425" s="221"/>
      <c r="I425" s="221"/>
      <c r="J425" s="221"/>
      <c r="L425" s="54" t="str">
        <f t="shared" si="18"/>
        <v>174SENSUNTEPEQUE</v>
      </c>
      <c r="M425" s="203">
        <v>174</v>
      </c>
      <c r="N425" s="201" t="s">
        <v>181</v>
      </c>
      <c r="O425" s="236" t="s">
        <v>287</v>
      </c>
      <c r="P425" s="221">
        <v>19.833333333333332</v>
      </c>
      <c r="Q425" s="221">
        <v>19.5</v>
      </c>
      <c r="R425" s="221">
        <v>20</v>
      </c>
      <c r="S425" s="221"/>
      <c r="T425" s="221"/>
      <c r="U425" s="221"/>
    </row>
    <row r="426" spans="1:21" ht="15.75">
      <c r="A426" s="175" t="str">
        <f t="shared" si="19"/>
        <v>71SONSONATE</v>
      </c>
      <c r="B426" s="203">
        <v>71</v>
      </c>
      <c r="C426" s="201" t="s">
        <v>175</v>
      </c>
      <c r="D426" s="235" t="s">
        <v>133</v>
      </c>
      <c r="E426" s="221">
        <v>5</v>
      </c>
      <c r="F426" s="221">
        <v>5</v>
      </c>
      <c r="G426" s="221">
        <v>5</v>
      </c>
      <c r="H426" s="221"/>
      <c r="I426" s="221"/>
      <c r="J426" s="221"/>
      <c r="L426" s="54" t="str">
        <f t="shared" si="18"/>
        <v>93TIENDONA</v>
      </c>
      <c r="M426" s="203">
        <v>93</v>
      </c>
      <c r="N426" s="201" t="s">
        <v>190</v>
      </c>
      <c r="O426" s="236" t="s">
        <v>123</v>
      </c>
      <c r="P426" s="221">
        <v>25.666666666666668</v>
      </c>
      <c r="Q426" s="221">
        <v>25</v>
      </c>
      <c r="R426" s="221">
        <v>26</v>
      </c>
      <c r="S426" s="221"/>
      <c r="T426" s="221"/>
      <c r="U426" s="221"/>
    </row>
    <row r="427" spans="1:21" ht="15.75">
      <c r="A427" s="175" t="str">
        <f t="shared" si="19"/>
        <v>48TIENDONA</v>
      </c>
      <c r="B427" s="202">
        <v>48</v>
      </c>
      <c r="C427" s="201" t="s">
        <v>190</v>
      </c>
      <c r="D427" s="235" t="s">
        <v>86</v>
      </c>
      <c r="E427" s="221">
        <v>180</v>
      </c>
      <c r="F427" s="221">
        <v>180</v>
      </c>
      <c r="G427" s="221">
        <v>180</v>
      </c>
      <c r="H427" s="221"/>
      <c r="I427" s="221"/>
      <c r="J427" s="221"/>
      <c r="L427" s="54" t="str">
        <f t="shared" si="18"/>
        <v>104MERCADO CENTRAL</v>
      </c>
      <c r="M427" s="202">
        <v>104</v>
      </c>
      <c r="N427" s="201" t="s">
        <v>229</v>
      </c>
      <c r="O427" s="236" t="s">
        <v>213</v>
      </c>
      <c r="P427" s="221">
        <v>70</v>
      </c>
      <c r="Q427" s="221">
        <v>70</v>
      </c>
      <c r="R427" s="221">
        <v>70</v>
      </c>
      <c r="S427" s="221">
        <v>0.8</v>
      </c>
      <c r="T427" s="221">
        <v>0.8</v>
      </c>
      <c r="U427" s="221">
        <v>0.8</v>
      </c>
    </row>
    <row r="428" spans="1:21" ht="15.75">
      <c r="A428" s="175" t="str">
        <f t="shared" si="19"/>
        <v>38TIENDONA</v>
      </c>
      <c r="B428" s="203">
        <v>38</v>
      </c>
      <c r="C428" s="201" t="s">
        <v>190</v>
      </c>
      <c r="D428" s="235" t="s">
        <v>76</v>
      </c>
      <c r="E428" s="221">
        <v>100</v>
      </c>
      <c r="F428" s="221">
        <v>100</v>
      </c>
      <c r="G428" s="221">
        <v>100</v>
      </c>
      <c r="H428" s="221"/>
      <c r="I428" s="221"/>
      <c r="J428" s="221"/>
      <c r="L428" s="54" t="str">
        <f t="shared" si="18"/>
        <v>104SANTA ANA</v>
      </c>
      <c r="M428" s="203">
        <v>104</v>
      </c>
      <c r="N428" s="201" t="s">
        <v>172</v>
      </c>
      <c r="O428" s="236" t="s">
        <v>213</v>
      </c>
      <c r="P428" s="221"/>
      <c r="Q428" s="221"/>
      <c r="R428" s="221"/>
      <c r="S428" s="221">
        <v>1</v>
      </c>
      <c r="T428" s="221">
        <v>1</v>
      </c>
      <c r="U428" s="221">
        <v>1</v>
      </c>
    </row>
    <row r="429" spans="1:21" ht="15.75">
      <c r="A429" s="175" t="str">
        <f t="shared" si="19"/>
        <v>38SAN FRANCISCO GOTERA</v>
      </c>
      <c r="B429" s="202">
        <v>38</v>
      </c>
      <c r="C429" s="201" t="s">
        <v>182</v>
      </c>
      <c r="D429" s="235" t="s">
        <v>76</v>
      </c>
      <c r="E429" s="221">
        <v>170</v>
      </c>
      <c r="F429" s="221">
        <v>170</v>
      </c>
      <c r="G429" s="221">
        <v>170</v>
      </c>
      <c r="H429" s="221"/>
      <c r="I429" s="221"/>
      <c r="J429" s="221"/>
      <c r="L429" s="54" t="str">
        <f t="shared" si="18"/>
        <v>104SAN MIGUEL</v>
      </c>
      <c r="M429" s="202">
        <v>104</v>
      </c>
      <c r="N429" s="201" t="s">
        <v>174</v>
      </c>
      <c r="O429" s="236" t="s">
        <v>213</v>
      </c>
      <c r="P429" s="221"/>
      <c r="Q429" s="221"/>
      <c r="R429" s="221"/>
      <c r="S429" s="221">
        <v>1</v>
      </c>
      <c r="T429" s="221">
        <v>1</v>
      </c>
      <c r="U429" s="221">
        <v>1</v>
      </c>
    </row>
    <row r="430" spans="1:21" ht="15.75">
      <c r="A430" s="175" t="str">
        <f t="shared" si="19"/>
        <v>38USULUTAN</v>
      </c>
      <c r="B430" s="203">
        <v>38</v>
      </c>
      <c r="C430" s="201" t="s">
        <v>259</v>
      </c>
      <c r="D430" s="235" t="s">
        <v>76</v>
      </c>
      <c r="E430" s="221">
        <v>140</v>
      </c>
      <c r="F430" s="221">
        <v>140</v>
      </c>
      <c r="G430" s="221">
        <v>140</v>
      </c>
      <c r="H430" s="221"/>
      <c r="I430" s="221"/>
      <c r="J430" s="221"/>
      <c r="L430" s="54" t="str">
        <f t="shared" si="18"/>
        <v>104SENSUNTEPEQUE</v>
      </c>
      <c r="M430" s="203">
        <v>104</v>
      </c>
      <c r="N430" s="201" t="s">
        <v>181</v>
      </c>
      <c r="O430" s="236" t="s">
        <v>213</v>
      </c>
      <c r="P430" s="221"/>
      <c r="Q430" s="221"/>
      <c r="R430" s="221"/>
      <c r="S430" s="221">
        <v>0.95</v>
      </c>
      <c r="T430" s="221">
        <v>0.9</v>
      </c>
      <c r="U430" s="221">
        <v>1</v>
      </c>
    </row>
    <row r="431" spans="1:21" ht="15.75">
      <c r="A431" s="175" t="str">
        <f t="shared" si="19"/>
        <v>66TIENDONA</v>
      </c>
      <c r="B431" s="203">
        <v>66</v>
      </c>
      <c r="C431" s="201" t="s">
        <v>190</v>
      </c>
      <c r="D431" s="235" t="s">
        <v>99</v>
      </c>
      <c r="E431" s="221">
        <v>65</v>
      </c>
      <c r="F431" s="221">
        <v>65</v>
      </c>
      <c r="G431" s="221">
        <v>65</v>
      </c>
      <c r="H431" s="221"/>
      <c r="I431" s="221"/>
      <c r="J431" s="221"/>
      <c r="L431" s="54" t="str">
        <f t="shared" si="18"/>
        <v>39TIENDONA</v>
      </c>
      <c r="M431" s="203">
        <v>39</v>
      </c>
      <c r="N431" s="201" t="s">
        <v>190</v>
      </c>
      <c r="O431" s="236" t="s">
        <v>77</v>
      </c>
      <c r="P431" s="221">
        <v>52</v>
      </c>
      <c r="Q431" s="221">
        <v>52</v>
      </c>
      <c r="R431" s="221">
        <v>52</v>
      </c>
      <c r="S431" s="221"/>
      <c r="T431" s="221"/>
      <c r="U431" s="221"/>
    </row>
    <row r="432" spans="1:21" ht="15.75">
      <c r="A432" s="175" t="str">
        <f t="shared" si="19"/>
        <v>66SONSONATE</v>
      </c>
      <c r="B432" s="202">
        <v>66</v>
      </c>
      <c r="C432" s="201" t="s">
        <v>175</v>
      </c>
      <c r="D432" s="235" t="s">
        <v>99</v>
      </c>
      <c r="E432" s="221">
        <v>55</v>
      </c>
      <c r="F432" s="221">
        <v>55</v>
      </c>
      <c r="G432" s="221">
        <v>55</v>
      </c>
      <c r="H432" s="221"/>
      <c r="I432" s="221"/>
      <c r="J432" s="221"/>
      <c r="L432" s="54" t="str">
        <f t="shared" si="18"/>
        <v>39SANTA ANA</v>
      </c>
      <c r="M432" s="202">
        <v>39</v>
      </c>
      <c r="N432" s="201" t="s">
        <v>172</v>
      </c>
      <c r="O432" s="236" t="s">
        <v>77</v>
      </c>
      <c r="P432" s="221">
        <v>48</v>
      </c>
      <c r="Q432" s="221">
        <v>48</v>
      </c>
      <c r="R432" s="221">
        <v>48</v>
      </c>
      <c r="S432" s="221"/>
      <c r="T432" s="221"/>
      <c r="U432" s="221"/>
    </row>
    <row r="433" spans="1:23" ht="15.75">
      <c r="A433" s="175" t="str">
        <f t="shared" si="19"/>
        <v>37TIENDONA</v>
      </c>
      <c r="B433" s="203">
        <v>37</v>
      </c>
      <c r="C433" s="201" t="s">
        <v>190</v>
      </c>
      <c r="D433" s="235" t="s">
        <v>75</v>
      </c>
      <c r="E433" s="221">
        <v>150</v>
      </c>
      <c r="F433" s="221">
        <v>150</v>
      </c>
      <c r="G433" s="221">
        <v>150</v>
      </c>
      <c r="H433" s="221"/>
      <c r="I433" s="221"/>
      <c r="J433" s="221"/>
      <c r="L433" s="54" t="str">
        <f t="shared" si="18"/>
        <v>78TIENDONA</v>
      </c>
      <c r="M433" s="203">
        <v>78</v>
      </c>
      <c r="N433" s="201" t="s">
        <v>190</v>
      </c>
      <c r="O433" s="236" t="s">
        <v>109</v>
      </c>
      <c r="P433" s="221">
        <v>36</v>
      </c>
      <c r="Q433" s="221">
        <v>36</v>
      </c>
      <c r="R433" s="221">
        <v>36</v>
      </c>
      <c r="S433" s="221"/>
      <c r="T433" s="221"/>
      <c r="U433" s="221"/>
    </row>
    <row r="434" spans="1:23" ht="15.75">
      <c r="A434" s="175" t="str">
        <f t="shared" si="19"/>
        <v>37SAN FRANCISCO GOTERA</v>
      </c>
      <c r="B434" s="202">
        <v>37</v>
      </c>
      <c r="C434" s="201" t="s">
        <v>182</v>
      </c>
      <c r="D434" s="235" t="s">
        <v>75</v>
      </c>
      <c r="E434" s="221">
        <v>175</v>
      </c>
      <c r="F434" s="221">
        <v>175</v>
      </c>
      <c r="G434" s="221">
        <v>175</v>
      </c>
      <c r="H434" s="221"/>
      <c r="I434" s="221"/>
      <c r="J434" s="221"/>
      <c r="L434" s="54" t="str">
        <f t="shared" si="18"/>
        <v>78SAN MIGUEL</v>
      </c>
      <c r="M434" s="202">
        <v>78</v>
      </c>
      <c r="N434" s="201" t="s">
        <v>174</v>
      </c>
      <c r="O434" s="236" t="s">
        <v>109</v>
      </c>
      <c r="P434" s="221">
        <v>32</v>
      </c>
      <c r="Q434" s="221">
        <v>32</v>
      </c>
      <c r="R434" s="221">
        <v>32</v>
      </c>
      <c r="S434" s="221"/>
      <c r="T434" s="221"/>
      <c r="U434" s="221"/>
    </row>
    <row r="435" spans="1:23" ht="15.75">
      <c r="A435" s="175" t="str">
        <f t="shared" si="19"/>
        <v>37USULUTAN</v>
      </c>
      <c r="B435" s="202">
        <v>37</v>
      </c>
      <c r="C435" s="201" t="s">
        <v>259</v>
      </c>
      <c r="D435" s="235" t="s">
        <v>75</v>
      </c>
      <c r="E435" s="221">
        <v>180</v>
      </c>
      <c r="F435" s="221">
        <v>180</v>
      </c>
      <c r="G435" s="221">
        <v>180</v>
      </c>
      <c r="H435" s="221"/>
      <c r="I435" s="221"/>
      <c r="J435" s="221"/>
      <c r="L435" s="54" t="str">
        <f t="shared" si="18"/>
        <v>173SANTA ANA</v>
      </c>
      <c r="M435" s="202">
        <v>173</v>
      </c>
      <c r="N435" s="201" t="s">
        <v>172</v>
      </c>
      <c r="O435" s="236" t="s">
        <v>299</v>
      </c>
      <c r="P435" s="221">
        <v>27.666666666666668</v>
      </c>
      <c r="Q435" s="221">
        <v>26.5</v>
      </c>
      <c r="R435" s="221">
        <v>28.5</v>
      </c>
      <c r="S435" s="221"/>
      <c r="T435" s="221"/>
      <c r="U435" s="221"/>
    </row>
    <row r="436" spans="1:23" ht="15.75">
      <c r="A436" s="175" t="str">
        <f t="shared" si="19"/>
        <v>76TIENDONA</v>
      </c>
      <c r="B436" s="203">
        <v>76</v>
      </c>
      <c r="C436" s="201" t="s">
        <v>190</v>
      </c>
      <c r="D436" s="235" t="s">
        <v>107</v>
      </c>
      <c r="E436" s="221">
        <v>10</v>
      </c>
      <c r="F436" s="221">
        <v>10</v>
      </c>
      <c r="G436" s="221">
        <v>10</v>
      </c>
      <c r="H436" s="221"/>
      <c r="I436" s="221"/>
      <c r="J436" s="221"/>
      <c r="L436" s="54" t="str">
        <f t="shared" si="18"/>
        <v>173SENSUNTEPEQUE</v>
      </c>
      <c r="M436" s="203">
        <v>173</v>
      </c>
      <c r="N436" s="201" t="s">
        <v>181</v>
      </c>
      <c r="O436" s="236" t="s">
        <v>299</v>
      </c>
      <c r="P436" s="221">
        <v>30</v>
      </c>
      <c r="Q436" s="221">
        <v>30</v>
      </c>
      <c r="R436" s="221">
        <v>30</v>
      </c>
      <c r="S436" s="221"/>
      <c r="T436" s="221"/>
      <c r="U436" s="221"/>
    </row>
    <row r="437" spans="1:23" ht="15.75">
      <c r="A437" s="175" t="str">
        <f t="shared" si="19"/>
        <v>77TIENDONA</v>
      </c>
      <c r="B437" s="202">
        <v>77</v>
      </c>
      <c r="C437" s="201" t="s">
        <v>190</v>
      </c>
      <c r="D437" s="235" t="s">
        <v>108</v>
      </c>
      <c r="E437" s="221">
        <v>8</v>
      </c>
      <c r="F437" s="221">
        <v>8</v>
      </c>
      <c r="G437" s="221">
        <v>8</v>
      </c>
      <c r="H437" s="221"/>
      <c r="I437" s="221"/>
      <c r="J437" s="221"/>
      <c r="L437" s="54" t="str">
        <f t="shared" si="18"/>
        <v>82TIENDONA</v>
      </c>
      <c r="M437" s="202">
        <v>82</v>
      </c>
      <c r="N437" s="201" t="s">
        <v>190</v>
      </c>
      <c r="O437" s="236" t="s">
        <v>113</v>
      </c>
      <c r="P437" s="221">
        <v>15.5</v>
      </c>
      <c r="Q437" s="221">
        <v>15</v>
      </c>
      <c r="R437" s="221">
        <v>16</v>
      </c>
      <c r="S437" s="221"/>
      <c r="T437" s="221"/>
      <c r="U437" s="221"/>
    </row>
    <row r="438" spans="1:23" ht="15.75">
      <c r="A438" s="175" t="str">
        <f t="shared" si="19"/>
        <v>172USULUTAN</v>
      </c>
      <c r="B438" s="202">
        <v>172</v>
      </c>
      <c r="C438" s="201" t="s">
        <v>259</v>
      </c>
      <c r="D438" s="235" t="s">
        <v>300</v>
      </c>
      <c r="E438" s="221">
        <v>71.674999999999997</v>
      </c>
      <c r="F438" s="221">
        <v>70.849999999999994</v>
      </c>
      <c r="G438" s="221">
        <v>72.5</v>
      </c>
      <c r="H438" s="221"/>
      <c r="I438" s="221"/>
      <c r="J438" s="221"/>
      <c r="L438" s="54" t="str">
        <f t="shared" si="18"/>
        <v>71TIENDONA</v>
      </c>
      <c r="M438" s="202">
        <v>71</v>
      </c>
      <c r="N438" s="201" t="s">
        <v>190</v>
      </c>
      <c r="O438" s="236" t="s">
        <v>133</v>
      </c>
      <c r="P438" s="221">
        <v>5</v>
      </c>
      <c r="Q438" s="221">
        <v>5</v>
      </c>
      <c r="R438" s="221">
        <v>5</v>
      </c>
      <c r="S438" s="221"/>
      <c r="T438" s="221"/>
      <c r="U438" s="221"/>
    </row>
    <row r="439" spans="1:23" ht="15.75">
      <c r="A439" s="175" t="str">
        <f t="shared" si="19"/>
        <v>61SONSONATE</v>
      </c>
      <c r="B439" s="203">
        <v>61</v>
      </c>
      <c r="C439" s="201" t="s">
        <v>175</v>
      </c>
      <c r="D439" s="235" t="s">
        <v>136</v>
      </c>
      <c r="E439" s="221">
        <v>17</v>
      </c>
      <c r="F439" s="221">
        <v>16</v>
      </c>
      <c r="G439" s="221">
        <v>18</v>
      </c>
      <c r="H439" s="221"/>
      <c r="I439" s="221"/>
      <c r="J439" s="221"/>
      <c r="L439" s="54" t="str">
        <f t="shared" si="18"/>
        <v>71SANTA ANA</v>
      </c>
      <c r="M439" s="203">
        <v>71</v>
      </c>
      <c r="N439" s="201" t="s">
        <v>172</v>
      </c>
      <c r="O439" s="236" t="s">
        <v>133</v>
      </c>
      <c r="P439" s="221">
        <v>5</v>
      </c>
      <c r="Q439" s="221">
        <v>5</v>
      </c>
      <c r="R439" s="221">
        <v>5</v>
      </c>
      <c r="S439" s="221"/>
      <c r="T439" s="221"/>
      <c r="U439" s="221"/>
    </row>
    <row r="440" spans="1:23" ht="15.75">
      <c r="A440" s="175" t="str">
        <f t="shared" si="19"/>
        <v>61USULUTAN</v>
      </c>
      <c r="B440" s="202">
        <v>61</v>
      </c>
      <c r="C440" s="201" t="s">
        <v>259</v>
      </c>
      <c r="D440" s="235" t="s">
        <v>136</v>
      </c>
      <c r="E440" s="221">
        <v>25</v>
      </c>
      <c r="F440" s="221">
        <v>25</v>
      </c>
      <c r="G440" s="221">
        <v>25</v>
      </c>
      <c r="H440" s="221"/>
      <c r="I440" s="221"/>
      <c r="J440" s="221"/>
      <c r="L440" s="54" t="str">
        <f t="shared" si="18"/>
        <v>48TIENDONA</v>
      </c>
      <c r="M440" s="202">
        <v>48</v>
      </c>
      <c r="N440" s="201" t="s">
        <v>190</v>
      </c>
      <c r="O440" s="236" t="s">
        <v>86</v>
      </c>
      <c r="P440" s="221">
        <v>180</v>
      </c>
      <c r="Q440" s="221">
        <v>180</v>
      </c>
      <c r="R440" s="221">
        <v>180</v>
      </c>
      <c r="S440" s="221"/>
      <c r="T440" s="221"/>
      <c r="U440" s="221"/>
    </row>
    <row r="441" spans="1:23" ht="15.75">
      <c r="A441" s="175" t="str">
        <f t="shared" si="19"/>
        <v>15USULUTAN</v>
      </c>
      <c r="B441" s="203">
        <v>15</v>
      </c>
      <c r="C441" s="201" t="s">
        <v>259</v>
      </c>
      <c r="D441" s="235" t="s">
        <v>57</v>
      </c>
      <c r="E441" s="221">
        <v>40</v>
      </c>
      <c r="F441" s="221">
        <v>40</v>
      </c>
      <c r="G441" s="221">
        <v>40</v>
      </c>
      <c r="H441" s="221"/>
      <c r="I441" s="221"/>
      <c r="J441" s="221"/>
      <c r="L441" s="54" t="str">
        <f t="shared" si="18"/>
        <v>38TIENDONA</v>
      </c>
      <c r="M441" s="203">
        <v>38</v>
      </c>
      <c r="N441" s="201" t="s">
        <v>190</v>
      </c>
      <c r="O441" s="236" t="s">
        <v>76</v>
      </c>
      <c r="P441" s="221">
        <v>100</v>
      </c>
      <c r="Q441" s="221">
        <v>100</v>
      </c>
      <c r="R441" s="221">
        <v>100</v>
      </c>
      <c r="S441" s="221"/>
      <c r="T441" s="221"/>
      <c r="U441" s="221"/>
    </row>
    <row r="442" spans="1:23" ht="15.75">
      <c r="A442" s="175" t="str">
        <f t="shared" si="19"/>
        <v>32TIENDONA</v>
      </c>
      <c r="B442" s="202">
        <v>32</v>
      </c>
      <c r="C442" s="201" t="s">
        <v>190</v>
      </c>
      <c r="D442" s="235" t="s">
        <v>72</v>
      </c>
      <c r="E442" s="221">
        <v>24</v>
      </c>
      <c r="F442" s="221">
        <v>24</v>
      </c>
      <c r="G442" s="221">
        <v>24</v>
      </c>
      <c r="H442" s="221"/>
      <c r="I442" s="221"/>
      <c r="J442" s="221"/>
      <c r="L442" s="54" t="str">
        <f t="shared" si="18"/>
        <v>38SAN MIGUEL</v>
      </c>
      <c r="M442" s="202">
        <v>38</v>
      </c>
      <c r="N442" s="201" t="s">
        <v>174</v>
      </c>
      <c r="O442" s="236" t="s">
        <v>76</v>
      </c>
      <c r="P442" s="221">
        <v>148.75</v>
      </c>
      <c r="Q442" s="221">
        <v>145</v>
      </c>
      <c r="R442" s="221">
        <v>150</v>
      </c>
      <c r="S442" s="221"/>
      <c r="T442" s="221"/>
      <c r="U442" s="221"/>
    </row>
    <row r="443" spans="1:23" ht="15.75">
      <c r="A443" s="175" t="str">
        <f t="shared" si="19"/>
        <v>55TIENDONA</v>
      </c>
      <c r="B443" s="203">
        <v>55</v>
      </c>
      <c r="C443" s="201" t="s">
        <v>190</v>
      </c>
      <c r="D443" s="235" t="s">
        <v>140</v>
      </c>
      <c r="E443" s="221">
        <v>12</v>
      </c>
      <c r="F443" s="221">
        <v>12</v>
      </c>
      <c r="G443" s="221">
        <v>12</v>
      </c>
      <c r="H443" s="221"/>
      <c r="I443" s="221"/>
      <c r="J443" s="221"/>
      <c r="L443" s="54" t="str">
        <f t="shared" si="18"/>
        <v>66TIENDONA</v>
      </c>
      <c r="M443" s="203">
        <v>66</v>
      </c>
      <c r="N443" s="201" t="s">
        <v>190</v>
      </c>
      <c r="O443" s="236" t="s">
        <v>99</v>
      </c>
      <c r="P443" s="221">
        <v>65</v>
      </c>
      <c r="Q443" s="221">
        <v>65</v>
      </c>
      <c r="R443" s="221">
        <v>65</v>
      </c>
      <c r="S443" s="221"/>
      <c r="T443" s="221"/>
      <c r="U443" s="221"/>
    </row>
    <row r="444" spans="1:23" ht="15.75">
      <c r="A444" s="175" t="str">
        <f t="shared" si="19"/>
        <v xml:space="preserve">8GERARDO BARRIOS </v>
      </c>
      <c r="B444" s="203">
        <v>8</v>
      </c>
      <c r="C444" s="201" t="s">
        <v>262</v>
      </c>
      <c r="D444" s="235" t="s">
        <v>169</v>
      </c>
      <c r="E444" s="221"/>
      <c r="F444" s="221"/>
      <c r="G444" s="221"/>
      <c r="H444" s="221">
        <v>0.7</v>
      </c>
      <c r="I444" s="221">
        <v>0.7</v>
      </c>
      <c r="J444" s="221">
        <v>0.7</v>
      </c>
      <c r="L444" s="54" t="str">
        <f t="shared" si="18"/>
        <v>66SANTA ANA</v>
      </c>
      <c r="M444" s="203">
        <v>66</v>
      </c>
      <c r="N444" s="201" t="s">
        <v>172</v>
      </c>
      <c r="O444" s="236" t="s">
        <v>99</v>
      </c>
      <c r="P444" s="221">
        <v>56</v>
      </c>
      <c r="Q444" s="221">
        <v>55</v>
      </c>
      <c r="R444" s="221">
        <v>57</v>
      </c>
      <c r="S444" s="221"/>
      <c r="T444" s="221"/>
      <c r="U444" s="221"/>
    </row>
    <row r="445" spans="1:23" ht="15.75">
      <c r="A445" s="175" t="str">
        <f t="shared" si="19"/>
        <v>8SAN FRANCISCO GOTERA</v>
      </c>
      <c r="B445" s="202">
        <v>8</v>
      </c>
      <c r="C445" s="201" t="s">
        <v>182</v>
      </c>
      <c r="D445" s="235" t="s">
        <v>169</v>
      </c>
      <c r="E445" s="221"/>
      <c r="F445" s="221"/>
      <c r="G445" s="221"/>
      <c r="H445" s="221">
        <v>1</v>
      </c>
      <c r="I445" s="221">
        <v>1</v>
      </c>
      <c r="J445" s="221">
        <v>1</v>
      </c>
      <c r="L445" s="54" t="str">
        <f t="shared" si="18"/>
        <v>66SAN MIGUEL</v>
      </c>
      <c r="M445" s="202">
        <v>66</v>
      </c>
      <c r="N445" s="201" t="s">
        <v>174</v>
      </c>
      <c r="O445" s="236" t="s">
        <v>99</v>
      </c>
      <c r="P445" s="221">
        <v>60</v>
      </c>
      <c r="Q445" s="221">
        <v>60</v>
      </c>
      <c r="R445" s="221">
        <v>60</v>
      </c>
      <c r="S445" s="221"/>
      <c r="T445" s="221"/>
      <c r="U445" s="221"/>
      <c r="W445" s="192"/>
    </row>
    <row r="446" spans="1:23" ht="15.75">
      <c r="A446" s="175" t="str">
        <f t="shared" si="19"/>
        <v>170USULUTAN</v>
      </c>
      <c r="B446" s="202">
        <v>170</v>
      </c>
      <c r="C446" s="201" t="s">
        <v>259</v>
      </c>
      <c r="D446" s="235" t="s">
        <v>302</v>
      </c>
      <c r="E446" s="221">
        <v>35.5</v>
      </c>
      <c r="F446" s="221">
        <v>35.5</v>
      </c>
      <c r="G446" s="221">
        <v>35.5</v>
      </c>
      <c r="H446" s="221"/>
      <c r="I446" s="221"/>
      <c r="J446" s="221"/>
      <c r="L446" s="54" t="str">
        <f t="shared" si="18"/>
        <v>37TIENDONA</v>
      </c>
      <c r="M446" s="202">
        <v>37</v>
      </c>
      <c r="N446" s="201" t="s">
        <v>190</v>
      </c>
      <c r="O446" s="236" t="s">
        <v>75</v>
      </c>
      <c r="P446" s="221">
        <v>150</v>
      </c>
      <c r="Q446" s="221">
        <v>150</v>
      </c>
      <c r="R446" s="221">
        <v>150</v>
      </c>
      <c r="S446" s="221"/>
      <c r="T446" s="221"/>
      <c r="U446" s="221"/>
      <c r="W446" s="192"/>
    </row>
    <row r="447" spans="1:23" ht="15.75">
      <c r="A447" s="175" t="str">
        <f t="shared" si="19"/>
        <v/>
      </c>
      <c r="B447" s="202"/>
      <c r="C447" s="201"/>
      <c r="D447" s="235"/>
      <c r="E447" s="221"/>
      <c r="F447" s="221"/>
      <c r="G447" s="221"/>
      <c r="H447" s="221"/>
      <c r="I447" s="221"/>
      <c r="J447" s="221"/>
      <c r="L447" s="54" t="str">
        <f t="shared" si="18"/>
        <v>37SAN MIGUEL</v>
      </c>
      <c r="M447" s="202">
        <v>37</v>
      </c>
      <c r="N447" s="201" t="s">
        <v>174</v>
      </c>
      <c r="O447" s="236" t="s">
        <v>75</v>
      </c>
      <c r="P447" s="221">
        <v>191.66666666666666</v>
      </c>
      <c r="Q447" s="221">
        <v>175</v>
      </c>
      <c r="R447" s="221">
        <v>200</v>
      </c>
      <c r="S447" s="221"/>
      <c r="T447" s="221"/>
      <c r="U447" s="221"/>
      <c r="W447" s="192"/>
    </row>
    <row r="448" spans="1:23" ht="15.75">
      <c r="A448" s="175" t="str">
        <f t="shared" si="19"/>
        <v/>
      </c>
      <c r="B448" s="202"/>
      <c r="C448" s="201"/>
      <c r="D448" s="235"/>
      <c r="E448" s="221"/>
      <c r="F448" s="221"/>
      <c r="G448" s="221"/>
      <c r="H448" s="221"/>
      <c r="I448" s="221"/>
      <c r="J448" s="221"/>
      <c r="L448" s="54" t="str">
        <f t="shared" si="18"/>
        <v>37SENSUNTEPEQUE</v>
      </c>
      <c r="M448" s="202">
        <v>37</v>
      </c>
      <c r="N448" s="201" t="s">
        <v>181</v>
      </c>
      <c r="O448" s="236" t="s">
        <v>75</v>
      </c>
      <c r="P448" s="221">
        <v>170</v>
      </c>
      <c r="Q448" s="221">
        <v>160</v>
      </c>
      <c r="R448" s="221">
        <v>180</v>
      </c>
      <c r="S448" s="221"/>
      <c r="T448" s="221"/>
      <c r="U448" s="221"/>
      <c r="W448" s="192"/>
    </row>
    <row r="449" spans="1:23" ht="15.75">
      <c r="A449" s="175" t="str">
        <f t="shared" si="19"/>
        <v/>
      </c>
      <c r="B449" s="202"/>
      <c r="C449" s="201"/>
      <c r="D449" s="235"/>
      <c r="E449" s="221"/>
      <c r="F449" s="221"/>
      <c r="G449" s="221"/>
      <c r="H449" s="221"/>
      <c r="I449" s="221"/>
      <c r="J449" s="221"/>
      <c r="L449" s="54" t="str">
        <f t="shared" si="18"/>
        <v>76TIENDONA</v>
      </c>
      <c r="M449" s="202">
        <v>76</v>
      </c>
      <c r="N449" s="201" t="s">
        <v>190</v>
      </c>
      <c r="O449" s="236" t="s">
        <v>107</v>
      </c>
      <c r="P449" s="221">
        <v>10</v>
      </c>
      <c r="Q449" s="221">
        <v>10</v>
      </c>
      <c r="R449" s="221">
        <v>10</v>
      </c>
      <c r="S449" s="221"/>
      <c r="T449" s="221"/>
      <c r="U449" s="221"/>
      <c r="W449" s="192"/>
    </row>
    <row r="450" spans="1:23" ht="15.75">
      <c r="A450" s="175" t="str">
        <f t="shared" si="19"/>
        <v/>
      </c>
      <c r="B450" s="202"/>
      <c r="C450" s="201"/>
      <c r="D450" s="235"/>
      <c r="E450" s="221"/>
      <c r="F450" s="221"/>
      <c r="G450" s="221"/>
      <c r="H450" s="221"/>
      <c r="I450" s="221"/>
      <c r="J450" s="221"/>
      <c r="L450" s="54" t="str">
        <f t="shared" si="18"/>
        <v>77TIENDONA</v>
      </c>
      <c r="M450" s="202">
        <v>77</v>
      </c>
      <c r="N450" s="201" t="s">
        <v>190</v>
      </c>
      <c r="O450" s="236" t="s">
        <v>108</v>
      </c>
      <c r="P450" s="221">
        <v>8</v>
      </c>
      <c r="Q450" s="221">
        <v>8</v>
      </c>
      <c r="R450" s="221">
        <v>8</v>
      </c>
      <c r="S450" s="221"/>
      <c r="T450" s="221"/>
      <c r="U450" s="221"/>
      <c r="W450" s="192"/>
    </row>
    <row r="451" spans="1:23" ht="15.75">
      <c r="A451" s="175" t="str">
        <f t="shared" si="19"/>
        <v/>
      </c>
      <c r="B451" s="202"/>
      <c r="C451" s="201"/>
      <c r="D451" s="235"/>
      <c r="E451" s="221"/>
      <c r="F451" s="221"/>
      <c r="G451" s="221"/>
      <c r="H451" s="221"/>
      <c r="I451" s="221"/>
      <c r="J451" s="221"/>
      <c r="L451" s="54" t="str">
        <f t="shared" si="18"/>
        <v>172SENSUNTEPEQUE</v>
      </c>
      <c r="M451" s="202">
        <v>172</v>
      </c>
      <c r="N451" s="201" t="s">
        <v>181</v>
      </c>
      <c r="O451" s="236" t="s">
        <v>300</v>
      </c>
      <c r="P451" s="221">
        <v>80</v>
      </c>
      <c r="Q451" s="221">
        <v>80</v>
      </c>
      <c r="R451" s="221">
        <v>80</v>
      </c>
      <c r="S451" s="221"/>
      <c r="T451" s="221"/>
      <c r="U451" s="221"/>
      <c r="W451" s="192"/>
    </row>
    <row r="452" spans="1:23" ht="15.75">
      <c r="A452" s="175" t="str">
        <f t="shared" si="19"/>
        <v/>
      </c>
      <c r="B452" s="202"/>
      <c r="C452" s="201"/>
      <c r="D452" s="235"/>
      <c r="E452" s="221"/>
      <c r="F452" s="221"/>
      <c r="G452" s="221"/>
      <c r="H452" s="221"/>
      <c r="I452" s="221"/>
      <c r="J452" s="221"/>
      <c r="L452" s="54" t="str">
        <f t="shared" si="18"/>
        <v>61SANTA ANA</v>
      </c>
      <c r="M452" s="202">
        <v>61</v>
      </c>
      <c r="N452" s="201" t="s">
        <v>172</v>
      </c>
      <c r="O452" s="236" t="s">
        <v>136</v>
      </c>
      <c r="P452" s="221">
        <v>16</v>
      </c>
      <c r="Q452" s="221">
        <v>16</v>
      </c>
      <c r="R452" s="221">
        <v>16</v>
      </c>
      <c r="S452" s="221"/>
      <c r="T452" s="221"/>
      <c r="U452" s="221"/>
      <c r="W452" s="192"/>
    </row>
    <row r="453" spans="1:23" ht="15.75">
      <c r="A453" s="175" t="str">
        <f t="shared" si="19"/>
        <v/>
      </c>
      <c r="B453" s="203"/>
      <c r="C453" s="201"/>
      <c r="D453" s="235"/>
      <c r="E453" s="221"/>
      <c r="F453" s="221"/>
      <c r="G453" s="221"/>
      <c r="H453" s="221"/>
      <c r="I453" s="221"/>
      <c r="J453" s="221"/>
      <c r="L453" s="54" t="str">
        <f t="shared" si="18"/>
        <v>15SENSUNTEPEQUE</v>
      </c>
      <c r="M453" s="203">
        <v>15</v>
      </c>
      <c r="N453" s="201" t="s">
        <v>181</v>
      </c>
      <c r="O453" s="236" t="s">
        <v>57</v>
      </c>
      <c r="P453" s="221">
        <v>47.5</v>
      </c>
      <c r="Q453" s="221">
        <v>45</v>
      </c>
      <c r="R453" s="221">
        <v>50</v>
      </c>
      <c r="S453" s="221"/>
      <c r="T453" s="221"/>
      <c r="U453" s="221"/>
      <c r="W453" s="192"/>
    </row>
    <row r="454" spans="1:23" ht="15.75">
      <c r="A454" s="175" t="str">
        <f t="shared" si="19"/>
        <v/>
      </c>
      <c r="B454" s="202"/>
      <c r="C454" s="201"/>
      <c r="D454" s="235"/>
      <c r="E454" s="221"/>
      <c r="F454" s="221"/>
      <c r="G454" s="221"/>
      <c r="H454" s="221"/>
      <c r="I454" s="221"/>
      <c r="J454" s="221"/>
      <c r="L454" s="54" t="str">
        <f t="shared" si="18"/>
        <v>32TIENDONA</v>
      </c>
      <c r="M454" s="202">
        <v>32</v>
      </c>
      <c r="N454" s="201" t="s">
        <v>190</v>
      </c>
      <c r="O454" s="236" t="s">
        <v>72</v>
      </c>
      <c r="P454" s="221">
        <v>24</v>
      </c>
      <c r="Q454" s="221">
        <v>24</v>
      </c>
      <c r="R454" s="221">
        <v>24</v>
      </c>
      <c r="S454" s="221"/>
      <c r="T454" s="221"/>
      <c r="U454" s="221"/>
      <c r="W454" s="192"/>
    </row>
    <row r="455" spans="1:23" ht="15.75">
      <c r="A455" s="175" t="str">
        <f t="shared" si="19"/>
        <v/>
      </c>
      <c r="B455" s="202"/>
      <c r="C455" s="201"/>
      <c r="D455" s="235"/>
      <c r="E455" s="221"/>
      <c r="F455" s="221"/>
      <c r="G455" s="221"/>
      <c r="H455" s="221"/>
      <c r="I455" s="221"/>
      <c r="J455" s="221"/>
      <c r="L455" s="54" t="str">
        <f t="shared" ref="L455:L518" si="20">+M455&amp;N455</f>
        <v>55TIENDONA</v>
      </c>
      <c r="M455" s="202">
        <v>55</v>
      </c>
      <c r="N455" s="201" t="s">
        <v>190</v>
      </c>
      <c r="O455" s="236" t="s">
        <v>140</v>
      </c>
      <c r="P455" s="221">
        <v>12</v>
      </c>
      <c r="Q455" s="221">
        <v>12</v>
      </c>
      <c r="R455" s="221">
        <v>12</v>
      </c>
      <c r="S455" s="221"/>
      <c r="T455" s="221"/>
      <c r="U455" s="221"/>
      <c r="W455" s="192"/>
    </row>
    <row r="456" spans="1:23" ht="15.75">
      <c r="A456" s="175" t="str">
        <f t="shared" si="19"/>
        <v/>
      </c>
      <c r="B456" s="202"/>
      <c r="C456" s="201"/>
      <c r="D456" s="232"/>
      <c r="E456" s="221"/>
      <c r="F456" s="221"/>
      <c r="G456" s="221"/>
      <c r="H456" s="221"/>
      <c r="I456" s="221"/>
      <c r="J456" s="221"/>
      <c r="L456" s="54" t="str">
        <f t="shared" si="20"/>
        <v>176SENSUNTEPEQUE</v>
      </c>
      <c r="M456" s="202">
        <v>176</v>
      </c>
      <c r="N456" s="201" t="s">
        <v>181</v>
      </c>
      <c r="O456" s="236" t="s">
        <v>301</v>
      </c>
      <c r="P456" s="221">
        <v>39</v>
      </c>
      <c r="Q456" s="221">
        <v>39</v>
      </c>
      <c r="R456" s="221">
        <v>39</v>
      </c>
      <c r="S456" s="221"/>
      <c r="T456" s="221"/>
      <c r="U456" s="221"/>
      <c r="W456" s="192"/>
    </row>
    <row r="457" spans="1:23" ht="15.75">
      <c r="A457" s="175" t="str">
        <f t="shared" si="19"/>
        <v/>
      </c>
      <c r="B457" s="202"/>
      <c r="C457" s="201"/>
      <c r="D457" s="232"/>
      <c r="E457" s="221"/>
      <c r="F457" s="221"/>
      <c r="G457" s="221"/>
      <c r="H457" s="221"/>
      <c r="I457" s="221"/>
      <c r="J457" s="221"/>
      <c r="L457" s="54" t="str">
        <f t="shared" si="20"/>
        <v/>
      </c>
      <c r="M457" s="202"/>
      <c r="N457" s="201"/>
      <c r="O457" s="234"/>
      <c r="P457" s="221"/>
      <c r="Q457" s="221"/>
      <c r="R457" s="221"/>
      <c r="S457" s="221"/>
      <c r="T457" s="221"/>
      <c r="U457" s="221"/>
      <c r="W457" s="192"/>
    </row>
    <row r="458" spans="1:23" ht="15.75">
      <c r="A458" s="175" t="str">
        <f t="shared" si="19"/>
        <v/>
      </c>
      <c r="B458" s="203"/>
      <c r="C458" s="201"/>
      <c r="D458" s="232"/>
      <c r="E458" s="221"/>
      <c r="F458" s="221"/>
      <c r="G458" s="221"/>
      <c r="H458" s="221"/>
      <c r="I458" s="221"/>
      <c r="J458" s="221"/>
      <c r="L458" s="54" t="str">
        <f t="shared" si="20"/>
        <v/>
      </c>
      <c r="M458" s="203"/>
      <c r="N458" s="201"/>
      <c r="O458" s="234"/>
      <c r="P458" s="221"/>
      <c r="Q458" s="221"/>
      <c r="R458" s="221"/>
      <c r="S458" s="221"/>
      <c r="T458" s="221"/>
      <c r="U458" s="221"/>
      <c r="W458" s="192"/>
    </row>
    <row r="459" spans="1:23" ht="15.75">
      <c r="A459" s="175" t="str">
        <f t="shared" si="19"/>
        <v/>
      </c>
      <c r="B459" s="203"/>
      <c r="C459" s="201"/>
      <c r="D459" s="232"/>
      <c r="E459" s="221"/>
      <c r="F459" s="221"/>
      <c r="G459" s="221"/>
      <c r="H459" s="221"/>
      <c r="I459" s="221"/>
      <c r="J459" s="221"/>
      <c r="L459" s="54" t="str">
        <f t="shared" si="20"/>
        <v/>
      </c>
      <c r="M459" s="203"/>
      <c r="N459" s="201"/>
      <c r="O459" s="234"/>
      <c r="P459" s="221"/>
      <c r="Q459" s="221"/>
      <c r="R459" s="221"/>
      <c r="S459" s="221"/>
      <c r="T459" s="221"/>
      <c r="U459" s="221"/>
      <c r="W459" s="192"/>
    </row>
    <row r="460" spans="1:23" ht="15.75">
      <c r="A460" s="175" t="str">
        <f t="shared" si="19"/>
        <v/>
      </c>
      <c r="B460" s="202"/>
      <c r="C460" s="201"/>
      <c r="D460" s="232"/>
      <c r="E460" s="221"/>
      <c r="F460" s="221"/>
      <c r="G460" s="221"/>
      <c r="H460" s="221"/>
      <c r="I460" s="221"/>
      <c r="J460" s="221"/>
      <c r="L460" s="54" t="str">
        <f t="shared" si="20"/>
        <v/>
      </c>
      <c r="M460" s="202"/>
      <c r="N460" s="201"/>
      <c r="O460" s="234"/>
      <c r="P460" s="221"/>
      <c r="Q460" s="221"/>
      <c r="R460" s="221"/>
      <c r="S460" s="221"/>
      <c r="T460" s="221"/>
      <c r="U460" s="221"/>
      <c r="W460" s="192"/>
    </row>
    <row r="461" spans="1:23" ht="15.75">
      <c r="A461" s="175" t="str">
        <f t="shared" si="19"/>
        <v/>
      </c>
      <c r="B461" s="203"/>
      <c r="C461" s="201"/>
      <c r="D461" s="232"/>
      <c r="E461" s="221"/>
      <c r="F461" s="221"/>
      <c r="G461" s="221"/>
      <c r="H461" s="221"/>
      <c r="I461" s="221"/>
      <c r="J461" s="221"/>
      <c r="L461" s="54" t="str">
        <f t="shared" si="20"/>
        <v/>
      </c>
      <c r="M461" s="203"/>
      <c r="N461" s="201"/>
      <c r="O461" s="234"/>
      <c r="P461" s="221"/>
      <c r="Q461" s="221"/>
      <c r="R461" s="221"/>
      <c r="S461" s="221"/>
      <c r="T461" s="221"/>
      <c r="U461" s="221"/>
      <c r="W461" s="192"/>
    </row>
    <row r="462" spans="1:23" ht="15.75">
      <c r="A462" s="175" t="str">
        <f t="shared" si="19"/>
        <v/>
      </c>
      <c r="B462" s="202"/>
      <c r="C462" s="201"/>
      <c r="D462" s="232"/>
      <c r="E462" s="221"/>
      <c r="F462" s="221"/>
      <c r="G462" s="221"/>
      <c r="H462" s="221"/>
      <c r="I462" s="221"/>
      <c r="J462" s="221"/>
      <c r="L462" s="54" t="str">
        <f t="shared" si="20"/>
        <v/>
      </c>
      <c r="M462" s="202"/>
      <c r="N462" s="201"/>
      <c r="O462" s="234"/>
      <c r="P462" s="221"/>
      <c r="Q462" s="221"/>
      <c r="R462" s="221"/>
      <c r="S462" s="221"/>
      <c r="T462" s="221"/>
      <c r="U462" s="221"/>
      <c r="W462" s="192"/>
    </row>
    <row r="463" spans="1:23" ht="15.75">
      <c r="A463" s="175" t="str">
        <f t="shared" si="19"/>
        <v/>
      </c>
      <c r="B463" s="203"/>
      <c r="C463" s="201"/>
      <c r="D463" s="232"/>
      <c r="E463" s="221"/>
      <c r="F463" s="221"/>
      <c r="G463" s="221"/>
      <c r="H463" s="221"/>
      <c r="I463" s="221"/>
      <c r="J463" s="221"/>
      <c r="L463" s="54" t="str">
        <f t="shared" si="20"/>
        <v/>
      </c>
      <c r="M463" s="203"/>
      <c r="N463" s="201"/>
      <c r="O463" s="234"/>
      <c r="P463" s="221"/>
      <c r="Q463" s="221"/>
      <c r="R463" s="221"/>
      <c r="S463" s="221"/>
      <c r="T463" s="221"/>
      <c r="U463" s="221"/>
      <c r="W463" s="192"/>
    </row>
    <row r="464" spans="1:23" ht="15.75">
      <c r="A464" s="175" t="str">
        <f t="shared" si="19"/>
        <v/>
      </c>
      <c r="B464" s="202"/>
      <c r="C464" s="201"/>
      <c r="D464" s="232"/>
      <c r="E464" s="221"/>
      <c r="F464" s="221"/>
      <c r="G464" s="221"/>
      <c r="H464" s="221"/>
      <c r="I464" s="221"/>
      <c r="J464" s="221"/>
      <c r="L464" s="54" t="str">
        <f t="shared" si="20"/>
        <v/>
      </c>
      <c r="M464" s="202"/>
      <c r="N464" s="201"/>
      <c r="O464" s="234"/>
      <c r="P464" s="221"/>
      <c r="Q464" s="221"/>
      <c r="R464" s="221"/>
      <c r="S464" s="221"/>
      <c r="T464" s="221"/>
      <c r="U464" s="221"/>
      <c r="W464" s="192"/>
    </row>
    <row r="465" spans="1:23" ht="15.75">
      <c r="A465" s="175" t="str">
        <f t="shared" si="19"/>
        <v/>
      </c>
      <c r="B465" s="203"/>
      <c r="C465" s="201"/>
      <c r="D465" s="232"/>
      <c r="E465" s="221"/>
      <c r="F465" s="221"/>
      <c r="G465" s="221"/>
      <c r="H465" s="221"/>
      <c r="I465" s="221"/>
      <c r="J465" s="221"/>
      <c r="L465" s="54" t="str">
        <f t="shared" si="20"/>
        <v/>
      </c>
      <c r="M465" s="203"/>
      <c r="N465" s="201"/>
      <c r="O465" s="234"/>
      <c r="P465" s="221"/>
      <c r="Q465" s="221"/>
      <c r="R465" s="221"/>
      <c r="S465" s="221"/>
      <c r="T465" s="221"/>
      <c r="U465" s="221"/>
      <c r="W465" s="192"/>
    </row>
    <row r="466" spans="1:23" ht="15.75">
      <c r="A466" s="175" t="str">
        <f t="shared" si="19"/>
        <v/>
      </c>
      <c r="B466" s="202"/>
      <c r="C466" s="201"/>
      <c r="D466" s="232"/>
      <c r="E466" s="221"/>
      <c r="F466" s="221"/>
      <c r="G466" s="221"/>
      <c r="H466" s="221"/>
      <c r="I466" s="221"/>
      <c r="J466" s="221"/>
      <c r="L466" s="54" t="str">
        <f t="shared" si="20"/>
        <v/>
      </c>
      <c r="M466" s="202"/>
      <c r="N466" s="201"/>
      <c r="O466" s="234"/>
      <c r="P466" s="221"/>
      <c r="Q466" s="221"/>
      <c r="R466" s="221"/>
      <c r="S466" s="221"/>
      <c r="T466" s="221"/>
      <c r="U466" s="221"/>
      <c r="W466" s="192"/>
    </row>
    <row r="467" spans="1:23" ht="15.75">
      <c r="A467" s="175" t="str">
        <f t="shared" ref="A467:A530" si="21">+B467&amp;C467</f>
        <v/>
      </c>
      <c r="B467" s="202"/>
      <c r="C467" s="201"/>
      <c r="D467" s="232"/>
      <c r="E467" s="221"/>
      <c r="F467" s="221"/>
      <c r="G467" s="221"/>
      <c r="H467" s="221"/>
      <c r="I467" s="221"/>
      <c r="J467" s="221"/>
      <c r="L467" s="54" t="str">
        <f t="shared" si="20"/>
        <v/>
      </c>
      <c r="M467" s="202"/>
      <c r="N467" s="201"/>
      <c r="O467" s="234"/>
      <c r="P467" s="221"/>
      <c r="Q467" s="221"/>
      <c r="R467" s="221"/>
      <c r="S467" s="221"/>
      <c r="T467" s="221"/>
      <c r="U467" s="221"/>
      <c r="W467" s="192"/>
    </row>
    <row r="468" spans="1:23" ht="15.75">
      <c r="A468" s="175" t="str">
        <f t="shared" si="21"/>
        <v/>
      </c>
      <c r="B468" s="203"/>
      <c r="C468" s="201"/>
      <c r="D468" s="232"/>
      <c r="E468" s="221"/>
      <c r="F468" s="221"/>
      <c r="G468" s="221"/>
      <c r="H468" s="221"/>
      <c r="I468" s="221"/>
      <c r="J468" s="221"/>
      <c r="L468" s="54" t="str">
        <f t="shared" si="20"/>
        <v/>
      </c>
      <c r="M468" s="203"/>
      <c r="N468" s="201"/>
      <c r="O468" s="234"/>
      <c r="P468" s="221"/>
      <c r="Q468" s="221"/>
      <c r="R468" s="221"/>
      <c r="S468" s="221"/>
      <c r="T468" s="221"/>
      <c r="U468" s="221"/>
      <c r="W468" s="192"/>
    </row>
    <row r="469" spans="1:23" ht="15.75">
      <c r="A469" s="175" t="str">
        <f t="shared" si="21"/>
        <v/>
      </c>
      <c r="B469" s="202"/>
      <c r="C469" s="201"/>
      <c r="D469" s="232"/>
      <c r="E469" s="221"/>
      <c r="F469" s="221"/>
      <c r="G469" s="221"/>
      <c r="H469" s="221"/>
      <c r="I469" s="221"/>
      <c r="J469" s="221"/>
      <c r="L469" s="54" t="str">
        <f t="shared" si="20"/>
        <v/>
      </c>
      <c r="M469" s="202"/>
      <c r="N469" s="201"/>
      <c r="O469" s="234"/>
      <c r="P469" s="221"/>
      <c r="Q469" s="221"/>
      <c r="R469" s="221"/>
      <c r="S469" s="221"/>
      <c r="T469" s="221"/>
      <c r="U469" s="221"/>
      <c r="W469" s="192"/>
    </row>
    <row r="470" spans="1:23" ht="15.75">
      <c r="A470" s="175" t="str">
        <f t="shared" si="21"/>
        <v/>
      </c>
      <c r="B470" s="202"/>
      <c r="C470" s="201"/>
      <c r="D470" s="232"/>
      <c r="E470" s="221"/>
      <c r="F470" s="221"/>
      <c r="G470" s="221"/>
      <c r="H470" s="221"/>
      <c r="I470" s="221"/>
      <c r="J470" s="221"/>
      <c r="L470" s="54" t="str">
        <f t="shared" si="20"/>
        <v/>
      </c>
      <c r="M470" s="202"/>
      <c r="N470" s="201"/>
      <c r="O470" s="234"/>
      <c r="P470" s="221"/>
      <c r="Q470" s="221"/>
      <c r="R470" s="221"/>
      <c r="S470" s="221"/>
      <c r="T470" s="221"/>
      <c r="U470" s="221"/>
      <c r="W470" s="192"/>
    </row>
    <row r="471" spans="1:23" ht="15.75">
      <c r="A471" s="175" t="str">
        <f t="shared" si="21"/>
        <v/>
      </c>
      <c r="B471" s="202"/>
      <c r="C471" s="201"/>
      <c r="D471" s="232"/>
      <c r="E471" s="221"/>
      <c r="F471" s="221"/>
      <c r="G471" s="221"/>
      <c r="H471" s="221"/>
      <c r="I471" s="221"/>
      <c r="J471" s="221"/>
      <c r="L471" s="54" t="str">
        <f t="shared" si="20"/>
        <v/>
      </c>
      <c r="M471" s="202"/>
      <c r="N471" s="201"/>
      <c r="O471" s="234"/>
      <c r="P471" s="221"/>
      <c r="Q471" s="221"/>
      <c r="R471" s="221"/>
      <c r="S471" s="221"/>
      <c r="T471" s="221"/>
      <c r="U471" s="221"/>
      <c r="W471" s="192"/>
    </row>
    <row r="472" spans="1:23" ht="15.75">
      <c r="A472" s="175" t="str">
        <f t="shared" si="21"/>
        <v/>
      </c>
      <c r="B472" s="202"/>
      <c r="C472" s="201"/>
      <c r="D472" s="232"/>
      <c r="E472" s="221"/>
      <c r="F472" s="221"/>
      <c r="G472" s="221"/>
      <c r="H472" s="221"/>
      <c r="I472" s="221"/>
      <c r="J472" s="221"/>
      <c r="L472" s="54" t="str">
        <f t="shared" si="20"/>
        <v/>
      </c>
      <c r="M472" s="202"/>
      <c r="N472" s="201"/>
      <c r="O472" s="234"/>
      <c r="P472" s="221"/>
      <c r="Q472" s="221"/>
      <c r="R472" s="221"/>
      <c r="S472" s="221"/>
      <c r="T472" s="221"/>
      <c r="U472" s="221"/>
      <c r="W472" s="192"/>
    </row>
    <row r="473" spans="1:23" ht="15.75">
      <c r="A473" s="175" t="str">
        <f t="shared" si="21"/>
        <v/>
      </c>
      <c r="B473" s="202"/>
      <c r="C473" s="201"/>
      <c r="D473" s="232"/>
      <c r="E473" s="221"/>
      <c r="F473" s="221"/>
      <c r="G473" s="221"/>
      <c r="H473" s="221"/>
      <c r="I473" s="221"/>
      <c r="J473" s="221"/>
      <c r="L473" s="54" t="str">
        <f t="shared" si="20"/>
        <v/>
      </c>
      <c r="M473" s="202"/>
      <c r="N473" s="201"/>
      <c r="O473" s="234"/>
      <c r="P473" s="221"/>
      <c r="Q473" s="221"/>
      <c r="R473" s="221"/>
      <c r="S473" s="221"/>
      <c r="T473" s="221"/>
      <c r="U473" s="221"/>
      <c r="W473" s="192"/>
    </row>
    <row r="474" spans="1:23" ht="15.75">
      <c r="A474" s="175" t="str">
        <f t="shared" si="21"/>
        <v/>
      </c>
      <c r="B474" s="202"/>
      <c r="C474" s="201"/>
      <c r="D474" s="232"/>
      <c r="E474" s="221"/>
      <c r="F474" s="221"/>
      <c r="G474" s="221"/>
      <c r="H474" s="221"/>
      <c r="I474" s="221"/>
      <c r="J474" s="221"/>
      <c r="L474" s="54" t="str">
        <f t="shared" si="20"/>
        <v/>
      </c>
      <c r="M474" s="202"/>
      <c r="N474" s="201"/>
      <c r="O474" s="234"/>
      <c r="P474" s="221"/>
      <c r="Q474" s="221"/>
      <c r="R474" s="221"/>
      <c r="S474" s="221"/>
      <c r="T474" s="221"/>
      <c r="U474" s="221"/>
      <c r="W474" s="192"/>
    </row>
    <row r="475" spans="1:23" ht="15.75">
      <c r="A475" s="175" t="str">
        <f t="shared" si="21"/>
        <v/>
      </c>
      <c r="B475" s="202"/>
      <c r="C475" s="201"/>
      <c r="D475" s="232"/>
      <c r="E475" s="221"/>
      <c r="F475" s="221"/>
      <c r="G475" s="221"/>
      <c r="H475" s="221"/>
      <c r="I475" s="221"/>
      <c r="J475" s="221"/>
      <c r="L475" s="54" t="str">
        <f t="shared" si="20"/>
        <v/>
      </c>
      <c r="M475" s="202"/>
      <c r="N475" s="201"/>
      <c r="O475" s="234"/>
      <c r="P475" s="221"/>
      <c r="Q475" s="221"/>
      <c r="R475" s="221"/>
      <c r="S475" s="221"/>
      <c r="T475" s="221"/>
      <c r="U475" s="221"/>
      <c r="W475" s="192"/>
    </row>
    <row r="476" spans="1:23" ht="15.75">
      <c r="A476" s="175" t="str">
        <f t="shared" si="21"/>
        <v/>
      </c>
      <c r="B476" s="203"/>
      <c r="C476" s="201"/>
      <c r="D476" s="231"/>
      <c r="E476" s="221"/>
      <c r="F476" s="221"/>
      <c r="G476" s="221"/>
      <c r="H476" s="221"/>
      <c r="I476" s="221"/>
      <c r="J476" s="221"/>
      <c r="L476" s="54" t="str">
        <f t="shared" si="20"/>
        <v/>
      </c>
      <c r="M476" s="203"/>
      <c r="N476" s="201"/>
      <c r="O476" s="234"/>
      <c r="P476" s="221"/>
      <c r="Q476" s="221"/>
      <c r="R476" s="221"/>
      <c r="S476" s="221"/>
      <c r="T476" s="221"/>
      <c r="U476" s="221"/>
      <c r="W476" s="192"/>
    </row>
    <row r="477" spans="1:23" ht="15.75">
      <c r="A477" s="175" t="str">
        <f t="shared" si="21"/>
        <v/>
      </c>
      <c r="B477" s="203"/>
      <c r="C477" s="201"/>
      <c r="D477" s="231"/>
      <c r="E477" s="221"/>
      <c r="F477" s="221"/>
      <c r="G477" s="221"/>
      <c r="H477" s="221"/>
      <c r="I477" s="221"/>
      <c r="J477" s="221"/>
      <c r="L477" s="54" t="str">
        <f t="shared" si="20"/>
        <v/>
      </c>
      <c r="M477" s="203"/>
      <c r="N477" s="201"/>
      <c r="O477" s="234"/>
      <c r="P477" s="221"/>
      <c r="Q477" s="221"/>
      <c r="R477" s="221"/>
      <c r="S477" s="221"/>
      <c r="T477" s="221"/>
      <c r="U477" s="221"/>
      <c r="W477" s="192"/>
    </row>
    <row r="478" spans="1:23" ht="15.75">
      <c r="A478" s="175" t="str">
        <f t="shared" si="21"/>
        <v/>
      </c>
      <c r="B478" s="203"/>
      <c r="C478" s="201"/>
      <c r="D478" s="231"/>
      <c r="E478" s="221"/>
      <c r="F478" s="221"/>
      <c r="G478" s="221"/>
      <c r="H478" s="221"/>
      <c r="I478" s="221"/>
      <c r="J478" s="221"/>
      <c r="L478" s="54" t="str">
        <f t="shared" si="20"/>
        <v/>
      </c>
      <c r="M478" s="203"/>
      <c r="N478" s="201"/>
      <c r="O478" s="234"/>
      <c r="P478" s="221"/>
      <c r="Q478" s="221"/>
      <c r="R478" s="221"/>
      <c r="S478" s="221"/>
      <c r="T478" s="221"/>
      <c r="U478" s="221"/>
      <c r="W478" s="192"/>
    </row>
    <row r="479" spans="1:23" ht="15.75">
      <c r="A479" s="175" t="str">
        <f t="shared" si="21"/>
        <v/>
      </c>
      <c r="B479" s="202"/>
      <c r="C479" s="201"/>
      <c r="D479" s="231"/>
      <c r="E479" s="221"/>
      <c r="F479" s="221"/>
      <c r="G479" s="221"/>
      <c r="H479" s="221"/>
      <c r="I479" s="221"/>
      <c r="J479" s="221"/>
      <c r="L479" s="54" t="str">
        <f t="shared" si="20"/>
        <v/>
      </c>
      <c r="M479" s="202"/>
      <c r="N479" s="201"/>
      <c r="O479" s="234"/>
      <c r="P479" s="221"/>
      <c r="Q479" s="221"/>
      <c r="R479" s="221"/>
      <c r="S479" s="221"/>
      <c r="T479" s="221"/>
      <c r="U479" s="221"/>
      <c r="W479" s="192"/>
    </row>
    <row r="480" spans="1:23" ht="15.75">
      <c r="A480" s="175" t="str">
        <f t="shared" si="21"/>
        <v/>
      </c>
      <c r="B480" s="203"/>
      <c r="C480" s="201"/>
      <c r="D480" s="231"/>
      <c r="E480" s="221"/>
      <c r="F480" s="221"/>
      <c r="G480" s="221"/>
      <c r="H480" s="221"/>
      <c r="I480" s="221"/>
      <c r="J480" s="221"/>
      <c r="L480" s="54" t="str">
        <f t="shared" si="20"/>
        <v/>
      </c>
      <c r="M480" s="203"/>
      <c r="N480" s="201"/>
      <c r="O480" s="234"/>
      <c r="P480" s="221"/>
      <c r="Q480" s="221"/>
      <c r="R480" s="221"/>
      <c r="S480" s="221"/>
      <c r="T480" s="221"/>
      <c r="U480" s="221"/>
      <c r="W480" s="192"/>
    </row>
    <row r="481" spans="1:23" ht="15.75">
      <c r="A481" s="175" t="str">
        <f t="shared" si="21"/>
        <v/>
      </c>
      <c r="B481" s="203"/>
      <c r="C481" s="201"/>
      <c r="D481" s="231"/>
      <c r="E481" s="221"/>
      <c r="F481" s="221"/>
      <c r="G481" s="221"/>
      <c r="H481" s="221"/>
      <c r="I481" s="221"/>
      <c r="J481" s="221"/>
      <c r="L481" s="54" t="str">
        <f t="shared" si="20"/>
        <v/>
      </c>
      <c r="M481" s="203"/>
      <c r="N481" s="201"/>
      <c r="O481" s="234"/>
      <c r="P481" s="221"/>
      <c r="Q481" s="221"/>
      <c r="R481" s="221"/>
      <c r="S481" s="221"/>
      <c r="T481" s="221"/>
      <c r="U481" s="221"/>
      <c r="W481" s="192"/>
    </row>
    <row r="482" spans="1:23" ht="15.75">
      <c r="A482" s="175" t="str">
        <f t="shared" si="21"/>
        <v/>
      </c>
      <c r="B482" s="203"/>
      <c r="C482" s="201"/>
      <c r="D482" s="231"/>
      <c r="E482" s="221"/>
      <c r="F482" s="221"/>
      <c r="G482" s="221"/>
      <c r="H482" s="221"/>
      <c r="I482" s="221"/>
      <c r="J482" s="221"/>
      <c r="L482" s="54" t="str">
        <f t="shared" si="20"/>
        <v/>
      </c>
      <c r="M482" s="203"/>
      <c r="N482" s="201"/>
      <c r="O482" s="234"/>
      <c r="P482" s="221"/>
      <c r="Q482" s="221"/>
      <c r="R482" s="221"/>
      <c r="S482" s="221"/>
      <c r="T482" s="221"/>
      <c r="U482" s="221"/>
      <c r="W482" s="192"/>
    </row>
    <row r="483" spans="1:23" ht="15.75">
      <c r="A483" s="175" t="str">
        <f t="shared" si="21"/>
        <v/>
      </c>
      <c r="B483" s="203"/>
      <c r="C483" s="201"/>
      <c r="D483" s="231"/>
      <c r="E483" s="221"/>
      <c r="F483" s="221"/>
      <c r="G483" s="221"/>
      <c r="H483" s="221"/>
      <c r="I483" s="221"/>
      <c r="J483" s="221"/>
      <c r="L483" s="54" t="str">
        <f t="shared" si="20"/>
        <v/>
      </c>
      <c r="M483" s="203"/>
      <c r="N483" s="201"/>
      <c r="O483" s="234"/>
      <c r="P483" s="221"/>
      <c r="Q483" s="221"/>
      <c r="R483" s="221"/>
      <c r="S483" s="221"/>
      <c r="T483" s="221"/>
      <c r="U483" s="221"/>
      <c r="W483" s="192"/>
    </row>
    <row r="484" spans="1:23" ht="15.75">
      <c r="A484" s="175" t="str">
        <f t="shared" si="21"/>
        <v/>
      </c>
      <c r="B484" s="203"/>
      <c r="C484" s="201"/>
      <c r="D484" s="231"/>
      <c r="E484" s="221"/>
      <c r="F484" s="221"/>
      <c r="G484" s="221"/>
      <c r="H484" s="221"/>
      <c r="I484" s="221"/>
      <c r="J484" s="221"/>
      <c r="L484" s="54" t="str">
        <f t="shared" si="20"/>
        <v/>
      </c>
      <c r="M484" s="203"/>
      <c r="N484" s="201"/>
      <c r="O484" s="234"/>
      <c r="P484" s="221"/>
      <c r="Q484" s="221"/>
      <c r="R484" s="221"/>
      <c r="S484" s="221"/>
      <c r="T484" s="221"/>
      <c r="U484" s="221"/>
      <c r="W484" s="192"/>
    </row>
    <row r="485" spans="1:23" ht="15.75">
      <c r="A485" s="175" t="str">
        <f t="shared" si="21"/>
        <v/>
      </c>
      <c r="B485" s="202"/>
      <c r="C485" s="201"/>
      <c r="D485" s="231"/>
      <c r="E485" s="221"/>
      <c r="F485" s="221"/>
      <c r="G485" s="221"/>
      <c r="H485" s="221"/>
      <c r="I485" s="221"/>
      <c r="J485" s="221"/>
      <c r="L485" s="54" t="str">
        <f t="shared" si="20"/>
        <v/>
      </c>
      <c r="M485" s="202"/>
      <c r="N485" s="201"/>
      <c r="O485" s="234"/>
      <c r="P485" s="221"/>
      <c r="Q485" s="221"/>
      <c r="R485" s="221"/>
      <c r="S485" s="221"/>
      <c r="T485" s="221"/>
      <c r="U485" s="221"/>
      <c r="W485" s="192"/>
    </row>
    <row r="486" spans="1:23" ht="15.75">
      <c r="A486" s="175" t="str">
        <f t="shared" si="21"/>
        <v/>
      </c>
      <c r="B486" s="203"/>
      <c r="C486" s="201"/>
      <c r="D486" s="231"/>
      <c r="E486" s="221"/>
      <c r="F486" s="221"/>
      <c r="G486" s="221"/>
      <c r="H486" s="221"/>
      <c r="I486" s="221"/>
      <c r="J486" s="221"/>
      <c r="L486" s="54" t="str">
        <f t="shared" si="20"/>
        <v/>
      </c>
      <c r="M486" s="203"/>
      <c r="N486" s="201"/>
      <c r="O486" s="234"/>
      <c r="P486" s="221"/>
      <c r="Q486" s="221"/>
      <c r="R486" s="221"/>
      <c r="S486" s="221"/>
      <c r="T486" s="221"/>
      <c r="U486" s="221"/>
      <c r="W486" s="192"/>
    </row>
    <row r="487" spans="1:23" ht="15.75">
      <c r="A487" s="175" t="str">
        <f t="shared" si="21"/>
        <v/>
      </c>
      <c r="B487" s="203"/>
      <c r="C487" s="201"/>
      <c r="D487" s="231"/>
      <c r="E487" s="221"/>
      <c r="F487" s="221"/>
      <c r="G487" s="221"/>
      <c r="H487" s="221"/>
      <c r="I487" s="221"/>
      <c r="J487" s="221"/>
      <c r="L487" s="54" t="str">
        <f t="shared" si="20"/>
        <v/>
      </c>
      <c r="M487" s="203"/>
      <c r="N487" s="201"/>
      <c r="O487" s="234"/>
      <c r="P487" s="221"/>
      <c r="Q487" s="221"/>
      <c r="R487" s="221"/>
      <c r="S487" s="221"/>
      <c r="T487" s="221"/>
      <c r="U487" s="221"/>
      <c r="W487" s="192"/>
    </row>
    <row r="488" spans="1:23" ht="15.75">
      <c r="A488" s="175" t="str">
        <f t="shared" si="21"/>
        <v/>
      </c>
      <c r="B488" s="203"/>
      <c r="C488" s="201"/>
      <c r="D488" s="231"/>
      <c r="E488" s="221"/>
      <c r="F488" s="221"/>
      <c r="G488" s="221"/>
      <c r="H488" s="221"/>
      <c r="I488" s="221"/>
      <c r="J488" s="221"/>
      <c r="L488" s="54" t="str">
        <f t="shared" si="20"/>
        <v/>
      </c>
      <c r="M488" s="203"/>
      <c r="N488" s="201"/>
      <c r="O488" s="234"/>
      <c r="P488" s="221"/>
      <c r="Q488" s="221"/>
      <c r="R488" s="221"/>
      <c r="S488" s="221"/>
      <c r="T488" s="221"/>
      <c r="U488" s="221"/>
      <c r="W488" s="192"/>
    </row>
    <row r="489" spans="1:23" ht="15.75">
      <c r="A489" s="175" t="str">
        <f t="shared" si="21"/>
        <v/>
      </c>
      <c r="B489" s="202"/>
      <c r="C489" s="201"/>
      <c r="D489" s="231"/>
      <c r="E489" s="221"/>
      <c r="F489" s="221"/>
      <c r="G489" s="221"/>
      <c r="H489" s="221"/>
      <c r="I489" s="221"/>
      <c r="J489" s="221"/>
      <c r="L489" s="54" t="str">
        <f t="shared" si="20"/>
        <v/>
      </c>
      <c r="M489" s="202"/>
      <c r="N489" s="201"/>
      <c r="O489" s="234"/>
      <c r="P489" s="221"/>
      <c r="Q489" s="221"/>
      <c r="R489" s="221"/>
      <c r="S489" s="221"/>
      <c r="T489" s="221"/>
      <c r="U489" s="221"/>
      <c r="W489" s="192"/>
    </row>
    <row r="490" spans="1:23" ht="15.75">
      <c r="A490" s="175" t="str">
        <f t="shared" si="21"/>
        <v/>
      </c>
      <c r="B490" s="203"/>
      <c r="C490" s="201"/>
      <c r="D490" s="231"/>
      <c r="E490" s="221"/>
      <c r="F490" s="221"/>
      <c r="G490" s="221"/>
      <c r="H490" s="221"/>
      <c r="I490" s="221"/>
      <c r="J490" s="221"/>
      <c r="L490" s="54" t="str">
        <f t="shared" si="20"/>
        <v/>
      </c>
      <c r="M490" s="203"/>
      <c r="N490" s="201"/>
      <c r="O490" s="234"/>
      <c r="P490" s="221"/>
      <c r="Q490" s="221"/>
      <c r="R490" s="221"/>
      <c r="S490" s="221"/>
      <c r="T490" s="221"/>
      <c r="U490" s="221"/>
      <c r="W490" s="192"/>
    </row>
    <row r="491" spans="1:23" ht="15.75">
      <c r="A491" s="175" t="str">
        <f t="shared" si="21"/>
        <v/>
      </c>
      <c r="B491" s="203"/>
      <c r="C491" s="201"/>
      <c r="D491" s="231"/>
      <c r="E491" s="221"/>
      <c r="F491" s="221"/>
      <c r="G491" s="221"/>
      <c r="H491" s="221"/>
      <c r="I491" s="221"/>
      <c r="J491" s="221"/>
      <c r="L491" s="54" t="str">
        <f t="shared" si="20"/>
        <v/>
      </c>
      <c r="M491" s="203"/>
      <c r="N491" s="201"/>
      <c r="O491" s="234"/>
      <c r="P491" s="221"/>
      <c r="Q491" s="221"/>
      <c r="R491" s="221"/>
      <c r="S491" s="221"/>
      <c r="T491" s="221"/>
      <c r="U491" s="221"/>
      <c r="W491" s="192"/>
    </row>
    <row r="492" spans="1:23" ht="15.75">
      <c r="A492" s="175" t="str">
        <f t="shared" si="21"/>
        <v/>
      </c>
      <c r="B492" s="203"/>
      <c r="C492" s="201"/>
      <c r="D492" s="231"/>
      <c r="E492" s="221"/>
      <c r="F492" s="221"/>
      <c r="G492" s="221"/>
      <c r="H492" s="221"/>
      <c r="I492" s="221"/>
      <c r="J492" s="221"/>
      <c r="L492" s="54" t="str">
        <f t="shared" si="20"/>
        <v/>
      </c>
      <c r="M492" s="203"/>
      <c r="N492" s="201"/>
      <c r="O492" s="234"/>
      <c r="P492" s="221"/>
      <c r="Q492" s="221"/>
      <c r="R492" s="221"/>
      <c r="S492" s="221"/>
      <c r="T492" s="221"/>
      <c r="U492" s="221"/>
      <c r="W492" s="192"/>
    </row>
    <row r="493" spans="1:23" ht="15.75">
      <c r="A493" s="175" t="str">
        <f t="shared" si="21"/>
        <v/>
      </c>
      <c r="B493" s="203"/>
      <c r="C493" s="201"/>
      <c r="D493" s="231"/>
      <c r="E493" s="221"/>
      <c r="F493" s="221"/>
      <c r="G493" s="221"/>
      <c r="H493" s="221"/>
      <c r="I493" s="221"/>
      <c r="J493" s="221"/>
      <c r="L493" s="54" t="str">
        <f t="shared" si="20"/>
        <v/>
      </c>
      <c r="M493" s="203"/>
      <c r="N493" s="201"/>
      <c r="O493" s="234"/>
      <c r="P493" s="221"/>
      <c r="Q493" s="221"/>
      <c r="R493" s="221"/>
      <c r="S493" s="221"/>
      <c r="T493" s="221"/>
      <c r="U493" s="221"/>
      <c r="W493" s="192"/>
    </row>
    <row r="494" spans="1:23" ht="15.75">
      <c r="A494" s="175" t="str">
        <f t="shared" si="21"/>
        <v/>
      </c>
      <c r="B494" s="202"/>
      <c r="C494" s="201"/>
      <c r="D494" s="231"/>
      <c r="E494" s="221"/>
      <c r="F494" s="221"/>
      <c r="G494" s="221"/>
      <c r="H494" s="221"/>
      <c r="I494" s="221"/>
      <c r="J494" s="221"/>
      <c r="L494" s="54" t="str">
        <f t="shared" si="20"/>
        <v/>
      </c>
      <c r="M494" s="202"/>
      <c r="N494" s="201"/>
      <c r="O494" s="234"/>
      <c r="P494" s="221"/>
      <c r="Q494" s="221"/>
      <c r="R494" s="221"/>
      <c r="S494" s="221"/>
      <c r="T494" s="221"/>
      <c r="U494" s="221"/>
      <c r="W494" s="192"/>
    </row>
    <row r="495" spans="1:23" ht="15.75">
      <c r="A495" s="175" t="str">
        <f t="shared" si="21"/>
        <v/>
      </c>
      <c r="B495" s="203"/>
      <c r="C495" s="201"/>
      <c r="D495" s="231"/>
      <c r="E495" s="221"/>
      <c r="F495" s="221"/>
      <c r="G495" s="221"/>
      <c r="H495" s="221"/>
      <c r="I495" s="221"/>
      <c r="J495" s="221"/>
      <c r="L495" s="54" t="str">
        <f t="shared" si="20"/>
        <v/>
      </c>
      <c r="M495" s="203"/>
      <c r="N495" s="201"/>
      <c r="O495" s="234"/>
      <c r="P495" s="221"/>
      <c r="Q495" s="221"/>
      <c r="R495" s="221"/>
      <c r="S495" s="221"/>
      <c r="T495" s="221"/>
      <c r="U495" s="221"/>
      <c r="W495" s="192"/>
    </row>
    <row r="496" spans="1:23" ht="15.75">
      <c r="A496" s="175" t="str">
        <f t="shared" si="21"/>
        <v/>
      </c>
      <c r="B496" s="203"/>
      <c r="C496" s="201"/>
      <c r="D496" s="231"/>
      <c r="E496" s="221"/>
      <c r="F496" s="221"/>
      <c r="G496" s="221"/>
      <c r="H496" s="221"/>
      <c r="I496" s="221"/>
      <c r="J496" s="221"/>
      <c r="L496" s="54" t="str">
        <f t="shared" si="20"/>
        <v/>
      </c>
      <c r="M496" s="203"/>
      <c r="N496" s="201"/>
      <c r="O496" s="234"/>
      <c r="P496" s="221"/>
      <c r="Q496" s="221"/>
      <c r="R496" s="221"/>
      <c r="S496" s="221"/>
      <c r="T496" s="221"/>
      <c r="U496" s="221"/>
      <c r="W496" s="192"/>
    </row>
    <row r="497" spans="1:23" ht="15.75">
      <c r="A497" s="175" t="str">
        <f t="shared" si="21"/>
        <v/>
      </c>
      <c r="B497" s="203"/>
      <c r="C497" s="201"/>
      <c r="D497" s="231"/>
      <c r="E497" s="221"/>
      <c r="F497" s="221"/>
      <c r="G497" s="221"/>
      <c r="H497" s="221"/>
      <c r="I497" s="221"/>
      <c r="J497" s="221"/>
      <c r="L497" s="54" t="str">
        <f t="shared" si="20"/>
        <v/>
      </c>
      <c r="M497" s="203"/>
      <c r="N497" s="201"/>
      <c r="O497" s="233"/>
      <c r="P497" s="221"/>
      <c r="Q497" s="221"/>
      <c r="R497" s="221"/>
      <c r="S497" s="221"/>
      <c r="T497" s="221"/>
      <c r="U497" s="221"/>
      <c r="W497" s="192"/>
    </row>
    <row r="498" spans="1:23" ht="15.75">
      <c r="A498" s="175" t="str">
        <f t="shared" si="21"/>
        <v/>
      </c>
      <c r="B498" s="203"/>
      <c r="C498" s="201"/>
      <c r="D498" s="231"/>
      <c r="E498" s="221"/>
      <c r="F498" s="221"/>
      <c r="G498" s="221"/>
      <c r="H498" s="221"/>
      <c r="I498" s="221"/>
      <c r="J498" s="221"/>
      <c r="L498" s="54" t="str">
        <f t="shared" si="20"/>
        <v/>
      </c>
      <c r="M498" s="203"/>
      <c r="N498" s="201"/>
      <c r="O498" s="233"/>
      <c r="P498" s="221"/>
      <c r="Q498" s="221"/>
      <c r="R498" s="221"/>
      <c r="S498" s="221"/>
      <c r="T498" s="221"/>
      <c r="U498" s="221"/>
      <c r="W498" s="192"/>
    </row>
    <row r="499" spans="1:23" ht="15.75">
      <c r="A499" s="175" t="str">
        <f t="shared" si="21"/>
        <v/>
      </c>
      <c r="B499" s="202"/>
      <c r="C499" s="201"/>
      <c r="D499" s="231"/>
      <c r="E499" s="221"/>
      <c r="F499" s="221"/>
      <c r="G499" s="221"/>
      <c r="H499" s="221"/>
      <c r="I499" s="221"/>
      <c r="J499" s="221"/>
      <c r="L499" s="54" t="str">
        <f t="shared" si="20"/>
        <v/>
      </c>
      <c r="M499" s="202"/>
      <c r="N499" s="201"/>
      <c r="O499" s="233"/>
      <c r="P499" s="221"/>
      <c r="Q499" s="221"/>
      <c r="R499" s="221"/>
      <c r="S499" s="221"/>
      <c r="T499" s="221"/>
      <c r="U499" s="221"/>
      <c r="W499" s="192"/>
    </row>
    <row r="500" spans="1:23" ht="15.75">
      <c r="A500" s="175" t="str">
        <f t="shared" si="21"/>
        <v/>
      </c>
      <c r="B500" s="203"/>
      <c r="C500" s="201"/>
      <c r="D500" s="231"/>
      <c r="E500" s="221"/>
      <c r="F500" s="221"/>
      <c r="G500" s="221"/>
      <c r="H500" s="221"/>
      <c r="I500" s="221"/>
      <c r="J500" s="221"/>
      <c r="L500" s="54" t="str">
        <f t="shared" si="20"/>
        <v/>
      </c>
      <c r="M500" s="203"/>
      <c r="N500" s="201"/>
      <c r="O500" s="233"/>
      <c r="P500" s="221"/>
      <c r="Q500" s="221"/>
      <c r="R500" s="221"/>
      <c r="S500" s="221"/>
      <c r="T500" s="221"/>
      <c r="U500" s="221"/>
      <c r="W500" s="192"/>
    </row>
    <row r="501" spans="1:23" ht="15.75">
      <c r="A501" s="175" t="str">
        <f t="shared" si="21"/>
        <v/>
      </c>
      <c r="B501" s="203"/>
      <c r="C501" s="201"/>
      <c r="D501" s="231"/>
      <c r="E501" s="221"/>
      <c r="F501" s="221"/>
      <c r="G501" s="221"/>
      <c r="H501" s="221"/>
      <c r="I501" s="221"/>
      <c r="J501" s="221"/>
      <c r="L501" s="54" t="str">
        <f t="shared" si="20"/>
        <v/>
      </c>
      <c r="M501" s="203"/>
      <c r="N501" s="201"/>
      <c r="O501" s="233"/>
      <c r="P501" s="221"/>
      <c r="Q501" s="221"/>
      <c r="R501" s="221"/>
      <c r="S501" s="221"/>
      <c r="T501" s="221"/>
      <c r="U501" s="221"/>
      <c r="W501" s="192"/>
    </row>
    <row r="502" spans="1:23" ht="15.75">
      <c r="A502" s="175" t="str">
        <f t="shared" si="21"/>
        <v/>
      </c>
      <c r="B502" s="203"/>
      <c r="C502" s="201"/>
      <c r="D502" s="231"/>
      <c r="E502" s="221"/>
      <c r="F502" s="221"/>
      <c r="G502" s="221"/>
      <c r="H502" s="221"/>
      <c r="I502" s="221"/>
      <c r="J502" s="221"/>
      <c r="L502" s="54" t="str">
        <f t="shared" si="20"/>
        <v/>
      </c>
      <c r="M502" s="203"/>
      <c r="N502" s="201"/>
      <c r="O502" s="233"/>
      <c r="P502" s="221"/>
      <c r="Q502" s="221"/>
      <c r="R502" s="221"/>
      <c r="S502" s="221"/>
      <c r="T502" s="221"/>
      <c r="U502" s="221"/>
      <c r="W502" s="192"/>
    </row>
    <row r="503" spans="1:23" ht="15.75">
      <c r="A503" s="175" t="str">
        <f t="shared" si="21"/>
        <v/>
      </c>
      <c r="B503" s="203"/>
      <c r="C503" s="201"/>
      <c r="D503" s="231"/>
      <c r="E503" s="221"/>
      <c r="F503" s="221"/>
      <c r="G503" s="221"/>
      <c r="H503" s="221"/>
      <c r="I503" s="221"/>
      <c r="J503" s="221"/>
      <c r="L503" s="54" t="str">
        <f t="shared" si="20"/>
        <v/>
      </c>
      <c r="M503" s="203"/>
      <c r="N503" s="201"/>
      <c r="O503" s="233"/>
      <c r="P503" s="221"/>
      <c r="Q503" s="221"/>
      <c r="R503" s="221"/>
      <c r="S503" s="221"/>
      <c r="T503" s="221"/>
      <c r="U503" s="221"/>
      <c r="W503" s="192"/>
    </row>
    <row r="504" spans="1:23" ht="15.75">
      <c r="A504" s="175" t="str">
        <f t="shared" si="21"/>
        <v/>
      </c>
      <c r="B504" s="202"/>
      <c r="C504" s="201"/>
      <c r="D504" s="231"/>
      <c r="E504" s="221"/>
      <c r="F504" s="221"/>
      <c r="G504" s="221"/>
      <c r="H504" s="221"/>
      <c r="I504" s="221"/>
      <c r="J504" s="221"/>
      <c r="L504" s="54" t="str">
        <f t="shared" si="20"/>
        <v/>
      </c>
      <c r="M504" s="202"/>
      <c r="N504" s="201"/>
      <c r="O504" s="233"/>
      <c r="P504" s="221"/>
      <c r="Q504" s="221"/>
      <c r="R504" s="221"/>
      <c r="S504" s="221"/>
      <c r="T504" s="221"/>
      <c r="U504" s="221"/>
      <c r="W504" s="192"/>
    </row>
    <row r="505" spans="1:23" ht="15.75">
      <c r="A505" s="175" t="str">
        <f t="shared" si="21"/>
        <v/>
      </c>
      <c r="B505" s="203"/>
      <c r="C505" s="201"/>
      <c r="D505" s="231"/>
      <c r="E505" s="221"/>
      <c r="F505" s="221"/>
      <c r="G505" s="221"/>
      <c r="H505" s="221"/>
      <c r="I505" s="221"/>
      <c r="J505" s="221"/>
      <c r="L505" s="54" t="str">
        <f t="shared" si="20"/>
        <v/>
      </c>
      <c r="M505" s="203"/>
      <c r="N505" s="201"/>
      <c r="O505" s="233"/>
      <c r="P505" s="221"/>
      <c r="Q505" s="221"/>
      <c r="R505" s="221"/>
      <c r="S505" s="221"/>
      <c r="T505" s="221"/>
      <c r="U505" s="221"/>
      <c r="W505" s="192"/>
    </row>
    <row r="506" spans="1:23" ht="15.75">
      <c r="A506" s="175" t="str">
        <f t="shared" si="21"/>
        <v/>
      </c>
      <c r="B506" s="203"/>
      <c r="C506" s="201"/>
      <c r="D506" s="231"/>
      <c r="E506" s="221"/>
      <c r="F506" s="221"/>
      <c r="G506" s="221"/>
      <c r="H506" s="221"/>
      <c r="I506" s="221"/>
      <c r="J506" s="221"/>
      <c r="L506" s="54" t="str">
        <f t="shared" si="20"/>
        <v/>
      </c>
      <c r="M506" s="203"/>
      <c r="N506" s="201"/>
      <c r="O506" s="233"/>
      <c r="P506" s="221"/>
      <c r="Q506" s="221"/>
      <c r="R506" s="221"/>
      <c r="S506" s="221"/>
      <c r="T506" s="221"/>
      <c r="U506" s="221"/>
      <c r="W506" s="192"/>
    </row>
    <row r="507" spans="1:23" ht="15.75">
      <c r="A507" s="175" t="str">
        <f t="shared" si="21"/>
        <v/>
      </c>
      <c r="B507" s="203"/>
      <c r="C507" s="201"/>
      <c r="D507" s="231"/>
      <c r="E507" s="221"/>
      <c r="F507" s="221"/>
      <c r="G507" s="221"/>
      <c r="H507" s="221"/>
      <c r="I507" s="221"/>
      <c r="J507" s="221"/>
      <c r="L507" s="54" t="str">
        <f t="shared" si="20"/>
        <v/>
      </c>
      <c r="M507" s="203"/>
      <c r="N507" s="201"/>
      <c r="O507" s="233"/>
      <c r="P507" s="221"/>
      <c r="Q507" s="221"/>
      <c r="R507" s="221"/>
      <c r="S507" s="221"/>
      <c r="T507" s="221"/>
      <c r="U507" s="221"/>
      <c r="W507" s="192"/>
    </row>
    <row r="508" spans="1:23" ht="15.75">
      <c r="A508" s="175" t="str">
        <f t="shared" si="21"/>
        <v/>
      </c>
      <c r="B508" s="203"/>
      <c r="C508" s="201"/>
      <c r="D508" s="231"/>
      <c r="E508" s="221"/>
      <c r="F508" s="221"/>
      <c r="G508" s="221"/>
      <c r="H508" s="221"/>
      <c r="I508" s="221"/>
      <c r="J508" s="221"/>
      <c r="L508" s="54" t="str">
        <f t="shared" si="20"/>
        <v/>
      </c>
      <c r="M508" s="203"/>
      <c r="N508" s="201"/>
      <c r="O508" s="233"/>
      <c r="P508" s="221"/>
      <c r="Q508" s="221"/>
      <c r="R508" s="221"/>
      <c r="S508" s="221"/>
      <c r="T508" s="221"/>
      <c r="U508" s="221"/>
      <c r="W508" s="192"/>
    </row>
    <row r="509" spans="1:23" ht="15.75">
      <c r="A509" s="175" t="str">
        <f t="shared" si="21"/>
        <v/>
      </c>
      <c r="B509" s="202"/>
      <c r="C509" s="201"/>
      <c r="D509" s="231"/>
      <c r="E509" s="221"/>
      <c r="F509" s="221"/>
      <c r="G509" s="221"/>
      <c r="H509" s="221"/>
      <c r="I509" s="221"/>
      <c r="J509" s="221"/>
      <c r="L509" s="54" t="str">
        <f t="shared" si="20"/>
        <v/>
      </c>
      <c r="M509" s="202"/>
      <c r="N509" s="201"/>
      <c r="O509" s="233"/>
      <c r="P509" s="221"/>
      <c r="Q509" s="221"/>
      <c r="R509" s="221"/>
      <c r="S509" s="221"/>
      <c r="T509" s="221"/>
      <c r="U509" s="221"/>
      <c r="W509" s="192"/>
    </row>
    <row r="510" spans="1:23" ht="15.75">
      <c r="A510" s="175" t="str">
        <f t="shared" si="21"/>
        <v/>
      </c>
      <c r="B510" s="203"/>
      <c r="C510" s="201"/>
      <c r="D510" s="231"/>
      <c r="E510" s="221"/>
      <c r="F510" s="221"/>
      <c r="G510" s="221"/>
      <c r="H510" s="221"/>
      <c r="I510" s="221"/>
      <c r="J510" s="221"/>
      <c r="L510" s="54" t="str">
        <f t="shared" si="20"/>
        <v/>
      </c>
      <c r="M510" s="203"/>
      <c r="N510" s="201"/>
      <c r="O510" s="233"/>
      <c r="P510" s="221"/>
      <c r="Q510" s="221"/>
      <c r="R510" s="221"/>
      <c r="S510" s="221"/>
      <c r="T510" s="221"/>
      <c r="U510" s="221"/>
      <c r="W510" s="192"/>
    </row>
    <row r="511" spans="1:23" ht="15.75">
      <c r="A511" s="175" t="str">
        <f t="shared" si="21"/>
        <v/>
      </c>
      <c r="B511" s="203"/>
      <c r="C511" s="201"/>
      <c r="D511" s="231"/>
      <c r="E511" s="221"/>
      <c r="F511" s="221"/>
      <c r="G511" s="221"/>
      <c r="H511" s="221"/>
      <c r="I511" s="221"/>
      <c r="J511" s="221"/>
      <c r="L511" s="54" t="str">
        <f t="shared" si="20"/>
        <v/>
      </c>
      <c r="M511" s="203"/>
      <c r="N511" s="201"/>
      <c r="O511" s="233"/>
      <c r="P511" s="221"/>
      <c r="Q511" s="221"/>
      <c r="R511" s="221"/>
      <c r="S511" s="221"/>
      <c r="T511" s="221"/>
      <c r="U511" s="221"/>
      <c r="W511" s="192"/>
    </row>
    <row r="512" spans="1:23" ht="15.75">
      <c r="A512" s="175" t="str">
        <f t="shared" si="21"/>
        <v/>
      </c>
      <c r="B512" s="203"/>
      <c r="C512" s="201"/>
      <c r="D512" s="231"/>
      <c r="E512" s="221"/>
      <c r="F512" s="221"/>
      <c r="G512" s="221"/>
      <c r="H512" s="221"/>
      <c r="I512" s="221"/>
      <c r="J512" s="221"/>
      <c r="L512" s="54" t="str">
        <f t="shared" si="20"/>
        <v/>
      </c>
      <c r="M512" s="203"/>
      <c r="N512" s="201"/>
      <c r="O512" s="233"/>
      <c r="P512" s="221"/>
      <c r="Q512" s="221"/>
      <c r="R512" s="221"/>
      <c r="S512" s="221"/>
      <c r="T512" s="221"/>
      <c r="U512" s="221"/>
      <c r="W512" s="192"/>
    </row>
    <row r="513" spans="1:23" ht="15.75">
      <c r="A513" s="175" t="str">
        <f t="shared" si="21"/>
        <v/>
      </c>
      <c r="B513" s="203"/>
      <c r="C513" s="201"/>
      <c r="D513" s="231"/>
      <c r="E513" s="221"/>
      <c r="F513" s="221"/>
      <c r="G513" s="221"/>
      <c r="H513" s="221"/>
      <c r="I513" s="221"/>
      <c r="J513" s="221"/>
      <c r="L513" s="54" t="str">
        <f t="shared" si="20"/>
        <v/>
      </c>
      <c r="M513" s="203"/>
      <c r="N513" s="201"/>
      <c r="O513" s="233"/>
      <c r="P513" s="221"/>
      <c r="Q513" s="221"/>
      <c r="R513" s="221"/>
      <c r="S513" s="221"/>
      <c r="T513" s="221"/>
      <c r="U513" s="221"/>
      <c r="W513" s="192"/>
    </row>
    <row r="514" spans="1:23" ht="15.75">
      <c r="A514" s="175" t="str">
        <f t="shared" si="21"/>
        <v/>
      </c>
      <c r="B514" s="202"/>
      <c r="C514" s="201"/>
      <c r="D514" s="231"/>
      <c r="E514" s="221"/>
      <c r="F514" s="221"/>
      <c r="G514" s="221"/>
      <c r="H514" s="221"/>
      <c r="I514" s="221"/>
      <c r="J514" s="221"/>
      <c r="L514" s="54" t="str">
        <f t="shared" si="20"/>
        <v/>
      </c>
      <c r="M514" s="202"/>
      <c r="N514" s="201"/>
      <c r="O514" s="233"/>
      <c r="P514" s="221"/>
      <c r="Q514" s="221"/>
      <c r="R514" s="221"/>
      <c r="S514" s="221"/>
      <c r="T514" s="221"/>
      <c r="U514" s="221"/>
      <c r="W514" s="192"/>
    </row>
    <row r="515" spans="1:23" ht="15.75">
      <c r="A515" s="175" t="str">
        <f t="shared" si="21"/>
        <v/>
      </c>
      <c r="B515" s="203"/>
      <c r="C515" s="201"/>
      <c r="D515" s="231"/>
      <c r="E515" s="221"/>
      <c r="F515" s="221"/>
      <c r="G515" s="221"/>
      <c r="H515" s="221"/>
      <c r="I515" s="221"/>
      <c r="J515" s="221"/>
      <c r="L515" s="54" t="str">
        <f t="shared" si="20"/>
        <v/>
      </c>
      <c r="M515" s="203"/>
      <c r="N515" s="201"/>
      <c r="O515" s="233"/>
      <c r="P515" s="221"/>
      <c r="Q515" s="221"/>
      <c r="R515" s="221"/>
      <c r="S515" s="221"/>
      <c r="T515" s="221"/>
      <c r="U515" s="221"/>
      <c r="W515" s="192"/>
    </row>
    <row r="516" spans="1:23" ht="15.75">
      <c r="A516" s="175" t="str">
        <f t="shared" si="21"/>
        <v/>
      </c>
      <c r="B516" s="203"/>
      <c r="C516" s="201"/>
      <c r="D516" s="231"/>
      <c r="E516" s="221"/>
      <c r="F516" s="221"/>
      <c r="G516" s="221"/>
      <c r="H516" s="221"/>
      <c r="I516" s="221"/>
      <c r="J516" s="221"/>
      <c r="L516" s="54" t="str">
        <f t="shared" si="20"/>
        <v/>
      </c>
      <c r="M516" s="203"/>
      <c r="N516" s="201"/>
      <c r="O516" s="233"/>
      <c r="P516" s="221"/>
      <c r="Q516" s="221"/>
      <c r="R516" s="221"/>
      <c r="S516" s="221"/>
      <c r="T516" s="221"/>
      <c r="U516" s="221"/>
      <c r="W516" s="192"/>
    </row>
    <row r="517" spans="1:23" ht="15.75">
      <c r="A517" s="175" t="str">
        <f t="shared" si="21"/>
        <v/>
      </c>
      <c r="B517" s="202"/>
      <c r="C517" s="201"/>
      <c r="D517" s="231"/>
      <c r="E517" s="221"/>
      <c r="F517" s="221"/>
      <c r="G517" s="221"/>
      <c r="H517" s="221"/>
      <c r="I517" s="221"/>
      <c r="J517" s="221"/>
      <c r="L517" s="54" t="str">
        <f t="shared" si="20"/>
        <v/>
      </c>
      <c r="M517" s="202"/>
      <c r="N517" s="201"/>
      <c r="O517" s="233"/>
      <c r="P517" s="221"/>
      <c r="Q517" s="221"/>
      <c r="R517" s="221"/>
      <c r="S517" s="221"/>
      <c r="T517" s="221"/>
      <c r="U517" s="221"/>
      <c r="W517" s="192"/>
    </row>
    <row r="518" spans="1:23" ht="15.75">
      <c r="A518" s="175" t="str">
        <f t="shared" si="21"/>
        <v/>
      </c>
      <c r="B518" s="203"/>
      <c r="C518" s="201"/>
      <c r="D518" s="231"/>
      <c r="E518" s="221"/>
      <c r="F518" s="221"/>
      <c r="G518" s="221"/>
      <c r="H518" s="221"/>
      <c r="I518" s="221"/>
      <c r="J518" s="221"/>
      <c r="L518" s="54" t="str">
        <f t="shared" si="20"/>
        <v/>
      </c>
      <c r="M518" s="203"/>
      <c r="N518" s="201"/>
      <c r="O518" s="233"/>
      <c r="P518" s="221"/>
      <c r="Q518" s="221"/>
      <c r="R518" s="221"/>
      <c r="S518" s="221"/>
      <c r="T518" s="221"/>
      <c r="U518" s="221"/>
      <c r="W518" s="192"/>
    </row>
    <row r="519" spans="1:23" ht="15.75">
      <c r="A519" s="175" t="str">
        <f t="shared" si="21"/>
        <v/>
      </c>
      <c r="B519" s="202"/>
      <c r="C519" s="201"/>
      <c r="D519" s="231"/>
      <c r="E519" s="221"/>
      <c r="F519" s="221"/>
      <c r="G519" s="221"/>
      <c r="H519" s="221"/>
      <c r="I519" s="221"/>
      <c r="J519" s="221"/>
      <c r="L519" s="54" t="str">
        <f t="shared" ref="L519:L582" si="22">+M519&amp;N519</f>
        <v/>
      </c>
      <c r="M519" s="202"/>
      <c r="N519" s="201"/>
      <c r="O519" s="233"/>
      <c r="P519" s="221"/>
      <c r="Q519" s="221"/>
      <c r="R519" s="221"/>
      <c r="S519" s="221"/>
      <c r="T519" s="221"/>
      <c r="U519" s="221"/>
      <c r="W519" s="192"/>
    </row>
    <row r="520" spans="1:23" ht="15.75">
      <c r="A520" s="175" t="str">
        <f t="shared" si="21"/>
        <v/>
      </c>
      <c r="B520" s="203"/>
      <c r="C520" s="201"/>
      <c r="D520" s="231"/>
      <c r="E520" s="221"/>
      <c r="F520" s="221"/>
      <c r="G520" s="221"/>
      <c r="H520" s="221"/>
      <c r="I520" s="221"/>
      <c r="J520" s="221"/>
      <c r="L520" s="54" t="str">
        <f t="shared" si="22"/>
        <v/>
      </c>
      <c r="M520" s="203"/>
      <c r="N520" s="201"/>
      <c r="O520" s="233"/>
      <c r="P520" s="221"/>
      <c r="Q520" s="221"/>
      <c r="R520" s="221"/>
      <c r="S520" s="221"/>
      <c r="T520" s="221"/>
      <c r="U520" s="221"/>
      <c r="W520" s="192"/>
    </row>
    <row r="521" spans="1:23" ht="15.75">
      <c r="A521" s="175" t="str">
        <f t="shared" si="21"/>
        <v/>
      </c>
      <c r="B521" s="202"/>
      <c r="C521" s="201"/>
      <c r="D521" s="231"/>
      <c r="E521" s="221"/>
      <c r="F521" s="221"/>
      <c r="G521" s="221"/>
      <c r="H521" s="221"/>
      <c r="I521" s="221"/>
      <c r="J521" s="221"/>
      <c r="L521" s="54" t="str">
        <f t="shared" si="22"/>
        <v/>
      </c>
      <c r="M521" s="202"/>
      <c r="N521" s="201"/>
      <c r="O521" s="233"/>
      <c r="P521" s="221"/>
      <c r="Q521" s="221"/>
      <c r="R521" s="221"/>
      <c r="S521" s="221"/>
      <c r="T521" s="221"/>
      <c r="U521" s="221"/>
      <c r="W521" s="192"/>
    </row>
    <row r="522" spans="1:23" ht="15.75">
      <c r="A522" s="175" t="str">
        <f t="shared" si="21"/>
        <v/>
      </c>
      <c r="B522" s="203"/>
      <c r="C522" s="201"/>
      <c r="D522" s="231"/>
      <c r="E522" s="221"/>
      <c r="F522" s="221"/>
      <c r="G522" s="221"/>
      <c r="H522" s="221"/>
      <c r="I522" s="221"/>
      <c r="J522" s="221"/>
      <c r="L522" s="54" t="str">
        <f t="shared" si="22"/>
        <v/>
      </c>
      <c r="M522" s="203"/>
      <c r="N522" s="201"/>
      <c r="O522" s="233"/>
      <c r="P522" s="221"/>
      <c r="Q522" s="221"/>
      <c r="R522" s="221"/>
      <c r="S522" s="221"/>
      <c r="T522" s="221"/>
      <c r="U522" s="221"/>
      <c r="W522" s="192"/>
    </row>
    <row r="523" spans="1:23" ht="15.75">
      <c r="A523" s="175" t="str">
        <f t="shared" si="21"/>
        <v/>
      </c>
      <c r="B523" s="203"/>
      <c r="C523" s="201"/>
      <c r="D523" s="231"/>
      <c r="E523" s="221"/>
      <c r="F523" s="221"/>
      <c r="G523" s="221"/>
      <c r="H523" s="221"/>
      <c r="I523" s="221"/>
      <c r="J523" s="221"/>
      <c r="L523" s="54" t="str">
        <f t="shared" si="22"/>
        <v/>
      </c>
      <c r="M523" s="203"/>
      <c r="N523" s="201"/>
      <c r="O523" s="233"/>
      <c r="P523" s="221"/>
      <c r="Q523" s="221"/>
      <c r="R523" s="221"/>
      <c r="S523" s="221"/>
      <c r="T523" s="221"/>
      <c r="U523" s="221"/>
      <c r="W523" s="192"/>
    </row>
    <row r="524" spans="1:23" ht="15.75">
      <c r="A524" s="175" t="str">
        <f t="shared" si="21"/>
        <v/>
      </c>
      <c r="B524" s="203"/>
      <c r="C524" s="201"/>
      <c r="D524" s="231"/>
      <c r="E524" s="221"/>
      <c r="F524" s="221"/>
      <c r="G524" s="221"/>
      <c r="H524" s="221"/>
      <c r="I524" s="221"/>
      <c r="J524" s="221"/>
      <c r="L524" s="54" t="str">
        <f t="shared" si="22"/>
        <v/>
      </c>
      <c r="M524" s="203"/>
      <c r="N524" s="201"/>
      <c r="O524" s="233"/>
      <c r="P524" s="221"/>
      <c r="Q524" s="221"/>
      <c r="R524" s="221"/>
      <c r="S524" s="221"/>
      <c r="T524" s="221"/>
      <c r="U524" s="221"/>
      <c r="W524" s="192"/>
    </row>
    <row r="525" spans="1:23" ht="15.75">
      <c r="A525" s="175" t="str">
        <f t="shared" si="21"/>
        <v/>
      </c>
      <c r="B525" s="202"/>
      <c r="C525" s="201"/>
      <c r="D525" s="231"/>
      <c r="E525" s="221"/>
      <c r="F525" s="221"/>
      <c r="G525" s="221"/>
      <c r="H525" s="221"/>
      <c r="I525" s="221"/>
      <c r="J525" s="221"/>
      <c r="L525" s="54" t="str">
        <f t="shared" si="22"/>
        <v/>
      </c>
      <c r="M525" s="202"/>
      <c r="N525" s="201"/>
      <c r="O525" s="233"/>
      <c r="P525" s="221"/>
      <c r="Q525" s="221"/>
      <c r="R525" s="221"/>
      <c r="S525" s="221"/>
      <c r="T525" s="221"/>
      <c r="U525" s="221"/>
      <c r="W525" s="192"/>
    </row>
    <row r="526" spans="1:23" ht="15.75">
      <c r="A526" s="175" t="str">
        <f t="shared" si="21"/>
        <v/>
      </c>
      <c r="B526" s="203"/>
      <c r="C526" s="201"/>
      <c r="D526" s="231"/>
      <c r="E526" s="221"/>
      <c r="F526" s="221"/>
      <c r="G526" s="221"/>
      <c r="H526" s="221"/>
      <c r="I526" s="221"/>
      <c r="J526" s="221"/>
      <c r="L526" s="54" t="str">
        <f t="shared" si="22"/>
        <v/>
      </c>
      <c r="M526" s="203"/>
      <c r="N526" s="201"/>
      <c r="O526" s="233"/>
      <c r="P526" s="221"/>
      <c r="Q526" s="221"/>
      <c r="R526" s="221"/>
      <c r="S526" s="221"/>
      <c r="T526" s="221"/>
      <c r="U526" s="221"/>
      <c r="W526" s="192"/>
    </row>
    <row r="527" spans="1:23" ht="15.75">
      <c r="A527" s="175" t="str">
        <f t="shared" si="21"/>
        <v/>
      </c>
      <c r="B527" s="203"/>
      <c r="C527" s="201"/>
      <c r="D527" s="231"/>
      <c r="E527" s="221"/>
      <c r="F527" s="221"/>
      <c r="G527" s="221"/>
      <c r="H527" s="221"/>
      <c r="I527" s="221"/>
      <c r="J527" s="221"/>
      <c r="L527" s="54" t="str">
        <f t="shared" si="22"/>
        <v/>
      </c>
      <c r="M527" s="203"/>
      <c r="N527" s="201"/>
      <c r="O527" s="233"/>
      <c r="P527" s="221"/>
      <c r="Q527" s="221"/>
      <c r="R527" s="221"/>
      <c r="S527" s="221"/>
      <c r="T527" s="221"/>
      <c r="U527" s="221"/>
      <c r="W527" s="192"/>
    </row>
    <row r="528" spans="1:23" ht="15.75">
      <c r="A528" s="175" t="str">
        <f t="shared" si="21"/>
        <v/>
      </c>
      <c r="B528" s="203"/>
      <c r="C528" s="201"/>
      <c r="D528" s="231"/>
      <c r="E528" s="221"/>
      <c r="F528" s="221"/>
      <c r="G528" s="221"/>
      <c r="H528" s="221"/>
      <c r="I528" s="221"/>
      <c r="J528" s="221"/>
      <c r="L528" s="54" t="str">
        <f t="shared" si="22"/>
        <v/>
      </c>
      <c r="M528" s="203"/>
      <c r="N528" s="201"/>
      <c r="O528" s="233"/>
      <c r="P528" s="221"/>
      <c r="Q528" s="221"/>
      <c r="R528" s="221"/>
      <c r="S528" s="221"/>
      <c r="T528" s="221"/>
      <c r="U528" s="221"/>
      <c r="W528" s="192"/>
    </row>
    <row r="529" spans="1:23" ht="15.75">
      <c r="A529" s="175" t="str">
        <f t="shared" si="21"/>
        <v/>
      </c>
      <c r="B529" s="202"/>
      <c r="C529" s="201"/>
      <c r="D529" s="229"/>
      <c r="E529" s="221"/>
      <c r="F529" s="221"/>
      <c r="G529" s="221"/>
      <c r="H529" s="221"/>
      <c r="I529" s="221"/>
      <c r="J529" s="221"/>
      <c r="L529" s="54" t="str">
        <f t="shared" si="22"/>
        <v/>
      </c>
      <c r="M529" s="202"/>
      <c r="N529" s="201"/>
      <c r="O529" s="233"/>
      <c r="P529" s="221"/>
      <c r="Q529" s="221"/>
      <c r="R529" s="221"/>
      <c r="S529" s="221"/>
      <c r="T529" s="221"/>
      <c r="U529" s="221"/>
      <c r="W529" s="192"/>
    </row>
    <row r="530" spans="1:23" ht="15.75">
      <c r="A530" s="175" t="str">
        <f t="shared" si="21"/>
        <v/>
      </c>
      <c r="B530" s="203"/>
      <c r="C530" s="201"/>
      <c r="D530" s="229"/>
      <c r="E530" s="221"/>
      <c r="F530" s="221"/>
      <c r="G530" s="221"/>
      <c r="H530" s="221"/>
      <c r="I530" s="221"/>
      <c r="J530" s="221"/>
      <c r="L530" s="54" t="str">
        <f t="shared" si="22"/>
        <v/>
      </c>
      <c r="M530" s="203"/>
      <c r="N530" s="201"/>
      <c r="O530" s="233"/>
      <c r="P530" s="221"/>
      <c r="Q530" s="221"/>
      <c r="R530" s="221"/>
      <c r="S530" s="221"/>
      <c r="T530" s="221"/>
      <c r="U530" s="221"/>
      <c r="W530" s="192"/>
    </row>
    <row r="531" spans="1:23" ht="15.75">
      <c r="A531" s="175" t="str">
        <f t="shared" ref="A531:A581" si="23">+B531&amp;C531</f>
        <v/>
      </c>
      <c r="B531" s="203"/>
      <c r="C531" s="201"/>
      <c r="D531" s="229"/>
      <c r="E531" s="221"/>
      <c r="F531" s="221"/>
      <c r="G531" s="221"/>
      <c r="H531" s="221"/>
      <c r="I531" s="221"/>
      <c r="J531" s="221"/>
      <c r="L531" s="54" t="str">
        <f t="shared" si="22"/>
        <v/>
      </c>
      <c r="M531" s="203"/>
      <c r="N531" s="201"/>
      <c r="O531" s="233"/>
      <c r="P531" s="221"/>
      <c r="Q531" s="221"/>
      <c r="R531" s="221"/>
      <c r="S531" s="221"/>
      <c r="T531" s="221"/>
      <c r="U531" s="221"/>
      <c r="W531" s="192"/>
    </row>
    <row r="532" spans="1:23" ht="15.75">
      <c r="A532" s="175" t="str">
        <f t="shared" si="23"/>
        <v/>
      </c>
      <c r="B532" s="203"/>
      <c r="C532" s="201"/>
      <c r="D532" s="229"/>
      <c r="E532" s="221"/>
      <c r="F532" s="221"/>
      <c r="G532" s="221"/>
      <c r="H532" s="221"/>
      <c r="I532" s="221"/>
      <c r="J532" s="221"/>
      <c r="L532" s="54" t="str">
        <f t="shared" si="22"/>
        <v/>
      </c>
      <c r="M532" s="203"/>
      <c r="N532" s="201"/>
      <c r="O532" s="233"/>
      <c r="P532" s="221"/>
      <c r="Q532" s="221"/>
      <c r="R532" s="221"/>
      <c r="S532" s="221"/>
      <c r="T532" s="221"/>
      <c r="U532" s="221"/>
      <c r="W532" s="192"/>
    </row>
    <row r="533" spans="1:23" ht="15.75">
      <c r="A533" s="175" t="str">
        <f t="shared" si="23"/>
        <v/>
      </c>
      <c r="B533" s="202"/>
      <c r="C533" s="201"/>
      <c r="D533" s="229"/>
      <c r="E533" s="221"/>
      <c r="F533" s="221"/>
      <c r="G533" s="221"/>
      <c r="H533" s="221"/>
      <c r="I533" s="221"/>
      <c r="J533" s="221"/>
      <c r="L533" s="54" t="str">
        <f t="shared" si="22"/>
        <v/>
      </c>
      <c r="M533" s="202"/>
      <c r="N533" s="201"/>
      <c r="O533" s="230"/>
      <c r="P533" s="221"/>
      <c r="Q533" s="221"/>
      <c r="R533" s="221"/>
      <c r="S533" s="221"/>
      <c r="T533" s="221"/>
      <c r="U533" s="221"/>
      <c r="W533" s="192"/>
    </row>
    <row r="534" spans="1:23" ht="15.75">
      <c r="A534" s="175" t="str">
        <f t="shared" si="23"/>
        <v/>
      </c>
      <c r="B534" s="203"/>
      <c r="C534" s="201"/>
      <c r="D534" s="229"/>
      <c r="E534" s="221"/>
      <c r="F534" s="221"/>
      <c r="G534" s="221"/>
      <c r="H534" s="221"/>
      <c r="I534" s="221"/>
      <c r="J534" s="221"/>
      <c r="L534" s="54" t="str">
        <f t="shared" si="22"/>
        <v/>
      </c>
      <c r="M534" s="203"/>
      <c r="N534" s="201"/>
      <c r="O534" s="230"/>
      <c r="P534" s="221"/>
      <c r="Q534" s="221"/>
      <c r="R534" s="221"/>
      <c r="S534" s="221"/>
      <c r="T534" s="221"/>
      <c r="U534" s="221"/>
      <c r="W534" s="192"/>
    </row>
    <row r="535" spans="1:23" ht="15.75">
      <c r="A535" s="175" t="str">
        <f t="shared" si="23"/>
        <v/>
      </c>
      <c r="B535" s="203"/>
      <c r="C535" s="201"/>
      <c r="D535" s="229"/>
      <c r="E535" s="221"/>
      <c r="F535" s="221"/>
      <c r="G535" s="221"/>
      <c r="H535" s="221"/>
      <c r="I535" s="221"/>
      <c r="J535" s="221"/>
      <c r="L535" s="54" t="str">
        <f t="shared" si="22"/>
        <v/>
      </c>
      <c r="M535" s="203"/>
      <c r="N535" s="201"/>
      <c r="O535" s="230"/>
      <c r="P535" s="221"/>
      <c r="Q535" s="221"/>
      <c r="R535" s="221"/>
      <c r="S535" s="221"/>
      <c r="T535" s="221"/>
      <c r="U535" s="221"/>
      <c r="W535" s="192"/>
    </row>
    <row r="536" spans="1:23" ht="15.75">
      <c r="A536" s="175" t="str">
        <f t="shared" si="23"/>
        <v/>
      </c>
      <c r="B536" s="203"/>
      <c r="C536" s="201"/>
      <c r="D536" s="229"/>
      <c r="E536" s="221"/>
      <c r="F536" s="221"/>
      <c r="G536" s="221"/>
      <c r="H536" s="221"/>
      <c r="I536" s="221"/>
      <c r="J536" s="221"/>
      <c r="L536" s="54" t="str">
        <f t="shared" si="22"/>
        <v/>
      </c>
      <c r="M536" s="203"/>
      <c r="N536" s="201"/>
      <c r="O536" s="230"/>
      <c r="P536" s="221"/>
      <c r="Q536" s="221"/>
      <c r="R536" s="221"/>
      <c r="S536" s="221"/>
      <c r="T536" s="221"/>
      <c r="U536" s="221"/>
      <c r="W536" s="192"/>
    </row>
    <row r="537" spans="1:23" ht="15.75">
      <c r="A537" s="175" t="str">
        <f t="shared" si="23"/>
        <v/>
      </c>
      <c r="B537" s="202"/>
      <c r="C537" s="201"/>
      <c r="D537" s="229"/>
      <c r="E537" s="221"/>
      <c r="F537" s="221"/>
      <c r="G537" s="221"/>
      <c r="H537" s="221"/>
      <c r="I537" s="221"/>
      <c r="J537" s="221"/>
      <c r="L537" s="54" t="str">
        <f t="shared" si="22"/>
        <v/>
      </c>
      <c r="M537" s="202"/>
      <c r="N537" s="201"/>
      <c r="O537" s="230"/>
      <c r="P537" s="221"/>
      <c r="Q537" s="221"/>
      <c r="R537" s="221"/>
      <c r="S537" s="221"/>
      <c r="T537" s="221"/>
      <c r="U537" s="221"/>
      <c r="W537" s="192"/>
    </row>
    <row r="538" spans="1:23" ht="15.75">
      <c r="A538" s="175" t="str">
        <f t="shared" si="23"/>
        <v/>
      </c>
      <c r="B538" s="203"/>
      <c r="C538" s="201"/>
      <c r="D538" s="229"/>
      <c r="E538" s="221"/>
      <c r="F538" s="221"/>
      <c r="G538" s="221"/>
      <c r="H538" s="221"/>
      <c r="I538" s="221"/>
      <c r="J538" s="221"/>
      <c r="L538" s="54" t="str">
        <f t="shared" si="22"/>
        <v/>
      </c>
      <c r="M538" s="203"/>
      <c r="N538" s="201"/>
      <c r="O538" s="230"/>
      <c r="P538" s="221"/>
      <c r="Q538" s="221"/>
      <c r="R538" s="221"/>
      <c r="S538" s="221"/>
      <c r="T538" s="221"/>
      <c r="U538" s="221"/>
      <c r="W538" s="192"/>
    </row>
    <row r="539" spans="1:23" ht="15.75">
      <c r="A539" s="175" t="str">
        <f t="shared" si="23"/>
        <v/>
      </c>
      <c r="B539" s="203"/>
      <c r="C539" s="201"/>
      <c r="D539" s="229"/>
      <c r="E539" s="221"/>
      <c r="F539" s="221"/>
      <c r="G539" s="221"/>
      <c r="H539" s="221"/>
      <c r="I539" s="221"/>
      <c r="J539" s="221"/>
      <c r="L539" s="54" t="str">
        <f t="shared" si="22"/>
        <v/>
      </c>
      <c r="M539" s="203"/>
      <c r="N539" s="201"/>
      <c r="O539" s="230"/>
      <c r="P539" s="221"/>
      <c r="Q539" s="221"/>
      <c r="R539" s="221"/>
      <c r="S539" s="221"/>
      <c r="T539" s="221"/>
      <c r="U539" s="221"/>
      <c r="W539" s="192"/>
    </row>
    <row r="540" spans="1:23" ht="15.75">
      <c r="A540" s="175" t="str">
        <f t="shared" si="23"/>
        <v/>
      </c>
      <c r="B540" s="203"/>
      <c r="C540" s="201"/>
      <c r="D540" s="229"/>
      <c r="E540" s="221"/>
      <c r="F540" s="221"/>
      <c r="G540" s="221"/>
      <c r="H540" s="221"/>
      <c r="I540" s="221"/>
      <c r="J540" s="221"/>
      <c r="L540" s="54" t="str">
        <f t="shared" si="22"/>
        <v/>
      </c>
      <c r="M540" s="203"/>
      <c r="N540" s="201"/>
      <c r="O540" s="230"/>
      <c r="P540" s="221"/>
      <c r="Q540" s="221"/>
      <c r="R540" s="221"/>
      <c r="S540" s="221"/>
      <c r="T540" s="221"/>
      <c r="U540" s="221"/>
      <c r="W540" s="192"/>
    </row>
    <row r="541" spans="1:23" ht="15.75">
      <c r="A541" s="175" t="str">
        <f t="shared" si="23"/>
        <v/>
      </c>
      <c r="B541" s="202"/>
      <c r="C541" s="201"/>
      <c r="D541" s="229"/>
      <c r="E541" s="221"/>
      <c r="F541" s="221"/>
      <c r="G541" s="221"/>
      <c r="H541" s="221"/>
      <c r="I541" s="221"/>
      <c r="J541" s="221"/>
      <c r="L541" s="54" t="str">
        <f t="shared" si="22"/>
        <v/>
      </c>
      <c r="M541" s="202"/>
      <c r="N541" s="201"/>
      <c r="O541" s="230"/>
      <c r="P541" s="221"/>
      <c r="Q541" s="221"/>
      <c r="R541" s="221"/>
      <c r="S541" s="221"/>
      <c r="T541" s="221"/>
      <c r="U541" s="221"/>
      <c r="W541" s="192"/>
    </row>
    <row r="542" spans="1:23" ht="15.75">
      <c r="A542" s="175" t="str">
        <f t="shared" si="23"/>
        <v/>
      </c>
      <c r="B542" s="202"/>
      <c r="C542" s="201"/>
      <c r="D542" s="229"/>
      <c r="E542" s="221"/>
      <c r="F542" s="221"/>
      <c r="G542" s="221"/>
      <c r="H542" s="221"/>
      <c r="I542" s="221"/>
      <c r="J542" s="221"/>
      <c r="L542" s="54" t="str">
        <f t="shared" si="22"/>
        <v/>
      </c>
      <c r="M542" s="202"/>
      <c r="N542" s="201"/>
      <c r="O542" s="230"/>
      <c r="P542" s="221"/>
      <c r="Q542" s="221"/>
      <c r="R542" s="221"/>
      <c r="S542" s="221"/>
      <c r="T542" s="221"/>
      <c r="U542" s="221"/>
      <c r="W542" s="192"/>
    </row>
    <row r="543" spans="1:23" ht="15.75">
      <c r="A543" s="175" t="str">
        <f t="shared" si="23"/>
        <v/>
      </c>
      <c r="B543" s="203"/>
      <c r="C543" s="201"/>
      <c r="D543" s="229"/>
      <c r="E543" s="221"/>
      <c r="F543" s="221"/>
      <c r="G543" s="221"/>
      <c r="H543" s="221"/>
      <c r="I543" s="221"/>
      <c r="J543" s="221"/>
      <c r="L543" s="54" t="str">
        <f t="shared" si="22"/>
        <v/>
      </c>
      <c r="M543" s="203"/>
      <c r="N543" s="201"/>
      <c r="O543" s="230"/>
      <c r="P543" s="221"/>
      <c r="Q543" s="221"/>
      <c r="R543" s="221"/>
      <c r="S543" s="221"/>
      <c r="T543" s="221"/>
      <c r="U543" s="221"/>
      <c r="W543" s="192"/>
    </row>
    <row r="544" spans="1:23" ht="15.75">
      <c r="A544" s="175" t="str">
        <f t="shared" si="23"/>
        <v/>
      </c>
      <c r="B544" s="202"/>
      <c r="C544" s="201"/>
      <c r="D544" s="229"/>
      <c r="E544" s="221"/>
      <c r="F544" s="221"/>
      <c r="G544" s="221"/>
      <c r="H544" s="221"/>
      <c r="I544" s="221"/>
      <c r="J544" s="221"/>
      <c r="L544" s="54" t="str">
        <f t="shared" si="22"/>
        <v/>
      </c>
      <c r="M544" s="202"/>
      <c r="N544" s="201"/>
      <c r="O544" s="230"/>
      <c r="P544" s="221"/>
      <c r="Q544" s="221"/>
      <c r="R544" s="221"/>
      <c r="S544" s="221"/>
      <c r="T544" s="221"/>
      <c r="U544" s="221"/>
      <c r="W544" s="192"/>
    </row>
    <row r="545" spans="1:23" ht="15.75">
      <c r="A545" s="175" t="str">
        <f t="shared" si="23"/>
        <v/>
      </c>
      <c r="B545" s="203"/>
      <c r="C545" s="201"/>
      <c r="D545" s="229"/>
      <c r="E545" s="221"/>
      <c r="F545" s="221"/>
      <c r="G545" s="221"/>
      <c r="H545" s="221"/>
      <c r="I545" s="221"/>
      <c r="J545" s="221"/>
      <c r="L545" s="54" t="str">
        <f t="shared" si="22"/>
        <v/>
      </c>
      <c r="M545" s="203"/>
      <c r="N545" s="201"/>
      <c r="O545" s="230"/>
      <c r="P545" s="221"/>
      <c r="Q545" s="221"/>
      <c r="R545" s="221"/>
      <c r="S545" s="221"/>
      <c r="T545" s="221"/>
      <c r="U545" s="221"/>
      <c r="W545" s="192"/>
    </row>
    <row r="546" spans="1:23" ht="15.75">
      <c r="A546" s="175" t="str">
        <f t="shared" si="23"/>
        <v/>
      </c>
      <c r="B546" s="202"/>
      <c r="C546" s="201"/>
      <c r="D546" s="229"/>
      <c r="E546" s="221"/>
      <c r="F546" s="221"/>
      <c r="G546" s="221"/>
      <c r="H546" s="221"/>
      <c r="I546" s="221"/>
      <c r="J546" s="221"/>
      <c r="L546" s="54" t="str">
        <f t="shared" si="22"/>
        <v/>
      </c>
      <c r="M546" s="202"/>
      <c r="N546" s="201"/>
      <c r="O546" s="230"/>
      <c r="P546" s="221"/>
      <c r="Q546" s="221"/>
      <c r="R546" s="221"/>
      <c r="S546" s="221"/>
      <c r="T546" s="221"/>
      <c r="U546" s="221"/>
      <c r="W546" s="192"/>
    </row>
    <row r="547" spans="1:23" ht="15.75">
      <c r="A547" s="175" t="str">
        <f t="shared" si="23"/>
        <v/>
      </c>
      <c r="B547" s="202"/>
      <c r="C547" s="201"/>
      <c r="D547" s="229"/>
      <c r="E547" s="221"/>
      <c r="F547" s="221"/>
      <c r="G547" s="221"/>
      <c r="H547" s="221"/>
      <c r="I547" s="221"/>
      <c r="J547" s="221"/>
      <c r="L547" s="54" t="str">
        <f t="shared" si="22"/>
        <v/>
      </c>
      <c r="M547" s="202"/>
      <c r="N547" s="201"/>
      <c r="O547" s="230"/>
      <c r="P547" s="221"/>
      <c r="Q547" s="221"/>
      <c r="R547" s="221"/>
      <c r="S547" s="221"/>
      <c r="T547" s="221"/>
      <c r="U547" s="221"/>
      <c r="W547" s="192"/>
    </row>
    <row r="548" spans="1:23" ht="15.75">
      <c r="A548" s="175" t="str">
        <f t="shared" si="23"/>
        <v/>
      </c>
      <c r="B548" s="202"/>
      <c r="C548" s="201"/>
      <c r="D548" s="229"/>
      <c r="E548" s="221"/>
      <c r="F548" s="221"/>
      <c r="G548" s="221"/>
      <c r="H548" s="221"/>
      <c r="I548" s="221"/>
      <c r="J548" s="221"/>
      <c r="L548" s="54" t="str">
        <f t="shared" si="22"/>
        <v/>
      </c>
      <c r="M548" s="202"/>
      <c r="N548" s="201"/>
      <c r="O548" s="230"/>
      <c r="P548" s="221"/>
      <c r="Q548" s="221"/>
      <c r="R548" s="221"/>
      <c r="S548" s="221"/>
      <c r="T548" s="221"/>
      <c r="U548" s="221"/>
      <c r="W548" s="192"/>
    </row>
    <row r="549" spans="1:23" ht="15.75">
      <c r="A549" s="175" t="str">
        <f t="shared" si="23"/>
        <v/>
      </c>
      <c r="B549" s="203"/>
      <c r="C549" s="201"/>
      <c r="D549" s="229"/>
      <c r="E549" s="221"/>
      <c r="F549" s="221"/>
      <c r="G549" s="221"/>
      <c r="H549" s="221"/>
      <c r="I549" s="221"/>
      <c r="J549" s="221"/>
      <c r="L549" s="54" t="str">
        <f t="shared" si="22"/>
        <v/>
      </c>
      <c r="M549" s="203"/>
      <c r="N549" s="201"/>
      <c r="O549" s="230"/>
      <c r="P549" s="221"/>
      <c r="Q549" s="221"/>
      <c r="R549" s="221"/>
      <c r="S549" s="221"/>
      <c r="T549" s="221"/>
      <c r="U549" s="221"/>
      <c r="W549" s="192"/>
    </row>
    <row r="550" spans="1:23" ht="15.75">
      <c r="A550" s="175" t="str">
        <f t="shared" si="23"/>
        <v/>
      </c>
      <c r="B550" s="203"/>
      <c r="C550" s="201"/>
      <c r="D550" s="229"/>
      <c r="E550" s="221"/>
      <c r="F550" s="221"/>
      <c r="G550" s="221"/>
      <c r="H550" s="221"/>
      <c r="I550" s="221"/>
      <c r="J550" s="221"/>
      <c r="L550" s="54" t="str">
        <f t="shared" si="22"/>
        <v/>
      </c>
      <c r="M550" s="203"/>
      <c r="N550" s="201"/>
      <c r="O550" s="230"/>
      <c r="P550" s="221"/>
      <c r="Q550" s="221"/>
      <c r="R550" s="221"/>
      <c r="S550" s="221"/>
      <c r="T550" s="221"/>
      <c r="U550" s="221"/>
      <c r="W550" s="192"/>
    </row>
    <row r="551" spans="1:23" ht="15.75">
      <c r="A551" s="175" t="str">
        <f t="shared" si="23"/>
        <v/>
      </c>
      <c r="B551" s="202"/>
      <c r="C551" s="201"/>
      <c r="D551" s="229"/>
      <c r="E551" s="221"/>
      <c r="F551" s="221"/>
      <c r="G551" s="221"/>
      <c r="H551" s="221"/>
      <c r="I551" s="221"/>
      <c r="J551" s="221"/>
      <c r="L551" s="54" t="str">
        <f t="shared" si="22"/>
        <v/>
      </c>
      <c r="M551" s="202"/>
      <c r="N551" s="201"/>
      <c r="O551" s="230"/>
      <c r="P551" s="221"/>
      <c r="Q551" s="221"/>
      <c r="R551" s="221"/>
      <c r="S551" s="221"/>
      <c r="T551" s="221"/>
      <c r="U551" s="221"/>
      <c r="W551" s="192"/>
    </row>
    <row r="552" spans="1:23" ht="15.75">
      <c r="A552" s="175" t="str">
        <f t="shared" si="23"/>
        <v/>
      </c>
      <c r="B552" s="203"/>
      <c r="C552" s="201"/>
      <c r="D552" s="229"/>
      <c r="E552" s="221"/>
      <c r="F552" s="221"/>
      <c r="G552" s="221"/>
      <c r="H552" s="221"/>
      <c r="I552" s="221"/>
      <c r="J552" s="221"/>
      <c r="L552" s="54" t="str">
        <f t="shared" si="22"/>
        <v/>
      </c>
      <c r="M552" s="203"/>
      <c r="N552" s="201"/>
      <c r="O552" s="228"/>
      <c r="P552" s="221"/>
      <c r="Q552" s="221"/>
      <c r="R552" s="221"/>
      <c r="S552" s="221"/>
      <c r="T552" s="221"/>
      <c r="U552" s="221"/>
      <c r="W552" s="192"/>
    </row>
    <row r="553" spans="1:23" ht="15.75">
      <c r="A553" s="175" t="str">
        <f t="shared" si="23"/>
        <v/>
      </c>
      <c r="B553" s="203"/>
      <c r="C553" s="201"/>
      <c r="D553" s="229"/>
      <c r="E553" s="221"/>
      <c r="F553" s="221"/>
      <c r="G553" s="221"/>
      <c r="H553" s="221"/>
      <c r="I553" s="221"/>
      <c r="J553" s="221"/>
      <c r="L553" s="54" t="str">
        <f t="shared" si="22"/>
        <v/>
      </c>
      <c r="M553" s="202"/>
      <c r="N553" s="201"/>
      <c r="O553" s="228"/>
      <c r="P553" s="221"/>
      <c r="Q553" s="221"/>
      <c r="R553" s="221"/>
      <c r="S553" s="221"/>
      <c r="T553" s="221"/>
      <c r="U553" s="221"/>
      <c r="W553" s="192"/>
    </row>
    <row r="554" spans="1:23" ht="15.75">
      <c r="A554" s="175" t="str">
        <f t="shared" si="23"/>
        <v/>
      </c>
      <c r="B554" s="202"/>
      <c r="C554" s="201"/>
      <c r="D554" s="229"/>
      <c r="E554" s="221"/>
      <c r="F554" s="221"/>
      <c r="G554" s="221"/>
      <c r="H554" s="221"/>
      <c r="I554" s="221"/>
      <c r="J554" s="221"/>
      <c r="L554" s="54" t="str">
        <f t="shared" si="22"/>
        <v/>
      </c>
      <c r="M554" s="202"/>
      <c r="N554" s="201"/>
      <c r="O554" s="228"/>
      <c r="P554" s="221"/>
      <c r="Q554" s="221"/>
      <c r="R554" s="221"/>
      <c r="S554" s="221"/>
      <c r="T554" s="221"/>
      <c r="U554" s="221"/>
      <c r="W554" s="192"/>
    </row>
    <row r="555" spans="1:23" ht="15.75">
      <c r="A555" s="175" t="str">
        <f t="shared" si="23"/>
        <v/>
      </c>
      <c r="B555" s="202"/>
      <c r="C555" s="201"/>
      <c r="D555" s="229"/>
      <c r="E555" s="221"/>
      <c r="F555" s="221"/>
      <c r="G555" s="221"/>
      <c r="H555" s="221"/>
      <c r="I555" s="221"/>
      <c r="J555" s="221"/>
      <c r="L555" s="54" t="str">
        <f t="shared" si="22"/>
        <v/>
      </c>
      <c r="M555" s="202"/>
      <c r="N555" s="201"/>
      <c r="O555" s="228"/>
      <c r="P555" s="221"/>
      <c r="Q555" s="221"/>
      <c r="R555" s="221"/>
      <c r="S555" s="221"/>
      <c r="T555" s="221"/>
      <c r="U555" s="221"/>
      <c r="W555" s="192"/>
    </row>
    <row r="556" spans="1:23" ht="15.75">
      <c r="A556" s="175" t="str">
        <f t="shared" si="23"/>
        <v/>
      </c>
      <c r="B556" s="202"/>
      <c r="C556" s="201"/>
      <c r="D556" s="229"/>
      <c r="E556" s="221"/>
      <c r="F556" s="221"/>
      <c r="G556" s="221"/>
      <c r="H556" s="221"/>
      <c r="I556" s="221"/>
      <c r="J556" s="221"/>
      <c r="L556" s="54" t="str">
        <f t="shared" si="22"/>
        <v/>
      </c>
      <c r="M556" s="203"/>
      <c r="N556" s="201"/>
      <c r="O556" s="228"/>
      <c r="P556" s="221"/>
      <c r="Q556" s="221"/>
      <c r="R556" s="221"/>
      <c r="S556" s="221"/>
      <c r="T556" s="221"/>
      <c r="U556" s="221"/>
      <c r="W556" s="192"/>
    </row>
    <row r="557" spans="1:23" ht="15.75">
      <c r="A557" s="175" t="str">
        <f t="shared" si="23"/>
        <v/>
      </c>
      <c r="B557" s="202"/>
      <c r="C557" s="201"/>
      <c r="D557" s="229"/>
      <c r="E557" s="221"/>
      <c r="F557" s="221"/>
      <c r="G557" s="221"/>
      <c r="H557" s="221"/>
      <c r="I557" s="221"/>
      <c r="J557" s="221"/>
      <c r="L557" s="54" t="str">
        <f t="shared" si="22"/>
        <v/>
      </c>
      <c r="M557" s="202"/>
      <c r="N557" s="201"/>
      <c r="O557" s="228"/>
      <c r="P557" s="221"/>
      <c r="Q557" s="221"/>
      <c r="R557" s="221"/>
      <c r="S557" s="221"/>
      <c r="T557" s="221"/>
      <c r="U557" s="221"/>
      <c r="W557" s="192"/>
    </row>
    <row r="558" spans="1:23" ht="15.75">
      <c r="A558" s="175" t="str">
        <f t="shared" si="23"/>
        <v/>
      </c>
      <c r="B558" s="202"/>
      <c r="C558" s="201"/>
      <c r="D558" s="229"/>
      <c r="E558" s="221"/>
      <c r="F558" s="221"/>
      <c r="G558" s="221"/>
      <c r="H558" s="221"/>
      <c r="I558" s="221"/>
      <c r="J558" s="221"/>
      <c r="L558" s="54" t="str">
        <f t="shared" si="22"/>
        <v/>
      </c>
      <c r="M558" s="202"/>
      <c r="N558" s="201"/>
      <c r="O558" s="228"/>
      <c r="P558" s="221"/>
      <c r="Q558" s="221"/>
      <c r="R558" s="221"/>
      <c r="S558" s="221"/>
      <c r="T558" s="221"/>
      <c r="U558" s="221"/>
      <c r="W558" s="192"/>
    </row>
    <row r="559" spans="1:23" ht="15.75">
      <c r="A559" s="175" t="str">
        <f t="shared" si="23"/>
        <v/>
      </c>
      <c r="B559" s="202"/>
      <c r="C559" s="201"/>
      <c r="D559" s="229"/>
      <c r="E559" s="221"/>
      <c r="F559" s="221"/>
      <c r="G559" s="221"/>
      <c r="H559" s="221"/>
      <c r="I559" s="221"/>
      <c r="J559" s="221"/>
      <c r="L559" s="54" t="str">
        <f t="shared" si="22"/>
        <v/>
      </c>
      <c r="M559" s="202"/>
      <c r="N559" s="201"/>
      <c r="O559" s="228"/>
      <c r="P559" s="221"/>
      <c r="Q559" s="221"/>
      <c r="R559" s="221"/>
      <c r="S559" s="221"/>
      <c r="T559" s="221"/>
      <c r="U559" s="221"/>
      <c r="W559" s="192"/>
    </row>
    <row r="560" spans="1:23" ht="15.75">
      <c r="A560" s="175" t="str">
        <f t="shared" si="23"/>
        <v/>
      </c>
      <c r="B560" s="202"/>
      <c r="C560" s="201"/>
      <c r="D560" s="229"/>
      <c r="E560" s="221"/>
      <c r="F560" s="221"/>
      <c r="G560" s="221"/>
      <c r="H560" s="221"/>
      <c r="I560" s="221"/>
      <c r="J560" s="221"/>
      <c r="L560" s="54" t="str">
        <f t="shared" si="22"/>
        <v/>
      </c>
      <c r="M560" s="202"/>
      <c r="N560" s="201"/>
      <c r="O560" s="228"/>
      <c r="P560" s="221"/>
      <c r="Q560" s="221"/>
      <c r="R560" s="221"/>
      <c r="S560" s="221"/>
      <c r="T560" s="221"/>
      <c r="U560" s="221"/>
      <c r="W560" s="192"/>
    </row>
    <row r="561" spans="1:23" ht="15.75">
      <c r="A561" s="175" t="str">
        <f t="shared" si="23"/>
        <v/>
      </c>
      <c r="B561" s="202"/>
      <c r="C561" s="201"/>
      <c r="D561" s="227"/>
      <c r="E561" s="221"/>
      <c r="F561" s="221"/>
      <c r="G561" s="221"/>
      <c r="H561" s="221"/>
      <c r="I561" s="221"/>
      <c r="J561" s="221"/>
      <c r="L561" s="54" t="str">
        <f t="shared" si="22"/>
        <v/>
      </c>
      <c r="M561" s="202"/>
      <c r="N561" s="201"/>
      <c r="O561" s="227"/>
      <c r="P561" s="221"/>
      <c r="Q561" s="221"/>
      <c r="R561" s="221"/>
      <c r="S561" s="221"/>
      <c r="T561" s="221"/>
      <c r="U561" s="221"/>
      <c r="W561" s="192"/>
    </row>
    <row r="562" spans="1:23" ht="15.75">
      <c r="A562" s="175" t="str">
        <f t="shared" si="23"/>
        <v/>
      </c>
      <c r="B562" s="202"/>
      <c r="C562" s="201"/>
      <c r="D562" s="227"/>
      <c r="E562" s="221"/>
      <c r="F562" s="221"/>
      <c r="G562" s="221"/>
      <c r="H562" s="221"/>
      <c r="I562" s="221"/>
      <c r="J562" s="221"/>
      <c r="L562" s="54" t="str">
        <f t="shared" si="22"/>
        <v/>
      </c>
      <c r="M562" s="202"/>
      <c r="N562" s="201"/>
      <c r="O562" s="227"/>
      <c r="P562" s="221"/>
      <c r="Q562" s="221"/>
      <c r="R562" s="221"/>
      <c r="S562" s="221"/>
      <c r="T562" s="221"/>
      <c r="U562" s="221"/>
      <c r="W562" s="192"/>
    </row>
    <row r="563" spans="1:23" ht="15.75">
      <c r="A563" s="175" t="str">
        <f t="shared" si="23"/>
        <v/>
      </c>
      <c r="B563" s="202"/>
      <c r="C563" s="201"/>
      <c r="D563" s="227"/>
      <c r="E563" s="221"/>
      <c r="F563" s="221"/>
      <c r="G563" s="221"/>
      <c r="H563" s="221"/>
      <c r="I563" s="221"/>
      <c r="J563" s="221"/>
      <c r="L563" s="54" t="str">
        <f t="shared" si="22"/>
        <v/>
      </c>
      <c r="M563" s="202"/>
      <c r="N563" s="201"/>
      <c r="O563" s="227"/>
      <c r="P563" s="221"/>
      <c r="Q563" s="221"/>
      <c r="R563" s="221"/>
      <c r="S563" s="221"/>
      <c r="T563" s="221"/>
      <c r="U563" s="221"/>
      <c r="W563" s="192"/>
    </row>
    <row r="564" spans="1:23" ht="15.75">
      <c r="A564" s="175" t="str">
        <f t="shared" si="23"/>
        <v/>
      </c>
      <c r="B564" s="202"/>
      <c r="C564" s="201"/>
      <c r="D564" s="227"/>
      <c r="E564" s="221"/>
      <c r="F564" s="221"/>
      <c r="G564" s="221"/>
      <c r="H564" s="221"/>
      <c r="I564" s="221"/>
      <c r="J564" s="221"/>
      <c r="L564" s="54" t="str">
        <f t="shared" si="22"/>
        <v/>
      </c>
      <c r="M564" s="202"/>
      <c r="N564" s="201"/>
      <c r="O564" s="227"/>
      <c r="P564" s="221"/>
      <c r="Q564" s="221"/>
      <c r="R564" s="221"/>
      <c r="S564" s="221"/>
      <c r="T564" s="221"/>
      <c r="U564" s="221"/>
      <c r="W564" s="192"/>
    </row>
    <row r="565" spans="1:23" ht="15.75">
      <c r="A565" s="175" t="str">
        <f t="shared" si="23"/>
        <v/>
      </c>
      <c r="B565" s="202"/>
      <c r="C565" s="201"/>
      <c r="D565" s="227"/>
      <c r="E565" s="221"/>
      <c r="F565" s="221"/>
      <c r="G565" s="221"/>
      <c r="H565" s="221"/>
      <c r="I565" s="221"/>
      <c r="J565" s="221"/>
      <c r="L565" s="54" t="str">
        <f t="shared" si="22"/>
        <v/>
      </c>
      <c r="M565" s="202"/>
      <c r="N565" s="201"/>
      <c r="O565" s="227"/>
      <c r="P565" s="221"/>
      <c r="Q565" s="221"/>
      <c r="R565" s="221"/>
      <c r="S565" s="221"/>
      <c r="T565" s="221"/>
      <c r="U565" s="221"/>
      <c r="W565" s="192"/>
    </row>
    <row r="566" spans="1:23" ht="15.75">
      <c r="A566" s="175" t="str">
        <f t="shared" si="23"/>
        <v/>
      </c>
      <c r="B566" s="202"/>
      <c r="C566" s="201"/>
      <c r="D566" s="227"/>
      <c r="E566" s="221"/>
      <c r="F566" s="221"/>
      <c r="G566" s="221"/>
      <c r="H566" s="221"/>
      <c r="I566" s="221"/>
      <c r="J566" s="221"/>
      <c r="L566" s="54" t="str">
        <f t="shared" si="22"/>
        <v/>
      </c>
      <c r="M566" s="202"/>
      <c r="N566" s="201"/>
      <c r="O566" s="227"/>
      <c r="P566" s="221"/>
      <c r="Q566" s="221"/>
      <c r="R566" s="221"/>
      <c r="S566" s="221"/>
      <c r="T566" s="221"/>
      <c r="U566" s="221"/>
      <c r="W566" s="192"/>
    </row>
    <row r="567" spans="1:23" ht="15.75">
      <c r="A567" s="175" t="str">
        <f t="shared" si="23"/>
        <v/>
      </c>
      <c r="B567" s="202"/>
      <c r="C567" s="201"/>
      <c r="D567" s="227"/>
      <c r="E567" s="221"/>
      <c r="F567" s="221"/>
      <c r="G567" s="221"/>
      <c r="H567" s="221"/>
      <c r="I567" s="221"/>
      <c r="J567" s="221"/>
      <c r="L567" s="54" t="str">
        <f t="shared" si="22"/>
        <v/>
      </c>
      <c r="M567" s="202"/>
      <c r="N567" s="201"/>
      <c r="O567" s="227"/>
      <c r="P567" s="221"/>
      <c r="Q567" s="221"/>
      <c r="R567" s="221"/>
      <c r="S567" s="221"/>
      <c r="T567" s="221"/>
      <c r="U567" s="221"/>
      <c r="W567" s="192"/>
    </row>
    <row r="568" spans="1:23" ht="15.75">
      <c r="A568" s="175" t="str">
        <f t="shared" si="23"/>
        <v/>
      </c>
      <c r="B568" s="202"/>
      <c r="C568" s="201"/>
      <c r="D568" s="227"/>
      <c r="E568" s="221"/>
      <c r="F568" s="221"/>
      <c r="G568" s="221"/>
      <c r="H568" s="221"/>
      <c r="I568" s="221"/>
      <c r="J568" s="221"/>
      <c r="L568" s="54" t="str">
        <f t="shared" si="22"/>
        <v/>
      </c>
      <c r="M568" s="202"/>
      <c r="N568" s="201"/>
      <c r="O568" s="227"/>
      <c r="P568" s="221"/>
      <c r="Q568" s="221"/>
      <c r="R568" s="221"/>
      <c r="S568" s="221"/>
      <c r="T568" s="221"/>
      <c r="U568" s="221"/>
      <c r="W568" s="192"/>
    </row>
    <row r="569" spans="1:23" ht="15.75">
      <c r="A569" s="175" t="str">
        <f t="shared" si="23"/>
        <v/>
      </c>
      <c r="B569" s="202"/>
      <c r="C569" s="201"/>
      <c r="D569" s="227"/>
      <c r="E569" s="221"/>
      <c r="F569" s="221"/>
      <c r="G569" s="221"/>
      <c r="H569" s="221"/>
      <c r="I569" s="221"/>
      <c r="J569" s="221"/>
      <c r="L569" s="54" t="str">
        <f t="shared" si="22"/>
        <v/>
      </c>
      <c r="M569" s="202"/>
      <c r="N569" s="201"/>
      <c r="O569" s="227"/>
      <c r="P569" s="221"/>
      <c r="Q569" s="221"/>
      <c r="R569" s="221"/>
      <c r="S569" s="221"/>
      <c r="T569" s="221"/>
      <c r="U569" s="221"/>
      <c r="W569" s="192"/>
    </row>
    <row r="570" spans="1:23" ht="15.75">
      <c r="A570" s="175" t="str">
        <f t="shared" si="23"/>
        <v/>
      </c>
      <c r="B570" s="202"/>
      <c r="C570" s="201"/>
      <c r="D570" s="227"/>
      <c r="E570" s="221"/>
      <c r="F570" s="221"/>
      <c r="G570" s="221"/>
      <c r="H570" s="221"/>
      <c r="I570" s="221"/>
      <c r="J570" s="221"/>
      <c r="L570" s="54" t="str">
        <f t="shared" si="22"/>
        <v/>
      </c>
      <c r="M570" s="202"/>
      <c r="N570" s="201"/>
      <c r="O570" s="227"/>
      <c r="P570" s="221"/>
      <c r="Q570" s="221"/>
      <c r="R570" s="221"/>
      <c r="S570" s="221"/>
      <c r="T570" s="221"/>
      <c r="U570" s="221"/>
      <c r="W570" s="192"/>
    </row>
    <row r="571" spans="1:23" ht="15.75">
      <c r="A571" s="175" t="str">
        <f t="shared" si="23"/>
        <v/>
      </c>
      <c r="B571" s="202"/>
      <c r="C571" s="201"/>
      <c r="D571" s="227"/>
      <c r="E571" s="221"/>
      <c r="F571" s="221"/>
      <c r="G571" s="221"/>
      <c r="H571" s="221"/>
      <c r="I571" s="221"/>
      <c r="J571" s="221"/>
      <c r="L571" s="54" t="str">
        <f t="shared" si="22"/>
        <v/>
      </c>
      <c r="M571" s="202"/>
      <c r="N571" s="201"/>
      <c r="O571" s="227"/>
      <c r="P571" s="221"/>
      <c r="Q571" s="221"/>
      <c r="R571" s="221"/>
      <c r="S571" s="221"/>
      <c r="T571" s="221"/>
      <c r="U571" s="221"/>
      <c r="W571" s="192"/>
    </row>
    <row r="572" spans="1:23" ht="15.75">
      <c r="A572" s="175" t="str">
        <f t="shared" si="23"/>
        <v/>
      </c>
      <c r="B572" s="202"/>
      <c r="C572" s="201"/>
      <c r="D572" s="227"/>
      <c r="E572" s="221"/>
      <c r="F572" s="221"/>
      <c r="G572" s="221"/>
      <c r="H572" s="221"/>
      <c r="I572" s="221"/>
      <c r="J572" s="221"/>
      <c r="L572" s="54" t="str">
        <f t="shared" si="22"/>
        <v/>
      </c>
      <c r="M572" s="202"/>
      <c r="N572" s="201"/>
      <c r="O572" s="227"/>
      <c r="P572" s="221"/>
      <c r="Q572" s="221"/>
      <c r="R572" s="221"/>
      <c r="S572" s="221"/>
      <c r="T572" s="221"/>
      <c r="U572" s="221"/>
      <c r="W572" s="192"/>
    </row>
    <row r="573" spans="1:23" ht="15.75">
      <c r="A573" s="175" t="str">
        <f t="shared" si="23"/>
        <v/>
      </c>
      <c r="B573" s="202"/>
      <c r="C573" s="201"/>
      <c r="D573" s="227"/>
      <c r="E573" s="221"/>
      <c r="F573" s="221"/>
      <c r="G573" s="221"/>
      <c r="H573" s="221"/>
      <c r="I573" s="221"/>
      <c r="J573" s="221"/>
      <c r="L573" s="54" t="str">
        <f t="shared" si="22"/>
        <v/>
      </c>
      <c r="M573" s="202"/>
      <c r="N573" s="201"/>
      <c r="O573" s="227"/>
      <c r="P573" s="221"/>
      <c r="Q573" s="221"/>
      <c r="R573" s="221"/>
      <c r="S573" s="221"/>
      <c r="T573" s="221"/>
      <c r="U573" s="221"/>
      <c r="W573" s="192"/>
    </row>
    <row r="574" spans="1:23" ht="15.75">
      <c r="A574" s="175" t="str">
        <f t="shared" si="23"/>
        <v/>
      </c>
      <c r="B574" s="203"/>
      <c r="C574" s="201"/>
      <c r="D574" s="227"/>
      <c r="E574" s="221"/>
      <c r="F574" s="221"/>
      <c r="G574" s="221"/>
      <c r="H574" s="221"/>
      <c r="I574" s="221"/>
      <c r="J574" s="221"/>
      <c r="L574" s="54" t="str">
        <f t="shared" si="22"/>
        <v/>
      </c>
      <c r="M574" s="203"/>
      <c r="N574" s="201"/>
      <c r="O574" s="227"/>
      <c r="P574" s="221"/>
      <c r="Q574" s="221"/>
      <c r="R574" s="221"/>
      <c r="S574" s="221"/>
      <c r="T574" s="221"/>
      <c r="U574" s="221"/>
      <c r="W574" s="192"/>
    </row>
    <row r="575" spans="1:23" ht="15.75">
      <c r="A575" s="175" t="str">
        <f t="shared" si="23"/>
        <v/>
      </c>
      <c r="B575" s="202"/>
      <c r="C575" s="201"/>
      <c r="D575" s="227"/>
      <c r="E575" s="221"/>
      <c r="F575" s="221"/>
      <c r="G575" s="221"/>
      <c r="H575" s="221"/>
      <c r="I575" s="221"/>
      <c r="J575" s="221"/>
      <c r="L575" s="54" t="str">
        <f t="shared" si="22"/>
        <v/>
      </c>
      <c r="M575" s="202"/>
      <c r="N575" s="201"/>
      <c r="O575" s="227"/>
      <c r="P575" s="221"/>
      <c r="Q575" s="221"/>
      <c r="R575" s="221"/>
      <c r="S575" s="221"/>
      <c r="T575" s="221"/>
      <c r="U575" s="221"/>
      <c r="W575" s="192"/>
    </row>
    <row r="576" spans="1:23" ht="15.75">
      <c r="A576" s="175" t="str">
        <f t="shared" si="23"/>
        <v/>
      </c>
      <c r="B576" s="202"/>
      <c r="C576" s="201"/>
      <c r="D576" s="227"/>
      <c r="E576" s="221"/>
      <c r="F576" s="221"/>
      <c r="G576" s="221"/>
      <c r="H576" s="221"/>
      <c r="I576" s="221"/>
      <c r="J576" s="221"/>
      <c r="L576" s="54" t="str">
        <f t="shared" si="22"/>
        <v/>
      </c>
      <c r="M576" s="202"/>
      <c r="N576" s="201"/>
      <c r="O576" s="227"/>
      <c r="P576" s="221"/>
      <c r="Q576" s="221"/>
      <c r="R576" s="221"/>
      <c r="S576" s="221"/>
      <c r="T576" s="221"/>
      <c r="U576" s="221"/>
      <c r="W576" s="192"/>
    </row>
    <row r="577" spans="1:23" ht="15.75">
      <c r="A577" s="175" t="str">
        <f t="shared" si="23"/>
        <v/>
      </c>
      <c r="B577" s="202"/>
      <c r="C577" s="201"/>
      <c r="D577" s="227"/>
      <c r="E577" s="221"/>
      <c r="F577" s="221"/>
      <c r="G577" s="221"/>
      <c r="H577" s="221"/>
      <c r="I577" s="221"/>
      <c r="J577" s="221"/>
      <c r="L577" s="54" t="str">
        <f t="shared" si="22"/>
        <v/>
      </c>
      <c r="M577" s="202"/>
      <c r="N577" s="201"/>
      <c r="O577" s="227"/>
      <c r="P577" s="221"/>
      <c r="Q577" s="221"/>
      <c r="R577" s="221"/>
      <c r="S577" s="221"/>
      <c r="T577" s="221"/>
      <c r="U577" s="221"/>
      <c r="W577" s="192"/>
    </row>
    <row r="578" spans="1:23" ht="15.75">
      <c r="A578" s="175" t="str">
        <f t="shared" si="23"/>
        <v/>
      </c>
      <c r="B578" s="202"/>
      <c r="C578" s="201"/>
      <c r="D578" s="227"/>
      <c r="E578" s="221"/>
      <c r="F578" s="221"/>
      <c r="G578" s="221"/>
      <c r="H578" s="221"/>
      <c r="I578" s="221"/>
      <c r="J578" s="221"/>
      <c r="L578" s="54" t="str">
        <f t="shared" si="22"/>
        <v/>
      </c>
      <c r="M578" s="202"/>
      <c r="N578" s="201"/>
      <c r="O578" s="227"/>
      <c r="P578" s="221"/>
      <c r="Q578" s="221"/>
      <c r="R578" s="221"/>
      <c r="S578" s="221"/>
      <c r="T578" s="221"/>
      <c r="U578" s="221"/>
      <c r="W578" s="192"/>
    </row>
    <row r="579" spans="1:23" ht="15.75">
      <c r="A579" s="175" t="str">
        <f t="shared" si="23"/>
        <v/>
      </c>
      <c r="B579" s="202"/>
      <c r="C579" s="201"/>
      <c r="D579" s="227"/>
      <c r="E579" s="221"/>
      <c r="F579" s="221"/>
      <c r="G579" s="221"/>
      <c r="H579" s="221"/>
      <c r="I579" s="221"/>
      <c r="J579" s="221"/>
      <c r="L579" s="54" t="str">
        <f t="shared" si="22"/>
        <v/>
      </c>
      <c r="M579" s="202"/>
      <c r="N579" s="201"/>
      <c r="O579" s="227"/>
      <c r="P579" s="221"/>
      <c r="Q579" s="221"/>
      <c r="R579" s="221"/>
      <c r="S579" s="221"/>
      <c r="T579" s="221"/>
      <c r="U579" s="221"/>
      <c r="W579" s="192"/>
    </row>
    <row r="580" spans="1:23" ht="15.75">
      <c r="A580" s="175" t="str">
        <f t="shared" si="23"/>
        <v/>
      </c>
      <c r="B580" s="202"/>
      <c r="C580" s="201"/>
      <c r="D580" s="227"/>
      <c r="E580" s="221"/>
      <c r="F580" s="221"/>
      <c r="G580" s="221"/>
      <c r="H580" s="221"/>
      <c r="I580" s="221"/>
      <c r="J580" s="221"/>
      <c r="L580" s="54" t="str">
        <f t="shared" si="22"/>
        <v/>
      </c>
      <c r="M580" s="202"/>
      <c r="N580" s="201"/>
      <c r="O580" s="227"/>
      <c r="P580" s="221"/>
      <c r="Q580" s="221"/>
      <c r="R580" s="221"/>
      <c r="S580" s="221"/>
      <c r="T580" s="221"/>
      <c r="U580" s="221"/>
      <c r="W580" s="192"/>
    </row>
    <row r="581" spans="1:23" ht="15.75">
      <c r="A581" s="175" t="str">
        <f t="shared" si="23"/>
        <v/>
      </c>
      <c r="B581" s="202"/>
      <c r="C581" s="201"/>
      <c r="D581" s="227"/>
      <c r="E581" s="221"/>
      <c r="F581" s="221"/>
      <c r="G581" s="221"/>
      <c r="H581" s="221"/>
      <c r="I581" s="221"/>
      <c r="J581" s="221"/>
      <c r="L581" s="54" t="str">
        <f t="shared" si="22"/>
        <v/>
      </c>
      <c r="M581" s="202"/>
      <c r="N581" s="201"/>
      <c r="O581" s="227"/>
      <c r="P581" s="221"/>
      <c r="Q581" s="221"/>
      <c r="R581" s="221"/>
      <c r="S581" s="221"/>
      <c r="T581" s="221"/>
      <c r="U581" s="221"/>
      <c r="W581" s="192"/>
    </row>
    <row r="582" spans="1:23" ht="15.75">
      <c r="A582" s="175" t="str">
        <f t="shared" ref="A582:A645" si="24">+B582&amp;C582</f>
        <v/>
      </c>
      <c r="B582" s="202"/>
      <c r="C582" s="201"/>
      <c r="D582" s="227"/>
      <c r="E582" s="221"/>
      <c r="F582" s="221"/>
      <c r="G582" s="221"/>
      <c r="H582" s="221"/>
      <c r="I582" s="221"/>
      <c r="J582" s="221"/>
      <c r="L582" s="54" t="str">
        <f t="shared" si="22"/>
        <v/>
      </c>
      <c r="M582" s="202"/>
      <c r="N582" s="201"/>
      <c r="O582" s="227"/>
      <c r="P582" s="221"/>
      <c r="Q582" s="221"/>
      <c r="R582" s="221"/>
      <c r="S582" s="221"/>
      <c r="T582" s="221"/>
      <c r="U582" s="221"/>
      <c r="W582" s="192"/>
    </row>
    <row r="583" spans="1:23" ht="15.75">
      <c r="A583" s="175" t="str">
        <f t="shared" si="24"/>
        <v/>
      </c>
      <c r="B583" s="202"/>
      <c r="C583" s="201"/>
      <c r="D583" s="227"/>
      <c r="E583" s="221"/>
      <c r="F583" s="221"/>
      <c r="G583" s="221"/>
      <c r="H583" s="221"/>
      <c r="I583" s="221"/>
      <c r="J583" s="221"/>
      <c r="L583" s="54" t="str">
        <f t="shared" ref="L583:L646" si="25">+M583&amp;N583</f>
        <v/>
      </c>
      <c r="M583" s="202"/>
      <c r="N583" s="201"/>
      <c r="O583" s="227"/>
      <c r="P583" s="221"/>
      <c r="Q583" s="221"/>
      <c r="R583" s="221"/>
      <c r="S583" s="221"/>
      <c r="T583" s="221"/>
      <c r="U583" s="221"/>
      <c r="W583" s="192"/>
    </row>
    <row r="584" spans="1:23" ht="15.75">
      <c r="A584" s="175" t="str">
        <f t="shared" si="24"/>
        <v/>
      </c>
      <c r="B584" s="202"/>
      <c r="C584" s="201"/>
      <c r="D584" s="227"/>
      <c r="E584" s="221"/>
      <c r="F584" s="221"/>
      <c r="G584" s="221"/>
      <c r="H584" s="221"/>
      <c r="I584" s="221"/>
      <c r="J584" s="221"/>
      <c r="L584" s="54" t="str">
        <f t="shared" si="25"/>
        <v/>
      </c>
      <c r="M584" s="202"/>
      <c r="N584" s="201"/>
      <c r="O584" s="227"/>
      <c r="P584" s="221"/>
      <c r="Q584" s="221"/>
      <c r="R584" s="221"/>
      <c r="S584" s="221"/>
      <c r="T584" s="221"/>
      <c r="U584" s="221"/>
      <c r="W584" s="192"/>
    </row>
    <row r="585" spans="1:23" ht="15.75">
      <c r="A585" s="175" t="str">
        <f t="shared" si="24"/>
        <v/>
      </c>
      <c r="B585" s="202"/>
      <c r="C585" s="201"/>
      <c r="D585" s="227"/>
      <c r="E585" s="221"/>
      <c r="F585" s="221"/>
      <c r="G585" s="221"/>
      <c r="H585" s="221"/>
      <c r="I585" s="221"/>
      <c r="J585" s="221"/>
      <c r="L585" s="54" t="str">
        <f t="shared" si="25"/>
        <v/>
      </c>
      <c r="M585" s="202"/>
      <c r="N585" s="201"/>
      <c r="O585" s="227"/>
      <c r="P585" s="221"/>
      <c r="Q585" s="221"/>
      <c r="R585" s="221"/>
      <c r="S585" s="221"/>
      <c r="T585" s="221"/>
      <c r="U585" s="221"/>
      <c r="W585" s="192"/>
    </row>
    <row r="586" spans="1:23" ht="15.75">
      <c r="A586" s="175" t="str">
        <f t="shared" si="24"/>
        <v/>
      </c>
      <c r="B586" s="202"/>
      <c r="C586" s="201"/>
      <c r="D586" s="227"/>
      <c r="E586" s="221"/>
      <c r="F586" s="221"/>
      <c r="G586" s="221"/>
      <c r="H586" s="221"/>
      <c r="I586" s="221"/>
      <c r="J586" s="221"/>
      <c r="L586" s="54" t="str">
        <f t="shared" si="25"/>
        <v/>
      </c>
      <c r="M586" s="202"/>
      <c r="N586" s="201"/>
      <c r="O586" s="227"/>
      <c r="P586" s="221"/>
      <c r="Q586" s="221"/>
      <c r="R586" s="221"/>
      <c r="S586" s="221"/>
      <c r="T586" s="221"/>
      <c r="U586" s="221"/>
      <c r="W586" s="192"/>
    </row>
    <row r="587" spans="1:23" ht="15.75">
      <c r="A587" s="175" t="str">
        <f t="shared" si="24"/>
        <v/>
      </c>
      <c r="B587" s="202"/>
      <c r="C587" s="201"/>
      <c r="D587" s="227"/>
      <c r="E587" s="221"/>
      <c r="F587" s="221"/>
      <c r="G587" s="221"/>
      <c r="H587" s="221"/>
      <c r="I587" s="221"/>
      <c r="J587" s="221"/>
      <c r="L587" s="54" t="str">
        <f t="shared" si="25"/>
        <v/>
      </c>
      <c r="M587" s="202"/>
      <c r="N587" s="201"/>
      <c r="O587" s="227"/>
      <c r="P587" s="221"/>
      <c r="Q587" s="221"/>
      <c r="R587" s="221"/>
      <c r="S587" s="221"/>
      <c r="T587" s="221"/>
      <c r="U587" s="221"/>
      <c r="W587" s="192"/>
    </row>
    <row r="588" spans="1:23" ht="15.75">
      <c r="A588" s="175" t="str">
        <f t="shared" si="24"/>
        <v/>
      </c>
      <c r="B588" s="202"/>
      <c r="C588" s="201"/>
      <c r="D588" s="227"/>
      <c r="E588" s="221"/>
      <c r="F588" s="221"/>
      <c r="G588" s="221"/>
      <c r="H588" s="221"/>
      <c r="I588" s="221"/>
      <c r="J588" s="221"/>
      <c r="L588" s="54" t="str">
        <f t="shared" si="25"/>
        <v/>
      </c>
      <c r="M588" s="202"/>
      <c r="N588" s="201"/>
      <c r="O588" s="227"/>
      <c r="P588" s="221"/>
      <c r="Q588" s="221"/>
      <c r="R588" s="221"/>
      <c r="S588" s="221"/>
      <c r="T588" s="221"/>
      <c r="U588" s="221"/>
      <c r="W588" s="192"/>
    </row>
    <row r="589" spans="1:23" ht="15.75">
      <c r="A589" s="175" t="str">
        <f t="shared" si="24"/>
        <v/>
      </c>
      <c r="B589" s="202"/>
      <c r="C589" s="201"/>
      <c r="D589" s="227"/>
      <c r="E589" s="221"/>
      <c r="F589" s="221"/>
      <c r="G589" s="221"/>
      <c r="H589" s="221"/>
      <c r="I589" s="221"/>
      <c r="J589" s="221"/>
      <c r="L589" s="54" t="str">
        <f t="shared" si="25"/>
        <v/>
      </c>
      <c r="M589" s="202"/>
      <c r="N589" s="201"/>
      <c r="O589" s="227"/>
      <c r="P589" s="221"/>
      <c r="Q589" s="221"/>
      <c r="R589" s="221"/>
      <c r="S589" s="221"/>
      <c r="T589" s="221"/>
      <c r="U589" s="221"/>
      <c r="W589" s="192"/>
    </row>
    <row r="590" spans="1:23" ht="15.75">
      <c r="A590" s="175" t="str">
        <f t="shared" si="24"/>
        <v/>
      </c>
      <c r="B590" s="202"/>
      <c r="C590" s="201"/>
      <c r="D590" s="227"/>
      <c r="E590" s="221"/>
      <c r="F590" s="221"/>
      <c r="G590" s="221"/>
      <c r="H590" s="221"/>
      <c r="I590" s="221"/>
      <c r="J590" s="221"/>
      <c r="L590" s="54" t="str">
        <f t="shared" si="25"/>
        <v/>
      </c>
      <c r="M590" s="203"/>
      <c r="N590" s="201"/>
      <c r="O590" s="227"/>
      <c r="P590" s="221"/>
      <c r="Q590" s="221"/>
      <c r="R590" s="221"/>
      <c r="S590" s="221"/>
      <c r="T590" s="221"/>
      <c r="U590" s="221"/>
      <c r="W590" s="192"/>
    </row>
    <row r="591" spans="1:23" ht="15.75">
      <c r="A591" s="175" t="str">
        <f t="shared" si="24"/>
        <v/>
      </c>
      <c r="B591" s="202"/>
      <c r="C591" s="201"/>
      <c r="D591" s="227"/>
      <c r="E591" s="221"/>
      <c r="F591" s="221"/>
      <c r="G591" s="221"/>
      <c r="H591" s="221"/>
      <c r="I591" s="221"/>
      <c r="J591" s="221"/>
      <c r="L591" s="54" t="str">
        <f t="shared" si="25"/>
        <v/>
      </c>
      <c r="M591" s="202"/>
      <c r="N591" s="201"/>
      <c r="O591" s="227"/>
      <c r="P591" s="221"/>
      <c r="Q591" s="221"/>
      <c r="R591" s="221"/>
      <c r="S591" s="221"/>
      <c r="T591" s="221"/>
      <c r="U591" s="221"/>
      <c r="W591" s="192"/>
    </row>
    <row r="592" spans="1:23" ht="15.75">
      <c r="A592" s="175" t="str">
        <f t="shared" si="24"/>
        <v/>
      </c>
      <c r="B592" s="202"/>
      <c r="C592" s="201"/>
      <c r="D592" s="227"/>
      <c r="E592" s="221"/>
      <c r="F592" s="221"/>
      <c r="G592" s="221"/>
      <c r="H592" s="221"/>
      <c r="I592" s="221"/>
      <c r="J592" s="221"/>
      <c r="L592" s="54" t="str">
        <f t="shared" si="25"/>
        <v/>
      </c>
      <c r="M592" s="202"/>
      <c r="N592" s="201"/>
      <c r="O592" s="227"/>
      <c r="P592" s="221"/>
      <c r="Q592" s="221"/>
      <c r="R592" s="221"/>
      <c r="S592" s="221"/>
      <c r="T592" s="221"/>
      <c r="U592" s="221"/>
      <c r="W592" s="192"/>
    </row>
    <row r="593" spans="1:23" ht="15.75">
      <c r="A593" s="175" t="str">
        <f t="shared" si="24"/>
        <v/>
      </c>
      <c r="B593" s="202"/>
      <c r="C593" s="201"/>
      <c r="D593" s="227"/>
      <c r="E593" s="221"/>
      <c r="F593" s="221"/>
      <c r="G593" s="221"/>
      <c r="H593" s="221"/>
      <c r="I593" s="221"/>
      <c r="J593" s="221"/>
      <c r="L593" s="54" t="str">
        <f t="shared" si="25"/>
        <v/>
      </c>
      <c r="M593" s="202"/>
      <c r="N593" s="201"/>
      <c r="O593" s="227"/>
      <c r="P593" s="221"/>
      <c r="Q593" s="221"/>
      <c r="R593" s="221"/>
      <c r="S593" s="221"/>
      <c r="T593" s="221"/>
      <c r="U593" s="221"/>
      <c r="W593" s="192"/>
    </row>
    <row r="594" spans="1:23" ht="15.75">
      <c r="A594" s="175" t="str">
        <f t="shared" si="24"/>
        <v/>
      </c>
      <c r="B594" s="202"/>
      <c r="C594" s="201"/>
      <c r="D594" s="227"/>
      <c r="E594" s="221"/>
      <c r="F594" s="221"/>
      <c r="G594" s="221"/>
      <c r="H594" s="221"/>
      <c r="I594" s="221"/>
      <c r="J594" s="221"/>
      <c r="L594" s="54" t="str">
        <f t="shared" si="25"/>
        <v/>
      </c>
      <c r="M594" s="202"/>
      <c r="N594" s="201"/>
      <c r="O594" s="227"/>
      <c r="P594" s="221"/>
      <c r="Q594" s="221"/>
      <c r="R594" s="221"/>
      <c r="S594" s="221"/>
      <c r="T594" s="221"/>
      <c r="U594" s="221"/>
      <c r="W594" s="192"/>
    </row>
    <row r="595" spans="1:23" ht="15.75">
      <c r="A595" s="175" t="str">
        <f t="shared" si="24"/>
        <v/>
      </c>
      <c r="B595" s="202"/>
      <c r="C595" s="201"/>
      <c r="D595" s="227"/>
      <c r="E595" s="221"/>
      <c r="F595" s="221"/>
      <c r="G595" s="221"/>
      <c r="H595" s="221"/>
      <c r="I595" s="221"/>
      <c r="J595" s="221"/>
      <c r="L595" s="54" t="str">
        <f t="shared" si="25"/>
        <v/>
      </c>
      <c r="M595" s="202"/>
      <c r="N595" s="201"/>
      <c r="O595" s="227"/>
      <c r="P595" s="221"/>
      <c r="Q595" s="221"/>
      <c r="R595" s="221"/>
      <c r="S595" s="221"/>
      <c r="T595" s="221"/>
      <c r="U595" s="221"/>
      <c r="W595" s="192"/>
    </row>
    <row r="596" spans="1:23" ht="15.75">
      <c r="A596" s="175" t="str">
        <f t="shared" si="24"/>
        <v/>
      </c>
      <c r="B596" s="203"/>
      <c r="C596" s="201"/>
      <c r="D596" s="227"/>
      <c r="E596" s="221"/>
      <c r="F596" s="221"/>
      <c r="G596" s="221"/>
      <c r="H596" s="221"/>
      <c r="I596" s="221"/>
      <c r="J596" s="221"/>
      <c r="L596" s="54" t="str">
        <f t="shared" si="25"/>
        <v/>
      </c>
      <c r="M596" s="203"/>
      <c r="N596" s="201"/>
      <c r="O596" s="227"/>
      <c r="P596" s="221"/>
      <c r="Q596" s="221"/>
      <c r="R596" s="221"/>
      <c r="S596" s="221"/>
      <c r="T596" s="221"/>
      <c r="U596" s="221"/>
      <c r="W596" s="192"/>
    </row>
    <row r="597" spans="1:23" ht="15.75">
      <c r="A597" s="175" t="str">
        <f t="shared" si="24"/>
        <v/>
      </c>
      <c r="B597" s="202"/>
      <c r="C597" s="201"/>
      <c r="D597" s="227"/>
      <c r="E597" s="221"/>
      <c r="F597" s="221"/>
      <c r="G597" s="221"/>
      <c r="H597" s="221"/>
      <c r="I597" s="221"/>
      <c r="J597" s="221"/>
      <c r="L597" s="54" t="str">
        <f t="shared" si="25"/>
        <v/>
      </c>
      <c r="M597" s="202"/>
      <c r="N597" s="201"/>
      <c r="O597" s="227"/>
      <c r="P597" s="221"/>
      <c r="Q597" s="221"/>
      <c r="R597" s="221"/>
      <c r="S597" s="221"/>
      <c r="T597" s="221"/>
      <c r="U597" s="221"/>
      <c r="W597" s="192"/>
    </row>
    <row r="598" spans="1:23" ht="15.75">
      <c r="A598" s="175" t="str">
        <f t="shared" si="24"/>
        <v/>
      </c>
      <c r="B598" s="202"/>
      <c r="C598" s="201"/>
      <c r="D598" s="227"/>
      <c r="E598" s="221"/>
      <c r="F598" s="221"/>
      <c r="G598" s="221"/>
      <c r="H598" s="221"/>
      <c r="I598" s="221"/>
      <c r="J598" s="221"/>
      <c r="L598" s="54" t="str">
        <f t="shared" si="25"/>
        <v/>
      </c>
      <c r="M598" s="202"/>
      <c r="N598" s="201"/>
      <c r="O598" s="227"/>
      <c r="P598" s="221"/>
      <c r="Q598" s="221"/>
      <c r="R598" s="221"/>
      <c r="S598" s="221"/>
      <c r="T598" s="221"/>
      <c r="U598" s="221"/>
      <c r="W598" s="192"/>
    </row>
    <row r="599" spans="1:23" ht="15.75">
      <c r="A599" s="175" t="str">
        <f t="shared" si="24"/>
        <v/>
      </c>
      <c r="B599" s="203"/>
      <c r="C599" s="201"/>
      <c r="D599" s="227"/>
      <c r="E599" s="221"/>
      <c r="F599" s="221"/>
      <c r="G599" s="221"/>
      <c r="H599" s="221"/>
      <c r="I599" s="221"/>
      <c r="J599" s="221"/>
      <c r="L599" s="54" t="str">
        <f t="shared" si="25"/>
        <v/>
      </c>
      <c r="M599" s="203"/>
      <c r="N599" s="201"/>
      <c r="O599" s="227"/>
      <c r="P599" s="221"/>
      <c r="Q599" s="221"/>
      <c r="R599" s="221"/>
      <c r="S599" s="221"/>
      <c r="T599" s="221"/>
      <c r="U599" s="221"/>
    </row>
    <row r="600" spans="1:23" ht="15.75">
      <c r="A600" s="175" t="str">
        <f t="shared" si="24"/>
        <v/>
      </c>
      <c r="B600" s="202"/>
      <c r="C600" s="201"/>
      <c r="D600" s="227"/>
      <c r="E600" s="221"/>
      <c r="F600" s="221"/>
      <c r="G600" s="221"/>
      <c r="H600" s="221"/>
      <c r="I600" s="221"/>
      <c r="J600" s="221"/>
      <c r="L600" s="54" t="str">
        <f t="shared" si="25"/>
        <v/>
      </c>
      <c r="M600" s="202"/>
      <c r="N600" s="201"/>
      <c r="O600" s="227"/>
      <c r="P600" s="221"/>
      <c r="Q600" s="221"/>
      <c r="R600" s="221"/>
      <c r="S600" s="221"/>
      <c r="T600" s="221"/>
      <c r="U600" s="221"/>
    </row>
    <row r="601" spans="1:23" ht="15.75">
      <c r="A601" s="175" t="str">
        <f t="shared" si="24"/>
        <v/>
      </c>
      <c r="B601" s="203"/>
      <c r="C601" s="201"/>
      <c r="D601" s="227"/>
      <c r="E601" s="221"/>
      <c r="F601" s="221"/>
      <c r="G601" s="221"/>
      <c r="H601" s="221"/>
      <c r="I601" s="221"/>
      <c r="J601" s="221"/>
      <c r="L601" s="54" t="str">
        <f t="shared" si="25"/>
        <v/>
      </c>
      <c r="M601" s="203"/>
      <c r="N601" s="201"/>
      <c r="O601" s="227"/>
      <c r="P601" s="221"/>
      <c r="Q601" s="221"/>
      <c r="R601" s="221"/>
      <c r="S601" s="221"/>
      <c r="T601" s="221"/>
      <c r="U601" s="221"/>
    </row>
    <row r="602" spans="1:23" ht="15.75">
      <c r="A602" s="175" t="str">
        <f t="shared" si="24"/>
        <v/>
      </c>
      <c r="B602" s="203"/>
      <c r="C602" s="201"/>
      <c r="D602" s="227"/>
      <c r="E602" s="221"/>
      <c r="F602" s="221"/>
      <c r="G602" s="221"/>
      <c r="H602" s="221"/>
      <c r="I602" s="221"/>
      <c r="J602" s="221"/>
      <c r="L602" s="54" t="str">
        <f t="shared" si="25"/>
        <v/>
      </c>
      <c r="M602" s="203"/>
      <c r="N602" s="201"/>
      <c r="O602" s="227"/>
      <c r="P602" s="221"/>
      <c r="Q602" s="221"/>
      <c r="R602" s="221"/>
      <c r="S602" s="221"/>
      <c r="T602" s="221"/>
      <c r="U602" s="221"/>
    </row>
    <row r="603" spans="1:23" ht="15.75">
      <c r="A603" s="175" t="str">
        <f t="shared" si="24"/>
        <v/>
      </c>
      <c r="B603" s="203"/>
      <c r="C603" s="201"/>
      <c r="D603" s="227"/>
      <c r="E603" s="221"/>
      <c r="F603" s="221"/>
      <c r="G603" s="221"/>
      <c r="H603" s="221"/>
      <c r="I603" s="221"/>
      <c r="J603" s="221"/>
      <c r="L603" s="54" t="str">
        <f t="shared" si="25"/>
        <v/>
      </c>
      <c r="M603" s="203"/>
      <c r="N603" s="201"/>
      <c r="O603" s="227"/>
      <c r="P603" s="221"/>
      <c r="Q603" s="221"/>
      <c r="R603" s="221"/>
      <c r="S603" s="221"/>
      <c r="T603" s="221"/>
      <c r="U603" s="221"/>
    </row>
    <row r="604" spans="1:23" ht="15.75">
      <c r="A604" s="175" t="str">
        <f t="shared" si="24"/>
        <v/>
      </c>
      <c r="B604" s="203"/>
      <c r="C604" s="201"/>
      <c r="D604" s="227"/>
      <c r="E604" s="221"/>
      <c r="F604" s="221"/>
      <c r="G604" s="221"/>
      <c r="H604" s="221"/>
      <c r="I604" s="221"/>
      <c r="J604" s="221"/>
      <c r="L604" s="54" t="str">
        <f t="shared" si="25"/>
        <v/>
      </c>
      <c r="M604" s="203"/>
      <c r="N604" s="201"/>
      <c r="O604" s="227"/>
      <c r="P604" s="221"/>
      <c r="Q604" s="221"/>
      <c r="R604" s="221"/>
      <c r="S604" s="221"/>
      <c r="T604" s="221"/>
      <c r="U604" s="221"/>
    </row>
    <row r="605" spans="1:23" ht="15.75">
      <c r="A605" s="175" t="str">
        <f t="shared" si="24"/>
        <v/>
      </c>
      <c r="B605" s="202"/>
      <c r="C605" s="201"/>
      <c r="D605" s="227"/>
      <c r="E605" s="221"/>
      <c r="F605" s="221"/>
      <c r="G605" s="221"/>
      <c r="H605" s="221"/>
      <c r="I605" s="221"/>
      <c r="J605" s="221"/>
      <c r="L605" s="54" t="str">
        <f t="shared" si="25"/>
        <v/>
      </c>
      <c r="M605" s="202"/>
      <c r="N605" s="201"/>
      <c r="O605" s="227"/>
      <c r="P605" s="221"/>
      <c r="Q605" s="221"/>
      <c r="R605" s="221"/>
      <c r="S605" s="221"/>
      <c r="T605" s="221"/>
      <c r="U605" s="221"/>
    </row>
    <row r="606" spans="1:23" ht="15.75">
      <c r="A606" s="175" t="str">
        <f t="shared" si="24"/>
        <v/>
      </c>
      <c r="B606" s="203"/>
      <c r="C606" s="201"/>
      <c r="D606" s="227"/>
      <c r="E606" s="221"/>
      <c r="F606" s="221"/>
      <c r="G606" s="221"/>
      <c r="H606" s="221"/>
      <c r="I606" s="221"/>
      <c r="J606" s="221"/>
      <c r="L606" s="54" t="str">
        <f t="shared" si="25"/>
        <v/>
      </c>
      <c r="M606" s="203"/>
      <c r="N606" s="201"/>
      <c r="O606" s="227"/>
      <c r="P606" s="221"/>
      <c r="Q606" s="221"/>
      <c r="R606" s="221"/>
      <c r="S606" s="221"/>
      <c r="T606" s="221"/>
      <c r="U606" s="221"/>
    </row>
    <row r="607" spans="1:23" ht="15.75">
      <c r="A607" s="175" t="str">
        <f t="shared" si="24"/>
        <v/>
      </c>
      <c r="B607" s="203"/>
      <c r="C607" s="201"/>
      <c r="D607" s="227"/>
      <c r="E607" s="221"/>
      <c r="F607" s="221"/>
      <c r="G607" s="221"/>
      <c r="H607" s="221"/>
      <c r="I607" s="221"/>
      <c r="J607" s="221"/>
      <c r="L607" s="54" t="str">
        <f t="shared" si="25"/>
        <v/>
      </c>
      <c r="M607" s="203"/>
      <c r="N607" s="201"/>
      <c r="O607" s="227"/>
      <c r="P607" s="221"/>
      <c r="Q607" s="221"/>
      <c r="R607" s="221"/>
      <c r="S607" s="221"/>
      <c r="T607" s="221"/>
      <c r="U607" s="221"/>
    </row>
    <row r="608" spans="1:23" ht="15.75">
      <c r="A608" s="175" t="str">
        <f t="shared" si="24"/>
        <v/>
      </c>
      <c r="B608" s="203"/>
      <c r="C608" s="201"/>
      <c r="D608" s="227"/>
      <c r="E608" s="221"/>
      <c r="F608" s="221"/>
      <c r="G608" s="221"/>
      <c r="H608" s="221"/>
      <c r="I608" s="221"/>
      <c r="J608" s="221"/>
      <c r="L608" s="54" t="str">
        <f t="shared" si="25"/>
        <v/>
      </c>
      <c r="M608" s="203"/>
      <c r="N608" s="201"/>
      <c r="O608" s="227"/>
      <c r="P608" s="221"/>
      <c r="Q608" s="221"/>
      <c r="R608" s="221"/>
      <c r="S608" s="221"/>
      <c r="T608" s="221"/>
      <c r="U608" s="221"/>
    </row>
    <row r="609" spans="1:21" ht="15.75">
      <c r="A609" s="175" t="str">
        <f t="shared" si="24"/>
        <v/>
      </c>
      <c r="B609" s="203"/>
      <c r="C609" s="201"/>
      <c r="D609" s="227"/>
      <c r="E609" s="221"/>
      <c r="F609" s="221"/>
      <c r="G609" s="221"/>
      <c r="H609" s="221"/>
      <c r="I609" s="221"/>
      <c r="J609" s="221"/>
      <c r="L609" s="54" t="str">
        <f t="shared" si="25"/>
        <v/>
      </c>
      <c r="M609" s="203"/>
      <c r="N609" s="201"/>
      <c r="O609" s="227"/>
      <c r="P609" s="221"/>
      <c r="Q609" s="221"/>
      <c r="R609" s="221"/>
      <c r="S609" s="221"/>
      <c r="T609" s="221"/>
      <c r="U609" s="221"/>
    </row>
    <row r="610" spans="1:21" ht="15.75">
      <c r="A610" s="175" t="str">
        <f t="shared" si="24"/>
        <v/>
      </c>
      <c r="B610" s="202"/>
      <c r="C610" s="201"/>
      <c r="D610" s="227"/>
      <c r="E610" s="221"/>
      <c r="F610" s="221"/>
      <c r="G610" s="221"/>
      <c r="H610" s="221"/>
      <c r="I610" s="221"/>
      <c r="J610" s="221"/>
      <c r="L610" s="54" t="str">
        <f t="shared" si="25"/>
        <v/>
      </c>
      <c r="M610" s="202"/>
      <c r="N610" s="201"/>
      <c r="O610" s="227"/>
      <c r="P610" s="221"/>
      <c r="Q610" s="221"/>
      <c r="R610" s="221"/>
      <c r="S610" s="221"/>
      <c r="T610" s="221"/>
      <c r="U610" s="221"/>
    </row>
    <row r="611" spans="1:21" ht="15.75">
      <c r="A611" s="175" t="str">
        <f t="shared" si="24"/>
        <v/>
      </c>
      <c r="B611" s="203"/>
      <c r="C611" s="201"/>
      <c r="D611" s="227"/>
      <c r="E611" s="221"/>
      <c r="F611" s="221"/>
      <c r="G611" s="221"/>
      <c r="H611" s="221"/>
      <c r="I611" s="221"/>
      <c r="J611" s="221"/>
      <c r="L611" s="54" t="str">
        <f t="shared" si="25"/>
        <v/>
      </c>
      <c r="M611" s="203"/>
      <c r="N611" s="201"/>
      <c r="O611" s="227"/>
      <c r="P611" s="221"/>
      <c r="Q611" s="221"/>
      <c r="R611" s="221"/>
      <c r="S611" s="221"/>
      <c r="T611" s="221"/>
      <c r="U611" s="221"/>
    </row>
    <row r="612" spans="1:21" ht="15.75">
      <c r="A612" s="175" t="str">
        <f t="shared" si="24"/>
        <v/>
      </c>
      <c r="B612" s="203"/>
      <c r="C612" s="201"/>
      <c r="D612" s="227"/>
      <c r="E612" s="221"/>
      <c r="F612" s="221"/>
      <c r="G612" s="221"/>
      <c r="H612" s="221"/>
      <c r="I612" s="221"/>
      <c r="J612" s="221"/>
      <c r="L612" s="54" t="str">
        <f t="shared" si="25"/>
        <v/>
      </c>
      <c r="M612" s="203"/>
      <c r="N612" s="201"/>
      <c r="O612" s="227"/>
      <c r="P612" s="221"/>
      <c r="Q612" s="221"/>
      <c r="R612" s="221"/>
      <c r="S612" s="221"/>
      <c r="T612" s="221"/>
      <c r="U612" s="221"/>
    </row>
    <row r="613" spans="1:21" ht="15.75">
      <c r="A613" s="175" t="str">
        <f t="shared" si="24"/>
        <v/>
      </c>
      <c r="B613" s="203"/>
      <c r="C613" s="201"/>
      <c r="D613" s="227"/>
      <c r="E613" s="221"/>
      <c r="F613" s="221"/>
      <c r="G613" s="221"/>
      <c r="H613" s="221"/>
      <c r="I613" s="221"/>
      <c r="J613" s="221"/>
      <c r="L613" s="54" t="str">
        <f t="shared" si="25"/>
        <v/>
      </c>
      <c r="M613" s="203"/>
      <c r="N613" s="201"/>
      <c r="O613" s="227"/>
      <c r="P613" s="221"/>
      <c r="Q613" s="221"/>
      <c r="R613" s="221"/>
      <c r="S613" s="221"/>
      <c r="T613" s="221"/>
      <c r="U613" s="221"/>
    </row>
    <row r="614" spans="1:21" ht="15.75">
      <c r="A614" s="175" t="str">
        <f t="shared" si="24"/>
        <v/>
      </c>
      <c r="B614" s="203"/>
      <c r="C614" s="201"/>
      <c r="D614" s="227"/>
      <c r="E614" s="221"/>
      <c r="F614" s="221"/>
      <c r="G614" s="221"/>
      <c r="H614" s="221"/>
      <c r="I614" s="221"/>
      <c r="J614" s="221"/>
      <c r="L614" s="54" t="str">
        <f t="shared" si="25"/>
        <v/>
      </c>
      <c r="M614" s="203"/>
      <c r="N614" s="201"/>
      <c r="O614" s="227"/>
      <c r="P614" s="221"/>
      <c r="Q614" s="221"/>
      <c r="R614" s="221"/>
      <c r="S614" s="221"/>
      <c r="T614" s="221"/>
      <c r="U614" s="221"/>
    </row>
    <row r="615" spans="1:21" ht="15.75">
      <c r="A615" s="175" t="str">
        <f t="shared" si="24"/>
        <v/>
      </c>
      <c r="B615" s="202"/>
      <c r="C615" s="201"/>
      <c r="D615" s="227"/>
      <c r="E615" s="221"/>
      <c r="F615" s="221"/>
      <c r="G615" s="221"/>
      <c r="H615" s="221"/>
      <c r="I615" s="221"/>
      <c r="J615" s="221"/>
      <c r="L615" s="54" t="str">
        <f t="shared" si="25"/>
        <v/>
      </c>
      <c r="M615" s="202"/>
      <c r="N615" s="201"/>
      <c r="O615" s="227"/>
      <c r="P615" s="221"/>
      <c r="Q615" s="221"/>
      <c r="R615" s="221"/>
      <c r="S615" s="221"/>
      <c r="T615" s="221"/>
      <c r="U615" s="221"/>
    </row>
    <row r="616" spans="1:21" ht="15.75">
      <c r="A616" s="175" t="str">
        <f t="shared" si="24"/>
        <v/>
      </c>
      <c r="B616" s="203"/>
      <c r="C616" s="201"/>
      <c r="D616" s="227"/>
      <c r="E616" s="221"/>
      <c r="F616" s="221"/>
      <c r="G616" s="221"/>
      <c r="H616" s="221"/>
      <c r="I616" s="221"/>
      <c r="J616" s="221"/>
      <c r="L616" s="54" t="str">
        <f t="shared" si="25"/>
        <v/>
      </c>
      <c r="M616" s="203"/>
      <c r="N616" s="201"/>
      <c r="O616" s="227"/>
      <c r="P616" s="221"/>
      <c r="Q616" s="221"/>
      <c r="R616" s="221"/>
      <c r="S616" s="221"/>
      <c r="T616" s="221"/>
      <c r="U616" s="221"/>
    </row>
    <row r="617" spans="1:21" ht="15.75">
      <c r="A617" s="175" t="str">
        <f t="shared" si="24"/>
        <v/>
      </c>
      <c r="B617" s="203"/>
      <c r="C617" s="201"/>
      <c r="D617" s="227"/>
      <c r="E617" s="221"/>
      <c r="F617" s="221"/>
      <c r="G617" s="221"/>
      <c r="H617" s="221"/>
      <c r="I617" s="221"/>
      <c r="J617" s="221"/>
      <c r="L617" s="54" t="str">
        <f t="shared" si="25"/>
        <v/>
      </c>
      <c r="M617" s="203"/>
      <c r="N617" s="201"/>
      <c r="O617" s="227"/>
      <c r="P617" s="221"/>
      <c r="Q617" s="221"/>
      <c r="R617" s="221"/>
      <c r="S617" s="221"/>
      <c r="T617" s="221"/>
      <c r="U617" s="221"/>
    </row>
    <row r="618" spans="1:21" ht="15.75">
      <c r="A618" s="175" t="str">
        <f t="shared" si="24"/>
        <v/>
      </c>
      <c r="B618" s="203"/>
      <c r="C618" s="201"/>
      <c r="D618" s="227"/>
      <c r="E618" s="221"/>
      <c r="F618" s="221"/>
      <c r="G618" s="221"/>
      <c r="H618" s="221"/>
      <c r="I618" s="221"/>
      <c r="J618" s="221"/>
      <c r="L618" s="54" t="str">
        <f t="shared" si="25"/>
        <v/>
      </c>
      <c r="M618" s="203"/>
      <c r="N618" s="201"/>
      <c r="O618" s="227"/>
      <c r="P618" s="221"/>
      <c r="Q618" s="221"/>
      <c r="R618" s="221"/>
      <c r="S618" s="221"/>
      <c r="T618" s="221"/>
      <c r="U618" s="221"/>
    </row>
    <row r="619" spans="1:21" ht="15.75">
      <c r="A619" s="175" t="str">
        <f t="shared" si="24"/>
        <v/>
      </c>
      <c r="B619" s="202"/>
      <c r="C619" s="201"/>
      <c r="D619" s="227"/>
      <c r="E619" s="221"/>
      <c r="F619" s="221"/>
      <c r="G619" s="221"/>
      <c r="H619" s="221"/>
      <c r="I619" s="221"/>
      <c r="J619" s="221"/>
      <c r="L619" s="54" t="str">
        <f t="shared" si="25"/>
        <v/>
      </c>
      <c r="M619" s="202"/>
      <c r="N619" s="201"/>
      <c r="O619" s="227"/>
      <c r="P619" s="221"/>
      <c r="Q619" s="221"/>
      <c r="R619" s="221"/>
      <c r="S619" s="221"/>
      <c r="T619" s="221"/>
      <c r="U619" s="221"/>
    </row>
    <row r="620" spans="1:21" ht="15.75">
      <c r="A620" s="175" t="str">
        <f t="shared" si="24"/>
        <v/>
      </c>
      <c r="B620" s="203"/>
      <c r="C620" s="201"/>
      <c r="D620" s="227"/>
      <c r="E620" s="221"/>
      <c r="F620" s="221"/>
      <c r="G620" s="221"/>
      <c r="H620" s="221"/>
      <c r="I620" s="221"/>
      <c r="J620" s="221"/>
      <c r="L620" s="54" t="str">
        <f t="shared" si="25"/>
        <v/>
      </c>
      <c r="M620" s="203"/>
      <c r="N620" s="201"/>
      <c r="O620" s="227"/>
      <c r="P620" s="221"/>
      <c r="Q620" s="221"/>
      <c r="R620" s="221"/>
      <c r="S620" s="221"/>
      <c r="T620" s="221"/>
      <c r="U620" s="221"/>
    </row>
    <row r="621" spans="1:21" ht="15.75">
      <c r="A621" s="175" t="str">
        <f t="shared" si="24"/>
        <v/>
      </c>
      <c r="B621" s="203"/>
      <c r="C621" s="201"/>
      <c r="D621" s="227"/>
      <c r="E621" s="221"/>
      <c r="F621" s="221"/>
      <c r="G621" s="221"/>
      <c r="H621" s="221"/>
      <c r="I621" s="221"/>
      <c r="J621" s="221"/>
      <c r="L621" s="54" t="str">
        <f t="shared" si="25"/>
        <v/>
      </c>
      <c r="M621" s="203"/>
      <c r="N621" s="201"/>
      <c r="O621" s="227"/>
      <c r="P621" s="221"/>
      <c r="Q621" s="221"/>
      <c r="R621" s="221"/>
      <c r="S621" s="221"/>
      <c r="T621" s="221"/>
      <c r="U621" s="221"/>
    </row>
    <row r="622" spans="1:21" ht="15.75">
      <c r="A622" s="175" t="str">
        <f t="shared" si="24"/>
        <v/>
      </c>
      <c r="B622" s="203"/>
      <c r="C622" s="201"/>
      <c r="D622" s="227"/>
      <c r="E622" s="221"/>
      <c r="F622" s="221"/>
      <c r="G622" s="221"/>
      <c r="H622" s="221"/>
      <c r="I622" s="221"/>
      <c r="J622" s="221"/>
      <c r="L622" s="54" t="str">
        <f t="shared" si="25"/>
        <v/>
      </c>
      <c r="M622" s="203"/>
      <c r="N622" s="201"/>
      <c r="O622" s="227"/>
      <c r="P622" s="221"/>
      <c r="Q622" s="221"/>
      <c r="R622" s="221"/>
      <c r="S622" s="221"/>
      <c r="T622" s="221"/>
      <c r="U622" s="221"/>
    </row>
    <row r="623" spans="1:21" ht="15.75">
      <c r="A623" s="175" t="str">
        <f t="shared" si="24"/>
        <v/>
      </c>
      <c r="B623" s="203"/>
      <c r="C623" s="201"/>
      <c r="D623" s="227"/>
      <c r="E623" s="221"/>
      <c r="F623" s="221"/>
      <c r="G623" s="221"/>
      <c r="H623" s="221"/>
      <c r="I623" s="221"/>
      <c r="J623" s="221"/>
      <c r="L623" s="54" t="str">
        <f t="shared" si="25"/>
        <v/>
      </c>
      <c r="M623" s="203"/>
      <c r="N623" s="201"/>
      <c r="O623" s="227"/>
      <c r="P623" s="221"/>
      <c r="Q623" s="221"/>
      <c r="R623" s="221"/>
      <c r="S623" s="221"/>
      <c r="T623" s="221"/>
      <c r="U623" s="221"/>
    </row>
    <row r="624" spans="1:21" ht="15.75">
      <c r="A624" s="175" t="str">
        <f t="shared" si="24"/>
        <v/>
      </c>
      <c r="B624" s="202"/>
      <c r="C624" s="201"/>
      <c r="D624" s="227"/>
      <c r="E624" s="221"/>
      <c r="F624" s="221"/>
      <c r="G624" s="221"/>
      <c r="H624" s="221"/>
      <c r="I624" s="221"/>
      <c r="J624" s="221"/>
      <c r="L624" s="54" t="str">
        <f t="shared" si="25"/>
        <v/>
      </c>
      <c r="M624" s="202"/>
      <c r="N624" s="201"/>
      <c r="O624" s="227"/>
      <c r="P624" s="221"/>
      <c r="Q624" s="221"/>
      <c r="R624" s="221"/>
      <c r="S624" s="221"/>
      <c r="T624" s="221"/>
      <c r="U624" s="221"/>
    </row>
    <row r="625" spans="1:21" ht="15.75">
      <c r="A625" s="175" t="str">
        <f t="shared" si="24"/>
        <v/>
      </c>
      <c r="B625" s="203"/>
      <c r="C625" s="201"/>
      <c r="D625" s="227"/>
      <c r="E625" s="221"/>
      <c r="F625" s="221"/>
      <c r="G625" s="221"/>
      <c r="H625" s="221"/>
      <c r="I625" s="221"/>
      <c r="J625" s="221"/>
      <c r="L625" s="54" t="str">
        <f t="shared" si="25"/>
        <v/>
      </c>
      <c r="M625" s="203"/>
      <c r="N625" s="201"/>
      <c r="O625" s="227"/>
      <c r="P625" s="221"/>
      <c r="Q625" s="221"/>
      <c r="R625" s="221"/>
      <c r="S625" s="221"/>
      <c r="T625" s="221"/>
      <c r="U625" s="221"/>
    </row>
    <row r="626" spans="1:21" ht="15.75">
      <c r="A626" s="175" t="str">
        <f t="shared" si="24"/>
        <v/>
      </c>
      <c r="B626" s="203"/>
      <c r="C626" s="201"/>
      <c r="D626" s="227"/>
      <c r="E626" s="221"/>
      <c r="F626" s="221"/>
      <c r="G626" s="221"/>
      <c r="H626" s="221"/>
      <c r="I626" s="221"/>
      <c r="J626" s="221"/>
      <c r="L626" s="54" t="str">
        <f t="shared" si="25"/>
        <v/>
      </c>
      <c r="M626" s="203"/>
      <c r="N626" s="201"/>
      <c r="O626" s="227"/>
      <c r="P626" s="221"/>
      <c r="Q626" s="221"/>
      <c r="R626" s="221"/>
      <c r="S626" s="221"/>
      <c r="T626" s="221"/>
      <c r="U626" s="221"/>
    </row>
    <row r="627" spans="1:21" ht="15.75">
      <c r="A627" s="175" t="str">
        <f t="shared" si="24"/>
        <v/>
      </c>
      <c r="B627" s="203"/>
      <c r="C627" s="201"/>
      <c r="D627" s="227"/>
      <c r="E627" s="221"/>
      <c r="F627" s="221"/>
      <c r="G627" s="221"/>
      <c r="H627" s="221"/>
      <c r="I627" s="221"/>
      <c r="J627" s="221"/>
      <c r="L627" s="54" t="str">
        <f t="shared" si="25"/>
        <v/>
      </c>
      <c r="M627" s="203"/>
      <c r="N627" s="201"/>
      <c r="O627" s="227"/>
      <c r="P627" s="221"/>
      <c r="Q627" s="221"/>
      <c r="R627" s="221"/>
      <c r="S627" s="221"/>
      <c r="T627" s="221"/>
      <c r="U627" s="221"/>
    </row>
    <row r="628" spans="1:21" ht="15.75">
      <c r="A628" s="175" t="str">
        <f t="shared" si="24"/>
        <v/>
      </c>
      <c r="B628" s="202"/>
      <c r="C628" s="201"/>
      <c r="D628" s="227"/>
      <c r="E628" s="221"/>
      <c r="F628" s="221"/>
      <c r="G628" s="221"/>
      <c r="H628" s="221"/>
      <c r="I628" s="221"/>
      <c r="J628" s="221"/>
      <c r="L628" s="54" t="str">
        <f t="shared" si="25"/>
        <v/>
      </c>
      <c r="M628" s="202"/>
      <c r="N628" s="201"/>
      <c r="O628" s="227"/>
      <c r="P628" s="221"/>
      <c r="Q628" s="221"/>
      <c r="R628" s="221"/>
      <c r="S628" s="221"/>
      <c r="T628" s="221"/>
      <c r="U628" s="221"/>
    </row>
    <row r="629" spans="1:21" ht="15.75">
      <c r="A629" s="175" t="str">
        <f t="shared" si="24"/>
        <v/>
      </c>
      <c r="B629" s="203"/>
      <c r="C629" s="201"/>
      <c r="D629" s="227"/>
      <c r="E629" s="221"/>
      <c r="F629" s="221"/>
      <c r="G629" s="221"/>
      <c r="H629" s="221"/>
      <c r="I629" s="221"/>
      <c r="J629" s="221"/>
      <c r="L629" s="54" t="str">
        <f t="shared" si="25"/>
        <v/>
      </c>
      <c r="M629" s="203"/>
      <c r="N629" s="201"/>
      <c r="O629" s="227"/>
      <c r="P629" s="221"/>
      <c r="Q629" s="221"/>
      <c r="R629" s="221"/>
      <c r="S629" s="221"/>
      <c r="T629" s="221"/>
      <c r="U629" s="221"/>
    </row>
    <row r="630" spans="1:21" ht="15.75">
      <c r="A630" s="175" t="str">
        <f t="shared" si="24"/>
        <v/>
      </c>
      <c r="B630" s="202"/>
      <c r="C630" s="201"/>
      <c r="D630" s="227"/>
      <c r="E630" s="221"/>
      <c r="F630" s="221"/>
      <c r="G630" s="221"/>
      <c r="H630" s="221"/>
      <c r="I630" s="221"/>
      <c r="J630" s="221"/>
      <c r="L630" s="54" t="str">
        <f t="shared" si="25"/>
        <v/>
      </c>
      <c r="M630" s="202"/>
      <c r="N630" s="201"/>
      <c r="O630" s="227"/>
      <c r="P630" s="221"/>
      <c r="Q630" s="221"/>
      <c r="R630" s="221"/>
      <c r="S630" s="221"/>
      <c r="T630" s="221"/>
      <c r="U630" s="221"/>
    </row>
    <row r="631" spans="1:21" ht="15.75">
      <c r="A631" s="175" t="str">
        <f t="shared" si="24"/>
        <v/>
      </c>
      <c r="B631" s="202"/>
      <c r="C631" s="201"/>
      <c r="D631" s="227"/>
      <c r="E631" s="221"/>
      <c r="F631" s="221"/>
      <c r="G631" s="221"/>
      <c r="H631" s="221"/>
      <c r="I631" s="221"/>
      <c r="J631" s="221"/>
      <c r="L631" s="54" t="str">
        <f t="shared" si="25"/>
        <v/>
      </c>
      <c r="M631" s="202"/>
      <c r="N631" s="201"/>
      <c r="O631" s="227"/>
      <c r="P631" s="221"/>
      <c r="Q631" s="221"/>
      <c r="R631" s="221"/>
      <c r="S631" s="221"/>
      <c r="T631" s="221"/>
      <c r="U631" s="221"/>
    </row>
    <row r="632" spans="1:21" ht="15.75">
      <c r="A632" s="175" t="str">
        <f t="shared" si="24"/>
        <v/>
      </c>
      <c r="B632" s="203"/>
      <c r="C632" s="201"/>
      <c r="D632" s="227"/>
      <c r="E632" s="221"/>
      <c r="F632" s="221"/>
      <c r="G632" s="221"/>
      <c r="H632" s="221"/>
      <c r="I632" s="221"/>
      <c r="J632" s="221"/>
      <c r="L632" s="54" t="str">
        <f t="shared" si="25"/>
        <v/>
      </c>
      <c r="M632" s="203"/>
      <c r="N632" s="201"/>
      <c r="O632" s="227"/>
      <c r="P632" s="221"/>
      <c r="Q632" s="221"/>
      <c r="R632" s="221"/>
      <c r="S632" s="221"/>
      <c r="T632" s="221"/>
      <c r="U632" s="221"/>
    </row>
    <row r="633" spans="1:21" ht="15.75">
      <c r="A633" s="175" t="str">
        <f t="shared" si="24"/>
        <v/>
      </c>
      <c r="B633" s="202"/>
      <c r="C633" s="201"/>
      <c r="D633" s="227"/>
      <c r="E633" s="221"/>
      <c r="F633" s="221"/>
      <c r="G633" s="221"/>
      <c r="H633" s="221"/>
      <c r="I633" s="221"/>
      <c r="J633" s="221"/>
      <c r="L633" s="54" t="str">
        <f t="shared" si="25"/>
        <v/>
      </c>
      <c r="M633" s="202"/>
      <c r="N633" s="201"/>
      <c r="O633" s="227"/>
      <c r="P633" s="221"/>
      <c r="Q633" s="221"/>
      <c r="R633" s="221"/>
      <c r="S633" s="221"/>
      <c r="T633" s="221"/>
      <c r="U633" s="221"/>
    </row>
    <row r="634" spans="1:21" ht="15.75">
      <c r="A634" s="175" t="str">
        <f t="shared" si="24"/>
        <v/>
      </c>
      <c r="B634" s="202"/>
      <c r="C634" s="201"/>
      <c r="D634" s="227"/>
      <c r="E634" s="221"/>
      <c r="F634" s="221"/>
      <c r="G634" s="221"/>
      <c r="H634" s="221"/>
      <c r="I634" s="221"/>
      <c r="J634" s="221"/>
      <c r="L634" s="54" t="str">
        <f t="shared" si="25"/>
        <v/>
      </c>
      <c r="M634" s="202"/>
      <c r="N634" s="201"/>
      <c r="O634" s="227"/>
      <c r="P634" s="221"/>
      <c r="Q634" s="221"/>
      <c r="R634" s="221"/>
      <c r="S634" s="221"/>
      <c r="T634" s="221"/>
      <c r="U634" s="221"/>
    </row>
    <row r="635" spans="1:21" ht="15.75">
      <c r="A635" s="175" t="str">
        <f t="shared" si="24"/>
        <v/>
      </c>
      <c r="B635" s="203"/>
      <c r="C635" s="201"/>
      <c r="D635" s="227"/>
      <c r="E635" s="221"/>
      <c r="F635" s="221"/>
      <c r="G635" s="221"/>
      <c r="H635" s="221"/>
      <c r="I635" s="221"/>
      <c r="J635" s="221"/>
      <c r="L635" s="54" t="str">
        <f t="shared" si="25"/>
        <v/>
      </c>
      <c r="M635" s="203"/>
      <c r="N635" s="201"/>
      <c r="O635" s="227"/>
      <c r="P635" s="221"/>
      <c r="Q635" s="221"/>
      <c r="R635" s="221"/>
      <c r="S635" s="221"/>
      <c r="T635" s="221"/>
      <c r="U635" s="221"/>
    </row>
    <row r="636" spans="1:21" ht="15.75">
      <c r="A636" s="175" t="str">
        <f t="shared" si="24"/>
        <v/>
      </c>
      <c r="B636" s="202"/>
      <c r="C636" s="201"/>
      <c r="D636" s="227"/>
      <c r="E636" s="221"/>
      <c r="F636" s="221"/>
      <c r="G636" s="221"/>
      <c r="H636" s="221"/>
      <c r="I636" s="221"/>
      <c r="J636" s="221"/>
      <c r="L636" s="54" t="str">
        <f t="shared" si="25"/>
        <v/>
      </c>
      <c r="M636" s="202"/>
      <c r="N636" s="201"/>
      <c r="O636" s="227"/>
      <c r="P636" s="221"/>
      <c r="Q636" s="221"/>
      <c r="R636" s="221"/>
      <c r="S636" s="221"/>
      <c r="T636" s="221"/>
      <c r="U636" s="221"/>
    </row>
    <row r="637" spans="1:21" ht="15.75">
      <c r="A637" s="175" t="str">
        <f t="shared" si="24"/>
        <v/>
      </c>
      <c r="B637" s="203"/>
      <c r="C637" s="201"/>
      <c r="D637" s="227"/>
      <c r="E637" s="221"/>
      <c r="F637" s="221"/>
      <c r="G637" s="221"/>
      <c r="H637" s="221"/>
      <c r="I637" s="221"/>
      <c r="J637" s="221"/>
      <c r="L637" s="54" t="str">
        <f t="shared" si="25"/>
        <v/>
      </c>
      <c r="M637" s="203"/>
      <c r="N637" s="201"/>
      <c r="O637" s="227"/>
      <c r="P637" s="221"/>
      <c r="Q637" s="221"/>
      <c r="R637" s="221"/>
      <c r="S637" s="221"/>
      <c r="T637" s="221"/>
      <c r="U637" s="221"/>
    </row>
    <row r="638" spans="1:21" ht="15.75">
      <c r="A638" s="175" t="str">
        <f t="shared" si="24"/>
        <v/>
      </c>
      <c r="B638" s="202"/>
      <c r="C638" s="201"/>
      <c r="D638" s="227"/>
      <c r="E638" s="221"/>
      <c r="F638" s="221"/>
      <c r="G638" s="221"/>
      <c r="H638" s="221"/>
      <c r="I638" s="221"/>
      <c r="J638" s="221"/>
      <c r="L638" s="54" t="str">
        <f t="shared" si="25"/>
        <v/>
      </c>
      <c r="M638" s="202"/>
      <c r="N638" s="201"/>
      <c r="O638" s="227"/>
      <c r="P638" s="221"/>
      <c r="Q638" s="221"/>
      <c r="R638" s="221"/>
      <c r="S638" s="221"/>
      <c r="T638" s="221"/>
      <c r="U638" s="221"/>
    </row>
    <row r="639" spans="1:21" ht="15.75">
      <c r="A639" s="175" t="str">
        <f t="shared" si="24"/>
        <v/>
      </c>
      <c r="B639" s="202"/>
      <c r="C639" s="201"/>
      <c r="D639" s="227"/>
      <c r="E639" s="221"/>
      <c r="F639" s="221"/>
      <c r="G639" s="221"/>
      <c r="H639" s="221"/>
      <c r="I639" s="221"/>
      <c r="J639" s="221"/>
      <c r="L639" s="54" t="str">
        <f t="shared" si="25"/>
        <v/>
      </c>
      <c r="M639" s="202"/>
      <c r="N639" s="201"/>
      <c r="O639" s="227"/>
      <c r="P639" s="221"/>
      <c r="Q639" s="221"/>
      <c r="R639" s="221"/>
      <c r="S639" s="221"/>
      <c r="T639" s="221"/>
      <c r="U639" s="221"/>
    </row>
    <row r="640" spans="1:21" ht="15.75">
      <c r="A640" s="175" t="str">
        <f t="shared" si="24"/>
        <v/>
      </c>
      <c r="B640" s="203"/>
      <c r="C640" s="201"/>
      <c r="D640" s="227"/>
      <c r="E640" s="221"/>
      <c r="F640" s="221"/>
      <c r="G640" s="221"/>
      <c r="H640" s="221"/>
      <c r="I640" s="221"/>
      <c r="J640" s="221"/>
      <c r="L640" s="54" t="str">
        <f t="shared" si="25"/>
        <v/>
      </c>
      <c r="M640" s="203"/>
      <c r="N640" s="201"/>
      <c r="O640" s="227"/>
      <c r="P640" s="221"/>
      <c r="Q640" s="221"/>
      <c r="R640" s="221"/>
      <c r="S640" s="221"/>
      <c r="T640" s="221"/>
      <c r="U640" s="221"/>
    </row>
    <row r="641" spans="1:21" ht="15.75">
      <c r="A641" s="175" t="str">
        <f t="shared" si="24"/>
        <v/>
      </c>
      <c r="B641" s="202"/>
      <c r="C641" s="201"/>
      <c r="D641" s="227"/>
      <c r="E641" s="221"/>
      <c r="F641" s="221"/>
      <c r="G641" s="221"/>
      <c r="H641" s="221"/>
      <c r="I641" s="221"/>
      <c r="J641" s="221"/>
      <c r="L641" s="54" t="str">
        <f t="shared" si="25"/>
        <v/>
      </c>
      <c r="M641" s="202"/>
      <c r="N641" s="201"/>
      <c r="O641" s="227"/>
      <c r="P641" s="221"/>
      <c r="Q641" s="221"/>
      <c r="R641" s="221"/>
      <c r="S641" s="221"/>
      <c r="T641" s="221"/>
      <c r="U641" s="221"/>
    </row>
    <row r="642" spans="1:21" ht="15.75">
      <c r="A642" s="175" t="str">
        <f t="shared" si="24"/>
        <v/>
      </c>
      <c r="B642" s="203"/>
      <c r="C642" s="201"/>
      <c r="D642" s="227"/>
      <c r="E642" s="221"/>
      <c r="F642" s="221"/>
      <c r="G642" s="221"/>
      <c r="H642" s="221"/>
      <c r="I642" s="221"/>
      <c r="J642" s="221"/>
      <c r="L642" s="54" t="str">
        <f t="shared" si="25"/>
        <v/>
      </c>
      <c r="M642" s="203"/>
      <c r="N642" s="201"/>
      <c r="O642" s="227"/>
      <c r="P642" s="221"/>
      <c r="Q642" s="221"/>
      <c r="R642" s="221"/>
      <c r="S642" s="221"/>
      <c r="T642" s="221"/>
      <c r="U642" s="221"/>
    </row>
    <row r="643" spans="1:21" ht="15.75">
      <c r="A643" s="175" t="str">
        <f t="shared" si="24"/>
        <v/>
      </c>
      <c r="B643" s="203"/>
      <c r="C643" s="201"/>
      <c r="D643" s="227"/>
      <c r="E643" s="221"/>
      <c r="F643" s="221"/>
      <c r="G643" s="221"/>
      <c r="H643" s="221"/>
      <c r="I643" s="221"/>
      <c r="J643" s="221"/>
      <c r="L643" s="54" t="str">
        <f t="shared" si="25"/>
        <v/>
      </c>
      <c r="M643" s="203"/>
      <c r="N643" s="201"/>
      <c r="O643" s="227"/>
      <c r="P643" s="221"/>
      <c r="Q643" s="221"/>
      <c r="R643" s="221"/>
      <c r="S643" s="221"/>
      <c r="T643" s="221"/>
      <c r="U643" s="221"/>
    </row>
    <row r="644" spans="1:21" ht="15.75">
      <c r="A644" s="175" t="str">
        <f t="shared" si="24"/>
        <v/>
      </c>
      <c r="B644" s="203"/>
      <c r="C644" s="201"/>
      <c r="D644" s="227"/>
      <c r="E644" s="221"/>
      <c r="F644" s="221"/>
      <c r="G644" s="221"/>
      <c r="H644" s="221"/>
      <c r="I644" s="221"/>
      <c r="J644" s="221"/>
      <c r="L644" s="54" t="str">
        <f t="shared" si="25"/>
        <v/>
      </c>
      <c r="M644" s="203"/>
      <c r="N644" s="201"/>
      <c r="O644" s="227"/>
      <c r="P644" s="221"/>
      <c r="Q644" s="221"/>
      <c r="R644" s="221"/>
      <c r="S644" s="221"/>
      <c r="T644" s="221"/>
      <c r="U644" s="221"/>
    </row>
    <row r="645" spans="1:21" ht="15.75">
      <c r="A645" s="175" t="str">
        <f t="shared" si="24"/>
        <v/>
      </c>
      <c r="B645" s="202"/>
      <c r="C645" s="201"/>
      <c r="D645" s="227"/>
      <c r="E645" s="221"/>
      <c r="F645" s="221"/>
      <c r="G645" s="221"/>
      <c r="H645" s="221"/>
      <c r="I645" s="221"/>
      <c r="J645" s="221"/>
      <c r="L645" s="54" t="str">
        <f t="shared" si="25"/>
        <v/>
      </c>
      <c r="M645" s="202"/>
      <c r="N645" s="201"/>
      <c r="O645" s="227"/>
      <c r="P645" s="221"/>
      <c r="Q645" s="221"/>
      <c r="R645" s="221"/>
      <c r="S645" s="221"/>
      <c r="T645" s="221"/>
      <c r="U645" s="221"/>
    </row>
    <row r="646" spans="1:21" ht="15.75">
      <c r="A646" s="175" t="str">
        <f t="shared" ref="A646:A706" si="26">+B646&amp;C646</f>
        <v/>
      </c>
      <c r="B646" s="202"/>
      <c r="C646" s="201"/>
      <c r="D646" s="227"/>
      <c r="E646" s="221"/>
      <c r="F646" s="221"/>
      <c r="G646" s="221"/>
      <c r="H646" s="221"/>
      <c r="I646" s="221"/>
      <c r="J646" s="221"/>
      <c r="L646" s="54" t="str">
        <f t="shared" si="25"/>
        <v/>
      </c>
      <c r="M646" s="202"/>
      <c r="N646" s="201"/>
      <c r="O646" s="227"/>
      <c r="P646" s="221"/>
      <c r="Q646" s="221"/>
      <c r="R646" s="221"/>
      <c r="S646" s="221"/>
      <c r="T646" s="221"/>
      <c r="U646" s="221"/>
    </row>
    <row r="647" spans="1:21" ht="15.75">
      <c r="A647" s="175" t="str">
        <f t="shared" si="26"/>
        <v/>
      </c>
      <c r="B647" s="203"/>
      <c r="C647" s="201"/>
      <c r="D647" s="227"/>
      <c r="E647" s="221"/>
      <c r="F647" s="221"/>
      <c r="G647" s="221"/>
      <c r="H647" s="221"/>
      <c r="I647" s="221"/>
      <c r="J647" s="221"/>
      <c r="L647" s="54" t="str">
        <f t="shared" ref="L647:L706" si="27">+M647&amp;N647</f>
        <v/>
      </c>
      <c r="M647" s="203"/>
      <c r="N647" s="201"/>
      <c r="O647" s="227"/>
      <c r="P647" s="221"/>
      <c r="Q647" s="221"/>
      <c r="R647" s="221"/>
      <c r="S647" s="221"/>
      <c r="T647" s="221"/>
      <c r="U647" s="221"/>
    </row>
    <row r="648" spans="1:21" ht="15.75">
      <c r="A648" s="175" t="str">
        <f t="shared" si="26"/>
        <v/>
      </c>
      <c r="B648" s="203"/>
      <c r="C648" s="201"/>
      <c r="D648" s="227"/>
      <c r="E648" s="221"/>
      <c r="F648" s="221"/>
      <c r="G648" s="221"/>
      <c r="H648" s="221"/>
      <c r="I648" s="221"/>
      <c r="J648" s="221"/>
      <c r="L648" s="54" t="str">
        <f t="shared" si="27"/>
        <v/>
      </c>
      <c r="M648" s="203"/>
      <c r="N648" s="201"/>
      <c r="O648" s="227"/>
      <c r="P648" s="221"/>
      <c r="Q648" s="221"/>
      <c r="R648" s="221"/>
      <c r="S648" s="221"/>
      <c r="T648" s="221"/>
      <c r="U648" s="221"/>
    </row>
    <row r="649" spans="1:21" ht="15.75">
      <c r="A649" s="175" t="str">
        <f t="shared" si="26"/>
        <v/>
      </c>
      <c r="B649" s="203"/>
      <c r="C649" s="201"/>
      <c r="D649" s="227"/>
      <c r="E649" s="221"/>
      <c r="F649" s="221"/>
      <c r="G649" s="221"/>
      <c r="H649" s="221"/>
      <c r="I649" s="221"/>
      <c r="J649" s="221"/>
      <c r="L649" s="54" t="str">
        <f t="shared" si="27"/>
        <v/>
      </c>
      <c r="M649" s="203"/>
      <c r="N649" s="201"/>
      <c r="O649" s="227"/>
      <c r="P649" s="221"/>
      <c r="Q649" s="221"/>
      <c r="R649" s="221"/>
      <c r="S649" s="221"/>
      <c r="T649" s="221"/>
      <c r="U649" s="221"/>
    </row>
    <row r="650" spans="1:21" ht="15.75">
      <c r="A650" s="175" t="str">
        <f t="shared" si="26"/>
        <v/>
      </c>
      <c r="B650" s="202"/>
      <c r="C650" s="201"/>
      <c r="D650" s="227"/>
      <c r="E650" s="221"/>
      <c r="F650" s="221"/>
      <c r="G650" s="221"/>
      <c r="H650" s="221"/>
      <c r="I650" s="221"/>
      <c r="J650" s="221"/>
      <c r="L650" s="54" t="str">
        <f t="shared" si="27"/>
        <v/>
      </c>
      <c r="M650" s="202"/>
      <c r="N650" s="201"/>
      <c r="O650" s="227"/>
      <c r="P650" s="221"/>
      <c r="Q650" s="221"/>
      <c r="R650" s="221"/>
      <c r="S650" s="221"/>
      <c r="T650" s="221"/>
      <c r="U650" s="221"/>
    </row>
    <row r="651" spans="1:21" ht="15.75">
      <c r="A651" s="175" t="str">
        <f t="shared" si="26"/>
        <v/>
      </c>
      <c r="B651" s="203"/>
      <c r="C651" s="201"/>
      <c r="D651" s="227"/>
      <c r="E651" s="221"/>
      <c r="F651" s="221"/>
      <c r="G651" s="221"/>
      <c r="H651" s="221"/>
      <c r="I651" s="221"/>
      <c r="J651" s="221"/>
      <c r="L651" s="54" t="str">
        <f t="shared" si="27"/>
        <v/>
      </c>
      <c r="M651" s="203"/>
      <c r="N651" s="201"/>
      <c r="O651" s="227"/>
      <c r="P651" s="221"/>
      <c r="Q651" s="221"/>
      <c r="R651" s="221"/>
      <c r="S651" s="221"/>
      <c r="T651" s="221"/>
      <c r="U651" s="221"/>
    </row>
    <row r="652" spans="1:21" ht="15.75">
      <c r="A652" s="175" t="str">
        <f t="shared" si="26"/>
        <v/>
      </c>
      <c r="B652" s="202"/>
      <c r="C652" s="201"/>
      <c r="D652" s="227"/>
      <c r="E652" s="221"/>
      <c r="F652" s="221"/>
      <c r="G652" s="221"/>
      <c r="H652" s="221"/>
      <c r="I652" s="221"/>
      <c r="J652" s="221"/>
      <c r="L652" s="54" t="str">
        <f t="shared" si="27"/>
        <v/>
      </c>
      <c r="M652" s="202"/>
      <c r="N652" s="201"/>
      <c r="O652" s="227"/>
      <c r="P652" s="221"/>
      <c r="Q652" s="221"/>
      <c r="R652" s="221"/>
      <c r="S652" s="221"/>
      <c r="T652" s="221"/>
      <c r="U652" s="221"/>
    </row>
    <row r="653" spans="1:21" ht="15.75">
      <c r="A653" s="175" t="str">
        <f t="shared" si="26"/>
        <v/>
      </c>
      <c r="B653" s="203"/>
      <c r="C653" s="201"/>
      <c r="D653" s="227"/>
      <c r="E653" s="221"/>
      <c r="F653" s="221"/>
      <c r="G653" s="221"/>
      <c r="H653" s="221"/>
      <c r="I653" s="221"/>
      <c r="J653" s="221"/>
      <c r="L653" s="54" t="str">
        <f t="shared" si="27"/>
        <v/>
      </c>
      <c r="M653" s="203"/>
      <c r="N653" s="201"/>
      <c r="O653" s="227"/>
      <c r="P653" s="221"/>
      <c r="Q653" s="221"/>
      <c r="R653" s="221"/>
      <c r="S653" s="221"/>
      <c r="T653" s="221"/>
      <c r="U653" s="221"/>
    </row>
    <row r="654" spans="1:21" ht="15.75">
      <c r="A654" s="175" t="str">
        <f t="shared" si="26"/>
        <v/>
      </c>
      <c r="B654" s="202"/>
      <c r="C654" s="201"/>
      <c r="D654" s="227"/>
      <c r="E654" s="221"/>
      <c r="F654" s="221"/>
      <c r="G654" s="221"/>
      <c r="H654" s="221"/>
      <c r="I654" s="221"/>
      <c r="J654" s="221"/>
      <c r="L654" s="54" t="str">
        <f t="shared" si="27"/>
        <v/>
      </c>
      <c r="M654" s="202"/>
      <c r="N654" s="201"/>
      <c r="O654" s="227"/>
      <c r="P654" s="221"/>
      <c r="Q654" s="221"/>
      <c r="R654" s="221"/>
      <c r="S654" s="221"/>
      <c r="T654" s="221"/>
      <c r="U654" s="221"/>
    </row>
    <row r="655" spans="1:21" ht="15.75">
      <c r="A655" s="175" t="str">
        <f t="shared" si="26"/>
        <v/>
      </c>
      <c r="B655" s="203"/>
      <c r="C655" s="201"/>
      <c r="D655" s="227"/>
      <c r="E655" s="221"/>
      <c r="F655" s="221"/>
      <c r="G655" s="221"/>
      <c r="H655" s="221"/>
      <c r="I655" s="221"/>
      <c r="J655" s="221"/>
      <c r="L655" s="54" t="str">
        <f t="shared" si="27"/>
        <v/>
      </c>
      <c r="M655" s="203"/>
      <c r="N655" s="201"/>
      <c r="O655" s="227"/>
      <c r="P655" s="221"/>
      <c r="Q655" s="221"/>
      <c r="R655" s="221"/>
      <c r="S655" s="221"/>
      <c r="T655" s="221"/>
      <c r="U655" s="221"/>
    </row>
    <row r="656" spans="1:21" ht="15.75">
      <c r="A656" s="175" t="str">
        <f t="shared" si="26"/>
        <v/>
      </c>
      <c r="B656" s="202"/>
      <c r="C656" s="201"/>
      <c r="D656" s="227"/>
      <c r="E656" s="221"/>
      <c r="F656" s="221"/>
      <c r="G656" s="221"/>
      <c r="H656" s="221"/>
      <c r="I656" s="221"/>
      <c r="J656" s="221"/>
      <c r="L656" s="54" t="str">
        <f t="shared" si="27"/>
        <v/>
      </c>
      <c r="M656" s="202"/>
      <c r="N656" s="201"/>
      <c r="O656" s="227"/>
      <c r="P656" s="221"/>
      <c r="Q656" s="221"/>
      <c r="R656" s="221"/>
      <c r="S656" s="221"/>
      <c r="T656" s="221"/>
      <c r="U656" s="221"/>
    </row>
    <row r="657" spans="1:21" ht="15.75">
      <c r="A657" s="175" t="str">
        <f t="shared" si="26"/>
        <v/>
      </c>
      <c r="B657" s="202"/>
      <c r="C657" s="201"/>
      <c r="D657" s="227"/>
      <c r="E657" s="221"/>
      <c r="F657" s="221"/>
      <c r="G657" s="221"/>
      <c r="H657" s="221"/>
      <c r="I657" s="221"/>
      <c r="J657" s="221"/>
      <c r="L657" s="54" t="str">
        <f t="shared" si="27"/>
        <v/>
      </c>
      <c r="M657" s="202"/>
      <c r="N657" s="201"/>
      <c r="O657" s="227"/>
      <c r="P657" s="221"/>
      <c r="Q657" s="221"/>
      <c r="R657" s="221"/>
      <c r="S657" s="221"/>
      <c r="T657" s="221"/>
      <c r="U657" s="221"/>
    </row>
    <row r="658" spans="1:21" ht="15.75">
      <c r="A658" s="175" t="str">
        <f t="shared" si="26"/>
        <v/>
      </c>
      <c r="B658" s="202"/>
      <c r="C658" s="201"/>
      <c r="D658" s="227"/>
      <c r="E658" s="221"/>
      <c r="F658" s="221"/>
      <c r="G658" s="221"/>
      <c r="H658" s="221"/>
      <c r="I658" s="221"/>
      <c r="J658" s="221"/>
      <c r="L658" s="54" t="str">
        <f t="shared" si="27"/>
        <v/>
      </c>
      <c r="M658" s="202"/>
      <c r="N658" s="201"/>
      <c r="O658" s="227"/>
      <c r="P658" s="221"/>
      <c r="Q658" s="221"/>
      <c r="R658" s="221"/>
      <c r="S658" s="221"/>
      <c r="T658" s="221"/>
      <c r="U658" s="221"/>
    </row>
    <row r="659" spans="1:21" ht="15.75">
      <c r="A659" s="175" t="str">
        <f t="shared" si="26"/>
        <v/>
      </c>
      <c r="B659" s="202"/>
      <c r="C659" s="201"/>
      <c r="D659" s="227"/>
      <c r="E659" s="221"/>
      <c r="F659" s="221"/>
      <c r="G659" s="221"/>
      <c r="H659" s="221"/>
      <c r="I659" s="221"/>
      <c r="J659" s="221"/>
      <c r="L659" s="54" t="str">
        <f t="shared" si="27"/>
        <v/>
      </c>
      <c r="M659" s="202"/>
      <c r="N659" s="201"/>
      <c r="O659" s="227"/>
      <c r="P659" s="221"/>
      <c r="Q659" s="221"/>
      <c r="R659" s="221"/>
      <c r="S659" s="221"/>
      <c r="T659" s="221"/>
      <c r="U659" s="221"/>
    </row>
    <row r="660" spans="1:21" ht="15.75">
      <c r="A660" s="175" t="str">
        <f t="shared" si="26"/>
        <v/>
      </c>
      <c r="B660" s="202"/>
      <c r="C660" s="201"/>
      <c r="D660" s="227"/>
      <c r="E660" s="221"/>
      <c r="F660" s="221"/>
      <c r="G660" s="221"/>
      <c r="H660" s="221"/>
      <c r="I660" s="221"/>
      <c r="J660" s="221"/>
      <c r="L660" s="54" t="str">
        <f t="shared" si="27"/>
        <v/>
      </c>
      <c r="M660" s="202"/>
      <c r="N660" s="201"/>
      <c r="O660" s="227"/>
      <c r="P660" s="221"/>
      <c r="Q660" s="221"/>
      <c r="R660" s="221"/>
      <c r="S660" s="221"/>
      <c r="T660" s="221"/>
      <c r="U660" s="221"/>
    </row>
    <row r="661" spans="1:21" ht="15.75">
      <c r="A661" s="175" t="str">
        <f t="shared" si="26"/>
        <v/>
      </c>
      <c r="B661" s="175"/>
      <c r="C661" s="176"/>
      <c r="D661" s="176"/>
      <c r="E661" s="177"/>
      <c r="F661" s="177"/>
      <c r="G661" s="177"/>
      <c r="H661" s="177"/>
      <c r="I661" s="177"/>
      <c r="J661" s="177"/>
      <c r="L661" s="54" t="str">
        <f t="shared" si="27"/>
        <v/>
      </c>
      <c r="M661" s="202"/>
      <c r="N661" s="201"/>
      <c r="O661" s="227"/>
      <c r="P661" s="221"/>
      <c r="Q661" s="221"/>
      <c r="R661" s="221"/>
      <c r="S661" s="221"/>
      <c r="T661" s="221"/>
      <c r="U661" s="221"/>
    </row>
    <row r="662" spans="1:21" ht="15.75">
      <c r="A662" s="175" t="str">
        <f t="shared" si="26"/>
        <v/>
      </c>
      <c r="B662" s="175"/>
      <c r="C662" s="176"/>
      <c r="D662" s="176"/>
      <c r="E662" s="177"/>
      <c r="F662" s="177"/>
      <c r="G662" s="177"/>
      <c r="H662" s="177"/>
      <c r="I662" s="177"/>
      <c r="J662" s="177"/>
      <c r="L662" s="54" t="str">
        <f t="shared" si="27"/>
        <v/>
      </c>
      <c r="M662" s="202"/>
      <c r="N662" s="201"/>
      <c r="O662" s="227"/>
      <c r="P662" s="221"/>
      <c r="Q662" s="221"/>
      <c r="R662" s="221"/>
      <c r="S662" s="221"/>
      <c r="T662" s="221"/>
      <c r="U662" s="221"/>
    </row>
    <row r="663" spans="1:21" ht="15.75">
      <c r="A663" s="175" t="str">
        <f t="shared" si="26"/>
        <v/>
      </c>
      <c r="B663" s="175"/>
      <c r="C663" s="176"/>
      <c r="D663" s="176"/>
      <c r="E663" s="177"/>
      <c r="F663" s="177"/>
      <c r="G663" s="177"/>
      <c r="H663" s="177"/>
      <c r="I663" s="177"/>
      <c r="J663" s="177"/>
      <c r="L663" s="54" t="str">
        <f t="shared" si="27"/>
        <v/>
      </c>
      <c r="M663" s="202"/>
      <c r="N663" s="201"/>
      <c r="O663" s="227"/>
      <c r="P663" s="221"/>
      <c r="Q663" s="221"/>
      <c r="R663" s="221"/>
      <c r="S663" s="221"/>
      <c r="T663" s="221"/>
      <c r="U663" s="221"/>
    </row>
    <row r="664" spans="1:21" ht="15.75">
      <c r="A664" s="175" t="str">
        <f t="shared" si="26"/>
        <v/>
      </c>
      <c r="B664" s="175"/>
      <c r="C664" s="176"/>
      <c r="D664" s="176"/>
      <c r="E664" s="177"/>
      <c r="F664" s="177"/>
      <c r="G664" s="177"/>
      <c r="H664" s="177"/>
      <c r="I664" s="177"/>
      <c r="J664" s="177"/>
      <c r="L664" s="54" t="str">
        <f t="shared" si="27"/>
        <v/>
      </c>
      <c r="M664" s="202"/>
      <c r="N664" s="201"/>
      <c r="O664" s="227"/>
      <c r="P664" s="221"/>
      <c r="Q664" s="221"/>
      <c r="R664" s="221"/>
      <c r="S664" s="221"/>
      <c r="T664" s="221"/>
      <c r="U664" s="221"/>
    </row>
    <row r="665" spans="1:21" ht="15.75">
      <c r="A665" s="175" t="str">
        <f t="shared" si="26"/>
        <v/>
      </c>
      <c r="B665" s="175"/>
      <c r="C665" s="176"/>
      <c r="D665" s="176"/>
      <c r="E665" s="177"/>
      <c r="F665" s="177"/>
      <c r="G665" s="177"/>
      <c r="H665" s="177"/>
      <c r="I665" s="177"/>
      <c r="J665" s="177"/>
      <c r="L665" s="54" t="str">
        <f t="shared" si="27"/>
        <v/>
      </c>
      <c r="M665" s="202"/>
      <c r="N665" s="201"/>
      <c r="O665" s="227"/>
      <c r="P665" s="221"/>
      <c r="Q665" s="221"/>
      <c r="R665" s="221"/>
      <c r="S665" s="221"/>
      <c r="T665" s="221"/>
      <c r="U665" s="221"/>
    </row>
    <row r="666" spans="1:21" ht="15.75">
      <c r="A666" s="175" t="str">
        <f t="shared" si="26"/>
        <v/>
      </c>
      <c r="B666" s="175"/>
      <c r="C666" s="176"/>
      <c r="D666" s="176"/>
      <c r="E666" s="177"/>
      <c r="F666" s="177"/>
      <c r="G666" s="177"/>
      <c r="H666" s="177"/>
      <c r="I666" s="177"/>
      <c r="J666" s="177"/>
      <c r="L666" s="54" t="str">
        <f t="shared" si="27"/>
        <v/>
      </c>
      <c r="M666" s="202"/>
      <c r="N666" s="201"/>
      <c r="O666" s="227"/>
      <c r="P666" s="221"/>
      <c r="Q666" s="221"/>
      <c r="R666" s="221"/>
      <c r="S666" s="221"/>
      <c r="T666" s="221"/>
      <c r="U666" s="221"/>
    </row>
    <row r="667" spans="1:21" ht="15.75">
      <c r="A667" s="175" t="str">
        <f t="shared" si="26"/>
        <v/>
      </c>
      <c r="B667" s="175"/>
      <c r="C667" s="176"/>
      <c r="D667" s="176"/>
      <c r="E667" s="177"/>
      <c r="F667" s="177"/>
      <c r="G667" s="177"/>
      <c r="H667" s="177"/>
      <c r="I667" s="177"/>
      <c r="J667" s="177"/>
      <c r="L667" s="54" t="str">
        <f t="shared" si="27"/>
        <v/>
      </c>
      <c r="M667" s="202"/>
      <c r="N667" s="201"/>
      <c r="O667" s="227"/>
      <c r="P667" s="221"/>
      <c r="Q667" s="221"/>
      <c r="R667" s="221"/>
      <c r="S667" s="221"/>
      <c r="T667" s="221"/>
      <c r="U667" s="221"/>
    </row>
    <row r="668" spans="1:21" ht="15.75">
      <c r="A668" s="175" t="str">
        <f t="shared" si="26"/>
        <v/>
      </c>
      <c r="B668" s="175"/>
      <c r="C668" s="176"/>
      <c r="D668" s="176"/>
      <c r="E668" s="177"/>
      <c r="F668" s="177"/>
      <c r="G668" s="177"/>
      <c r="H668" s="177"/>
      <c r="I668" s="177"/>
      <c r="J668" s="177"/>
      <c r="L668" s="54" t="str">
        <f t="shared" si="27"/>
        <v/>
      </c>
      <c r="M668" s="202"/>
      <c r="N668" s="201"/>
      <c r="O668" s="227"/>
      <c r="P668" s="221"/>
      <c r="Q668" s="221"/>
      <c r="R668" s="221"/>
      <c r="S668" s="221"/>
      <c r="T668" s="221"/>
      <c r="U668" s="221"/>
    </row>
    <row r="669" spans="1:21" ht="15.75">
      <c r="A669" s="175" t="str">
        <f t="shared" si="26"/>
        <v/>
      </c>
      <c r="B669" s="175"/>
      <c r="C669" s="176"/>
      <c r="D669" s="176"/>
      <c r="E669" s="177"/>
      <c r="F669" s="177"/>
      <c r="G669" s="177"/>
      <c r="H669" s="177"/>
      <c r="I669" s="177"/>
      <c r="J669" s="177"/>
      <c r="L669" s="54" t="str">
        <f t="shared" si="27"/>
        <v/>
      </c>
      <c r="M669" s="202"/>
      <c r="N669" s="201"/>
      <c r="O669" s="227"/>
      <c r="P669" s="221"/>
      <c r="Q669" s="221"/>
      <c r="R669" s="221"/>
      <c r="S669" s="221"/>
      <c r="T669" s="221"/>
      <c r="U669" s="221"/>
    </row>
    <row r="670" spans="1:21" ht="15.75">
      <c r="A670" s="175" t="str">
        <f t="shared" si="26"/>
        <v/>
      </c>
      <c r="B670" s="175"/>
      <c r="C670" s="176"/>
      <c r="D670" s="176"/>
      <c r="E670" s="177"/>
      <c r="F670" s="177"/>
      <c r="G670" s="177"/>
      <c r="H670" s="177"/>
      <c r="I670" s="177"/>
      <c r="J670" s="177"/>
      <c r="L670" s="54" t="str">
        <f t="shared" si="27"/>
        <v/>
      </c>
      <c r="M670" s="202"/>
      <c r="N670" s="201"/>
      <c r="O670" s="227"/>
      <c r="P670" s="221"/>
      <c r="Q670" s="221"/>
      <c r="R670" s="221"/>
      <c r="S670" s="221"/>
      <c r="T670" s="221"/>
      <c r="U670" s="221"/>
    </row>
    <row r="671" spans="1:21" ht="15.75">
      <c r="A671" s="175" t="str">
        <f t="shared" si="26"/>
        <v/>
      </c>
      <c r="B671" s="175"/>
      <c r="C671" s="176"/>
      <c r="D671" s="176"/>
      <c r="E671" s="177"/>
      <c r="F671" s="177"/>
      <c r="G671" s="177"/>
      <c r="H671" s="177"/>
      <c r="I671" s="177"/>
      <c r="J671" s="177"/>
      <c r="L671" s="54" t="str">
        <f t="shared" si="27"/>
        <v/>
      </c>
      <c r="M671" s="202"/>
      <c r="N671" s="201"/>
      <c r="O671" s="227"/>
      <c r="P671" s="221"/>
      <c r="Q671" s="221"/>
      <c r="R671" s="221"/>
      <c r="S671" s="221"/>
      <c r="T671" s="221"/>
      <c r="U671" s="221"/>
    </row>
    <row r="672" spans="1:21" ht="15.75">
      <c r="A672" s="175" t="str">
        <f t="shared" si="26"/>
        <v/>
      </c>
      <c r="B672" s="175"/>
      <c r="C672" s="176"/>
      <c r="D672" s="176"/>
      <c r="E672" s="177"/>
      <c r="F672" s="177"/>
      <c r="G672" s="177"/>
      <c r="H672" s="177"/>
      <c r="I672" s="177"/>
      <c r="J672" s="177"/>
      <c r="L672" s="54" t="str">
        <f t="shared" si="27"/>
        <v/>
      </c>
      <c r="M672" s="202"/>
      <c r="N672" s="201"/>
      <c r="O672" s="227"/>
      <c r="P672" s="221"/>
      <c r="Q672" s="221"/>
      <c r="R672" s="221"/>
      <c r="S672" s="221"/>
      <c r="T672" s="221"/>
      <c r="U672" s="221"/>
    </row>
    <row r="673" spans="1:21" ht="15.75">
      <c r="A673" s="175" t="str">
        <f t="shared" si="26"/>
        <v/>
      </c>
      <c r="B673" s="175"/>
      <c r="C673" s="176"/>
      <c r="D673" s="176"/>
      <c r="E673" s="177"/>
      <c r="F673" s="177"/>
      <c r="G673" s="177"/>
      <c r="H673" s="177"/>
      <c r="I673" s="177"/>
      <c r="J673" s="177"/>
      <c r="L673" s="54" t="str">
        <f t="shared" si="27"/>
        <v/>
      </c>
      <c r="M673" s="202"/>
      <c r="N673" s="201"/>
      <c r="O673" s="227"/>
      <c r="P673" s="221"/>
      <c r="Q673" s="221"/>
      <c r="R673" s="221"/>
      <c r="S673" s="221"/>
      <c r="T673" s="221"/>
      <c r="U673" s="221"/>
    </row>
    <row r="674" spans="1:21" ht="15.75">
      <c r="A674" s="175" t="str">
        <f t="shared" si="26"/>
        <v/>
      </c>
      <c r="B674" s="175"/>
      <c r="C674" s="176"/>
      <c r="D674" s="176"/>
      <c r="E674" s="177"/>
      <c r="F674" s="177"/>
      <c r="G674" s="177"/>
      <c r="H674" s="177"/>
      <c r="I674" s="177"/>
      <c r="J674" s="177"/>
      <c r="L674" s="54" t="str">
        <f t="shared" si="27"/>
        <v/>
      </c>
      <c r="M674" s="202"/>
      <c r="N674" s="201"/>
      <c r="O674" s="227"/>
      <c r="P674" s="221"/>
      <c r="Q674" s="221"/>
      <c r="R674" s="221"/>
      <c r="S674" s="221"/>
      <c r="T674" s="221"/>
      <c r="U674" s="221"/>
    </row>
    <row r="675" spans="1:21" ht="15.75">
      <c r="A675" s="175" t="str">
        <f t="shared" si="26"/>
        <v/>
      </c>
      <c r="B675" s="175"/>
      <c r="C675" s="176"/>
      <c r="D675" s="176"/>
      <c r="E675" s="177"/>
      <c r="F675" s="177"/>
      <c r="G675" s="177"/>
      <c r="H675" s="177"/>
      <c r="I675" s="177"/>
      <c r="J675" s="177"/>
      <c r="L675" s="54" t="str">
        <f t="shared" si="27"/>
        <v/>
      </c>
      <c r="M675" s="202"/>
      <c r="N675" s="201"/>
      <c r="O675" s="227"/>
      <c r="P675" s="221"/>
      <c r="Q675" s="221"/>
      <c r="R675" s="221"/>
      <c r="S675" s="221"/>
      <c r="T675" s="221"/>
      <c r="U675" s="221"/>
    </row>
    <row r="676" spans="1:21" ht="15.75">
      <c r="A676" s="175" t="str">
        <f t="shared" si="26"/>
        <v/>
      </c>
      <c r="B676" s="175"/>
      <c r="C676" s="176"/>
      <c r="D676" s="176"/>
      <c r="E676" s="177"/>
      <c r="F676" s="177"/>
      <c r="G676" s="177"/>
      <c r="H676" s="177"/>
      <c r="I676" s="177"/>
      <c r="J676" s="177"/>
      <c r="L676" s="54" t="str">
        <f t="shared" si="27"/>
        <v/>
      </c>
      <c r="M676" s="202"/>
      <c r="N676" s="201"/>
      <c r="O676" s="227"/>
      <c r="P676" s="221"/>
      <c r="Q676" s="221"/>
      <c r="R676" s="221"/>
      <c r="S676" s="221"/>
      <c r="T676" s="221"/>
      <c r="U676" s="221"/>
    </row>
    <row r="677" spans="1:21" ht="15.75">
      <c r="A677" s="175" t="str">
        <f t="shared" si="26"/>
        <v/>
      </c>
      <c r="B677" s="175"/>
      <c r="C677" s="176"/>
      <c r="D677" s="176"/>
      <c r="E677" s="177"/>
      <c r="F677" s="177"/>
      <c r="G677" s="177"/>
      <c r="H677" s="177"/>
      <c r="I677" s="177"/>
      <c r="J677" s="177"/>
      <c r="L677" s="54" t="str">
        <f t="shared" si="27"/>
        <v/>
      </c>
      <c r="M677" s="202"/>
      <c r="N677" s="201"/>
      <c r="O677" s="227"/>
      <c r="P677" s="221"/>
      <c r="Q677" s="221"/>
      <c r="R677" s="221"/>
      <c r="S677" s="221"/>
      <c r="T677" s="221"/>
      <c r="U677" s="221"/>
    </row>
    <row r="678" spans="1:21" ht="15.75">
      <c r="A678" s="175" t="str">
        <f t="shared" si="26"/>
        <v/>
      </c>
      <c r="B678" s="175"/>
      <c r="C678" s="176"/>
      <c r="D678" s="176"/>
      <c r="E678" s="177"/>
      <c r="F678" s="177"/>
      <c r="G678" s="177"/>
      <c r="H678" s="177"/>
      <c r="I678" s="177"/>
      <c r="J678" s="177"/>
      <c r="L678" s="54" t="str">
        <f t="shared" si="27"/>
        <v/>
      </c>
      <c r="M678" s="202"/>
      <c r="N678" s="201"/>
      <c r="O678" s="227"/>
      <c r="P678" s="221"/>
      <c r="Q678" s="221"/>
      <c r="R678" s="221"/>
      <c r="S678" s="221"/>
      <c r="T678" s="221"/>
      <c r="U678" s="221"/>
    </row>
    <row r="679" spans="1:21" ht="15.75">
      <c r="A679" s="175" t="str">
        <f t="shared" si="26"/>
        <v/>
      </c>
      <c r="B679" s="175"/>
      <c r="C679" s="176"/>
      <c r="D679" s="176"/>
      <c r="E679" s="177"/>
      <c r="F679" s="177"/>
      <c r="G679" s="177"/>
      <c r="H679" s="177"/>
      <c r="I679" s="177"/>
      <c r="J679" s="177"/>
      <c r="L679" s="54" t="str">
        <f t="shared" si="27"/>
        <v/>
      </c>
      <c r="M679" s="202"/>
      <c r="N679" s="201"/>
      <c r="O679" s="227"/>
      <c r="P679" s="221"/>
      <c r="Q679" s="221"/>
      <c r="R679" s="221"/>
      <c r="S679" s="221"/>
      <c r="T679" s="221"/>
      <c r="U679" s="221"/>
    </row>
    <row r="680" spans="1:21" ht="15.75">
      <c r="A680" s="175" t="str">
        <f t="shared" si="26"/>
        <v/>
      </c>
      <c r="B680" s="175"/>
      <c r="C680" s="176"/>
      <c r="D680" s="176"/>
      <c r="E680" s="177"/>
      <c r="F680" s="177"/>
      <c r="G680" s="177"/>
      <c r="H680" s="177"/>
      <c r="I680" s="177"/>
      <c r="J680" s="177"/>
      <c r="L680" s="54" t="str">
        <f t="shared" si="27"/>
        <v/>
      </c>
      <c r="M680" s="202"/>
      <c r="N680" s="201"/>
      <c r="O680" s="227"/>
      <c r="P680" s="221"/>
      <c r="Q680" s="221"/>
      <c r="R680" s="221"/>
      <c r="S680" s="221"/>
      <c r="T680" s="221"/>
      <c r="U680" s="221"/>
    </row>
    <row r="681" spans="1:21" ht="15.75">
      <c r="A681" s="175" t="str">
        <f t="shared" si="26"/>
        <v/>
      </c>
      <c r="B681" s="175"/>
      <c r="C681" s="176"/>
      <c r="D681" s="176"/>
      <c r="E681" s="177"/>
      <c r="F681" s="177"/>
      <c r="G681" s="177"/>
      <c r="H681" s="177"/>
      <c r="I681" s="177"/>
      <c r="J681" s="177"/>
      <c r="L681" s="54" t="str">
        <f t="shared" si="27"/>
        <v/>
      </c>
      <c r="M681" s="202"/>
      <c r="N681" s="201"/>
      <c r="O681" s="227"/>
      <c r="P681" s="221"/>
      <c r="Q681" s="221"/>
      <c r="R681" s="221"/>
      <c r="S681" s="221"/>
      <c r="T681" s="221"/>
      <c r="U681" s="221"/>
    </row>
    <row r="682" spans="1:21" ht="15.75">
      <c r="A682" s="175" t="str">
        <f t="shared" si="26"/>
        <v/>
      </c>
      <c r="B682" s="175"/>
      <c r="C682" s="176"/>
      <c r="D682" s="176"/>
      <c r="E682" s="177"/>
      <c r="F682" s="177"/>
      <c r="G682" s="177"/>
      <c r="H682" s="177"/>
      <c r="I682" s="177"/>
      <c r="J682" s="177"/>
      <c r="L682" s="54" t="str">
        <f t="shared" si="27"/>
        <v/>
      </c>
      <c r="M682" s="202"/>
      <c r="N682" s="201"/>
      <c r="O682" s="227"/>
      <c r="P682" s="221"/>
      <c r="Q682" s="221"/>
      <c r="R682" s="221"/>
      <c r="S682" s="221"/>
      <c r="T682" s="221"/>
      <c r="U682" s="221"/>
    </row>
    <row r="683" spans="1:21" ht="15.75">
      <c r="A683" s="175" t="str">
        <f t="shared" si="26"/>
        <v/>
      </c>
      <c r="B683" s="175"/>
      <c r="C683" s="176"/>
      <c r="D683" s="176"/>
      <c r="E683" s="177"/>
      <c r="F683" s="177"/>
      <c r="G683" s="177"/>
      <c r="H683" s="177"/>
      <c r="I683" s="177"/>
      <c r="J683" s="177"/>
      <c r="L683" s="54" t="str">
        <f t="shared" si="27"/>
        <v/>
      </c>
      <c r="M683" s="202"/>
      <c r="N683" s="201"/>
      <c r="O683" s="227"/>
      <c r="P683" s="221"/>
      <c r="Q683" s="221"/>
      <c r="R683" s="221"/>
      <c r="S683" s="221"/>
      <c r="T683" s="221"/>
      <c r="U683" s="221"/>
    </row>
    <row r="684" spans="1:21" ht="15.75">
      <c r="A684" s="175" t="str">
        <f t="shared" si="26"/>
        <v/>
      </c>
      <c r="B684" s="175"/>
      <c r="C684" s="176"/>
      <c r="D684" s="176"/>
      <c r="E684" s="177"/>
      <c r="F684" s="177"/>
      <c r="G684" s="177"/>
      <c r="H684" s="177"/>
      <c r="I684" s="177"/>
      <c r="J684" s="177"/>
      <c r="L684" s="54" t="str">
        <f t="shared" si="27"/>
        <v/>
      </c>
      <c r="M684" s="202"/>
      <c r="N684" s="201"/>
      <c r="O684" s="227"/>
      <c r="P684" s="221"/>
      <c r="Q684" s="221"/>
      <c r="R684" s="221"/>
      <c r="S684" s="221"/>
      <c r="T684" s="221"/>
      <c r="U684" s="221"/>
    </row>
    <row r="685" spans="1:21" ht="15.75">
      <c r="A685" s="175" t="str">
        <f t="shared" si="26"/>
        <v/>
      </c>
      <c r="B685" s="175"/>
      <c r="C685" s="176"/>
      <c r="D685" s="176"/>
      <c r="E685" s="177"/>
      <c r="F685" s="177"/>
      <c r="G685" s="177"/>
      <c r="H685" s="177"/>
      <c r="I685" s="177"/>
      <c r="J685" s="177"/>
      <c r="L685" s="54" t="str">
        <f t="shared" si="27"/>
        <v/>
      </c>
      <c r="M685" s="202"/>
      <c r="N685" s="201"/>
      <c r="O685" s="227"/>
      <c r="P685" s="221"/>
      <c r="Q685" s="221"/>
      <c r="R685" s="221"/>
      <c r="S685" s="221"/>
      <c r="T685" s="221"/>
      <c r="U685" s="221"/>
    </row>
    <row r="686" spans="1:21" ht="15.75">
      <c r="A686" s="175" t="str">
        <f t="shared" si="26"/>
        <v/>
      </c>
      <c r="B686" s="175"/>
      <c r="C686" s="176"/>
      <c r="D686" s="176"/>
      <c r="E686" s="177"/>
      <c r="F686" s="177"/>
      <c r="G686" s="177"/>
      <c r="H686" s="177"/>
      <c r="I686" s="177"/>
      <c r="J686" s="177"/>
      <c r="L686" s="54" t="str">
        <f t="shared" si="27"/>
        <v/>
      </c>
      <c r="M686" s="202"/>
      <c r="N686" s="201"/>
      <c r="O686" s="227"/>
      <c r="P686" s="221"/>
      <c r="Q686" s="221"/>
      <c r="R686" s="221"/>
      <c r="S686" s="221"/>
      <c r="T686" s="221"/>
      <c r="U686" s="221"/>
    </row>
    <row r="687" spans="1:21" ht="15.75">
      <c r="A687" s="175" t="str">
        <f t="shared" si="26"/>
        <v/>
      </c>
      <c r="B687" s="175"/>
      <c r="C687" s="176"/>
      <c r="D687" s="176"/>
      <c r="E687" s="177"/>
      <c r="F687" s="177"/>
      <c r="G687" s="177"/>
      <c r="H687" s="177"/>
      <c r="I687" s="177"/>
      <c r="J687" s="177"/>
      <c r="L687" s="54" t="str">
        <f t="shared" si="27"/>
        <v/>
      </c>
      <c r="M687" s="202"/>
      <c r="N687" s="201"/>
      <c r="O687" s="227"/>
      <c r="P687" s="221"/>
      <c r="Q687" s="221"/>
      <c r="R687" s="221"/>
      <c r="S687" s="221"/>
      <c r="T687" s="221"/>
      <c r="U687" s="221"/>
    </row>
    <row r="688" spans="1:21" ht="15.75">
      <c r="A688" s="175" t="str">
        <f t="shared" si="26"/>
        <v/>
      </c>
      <c r="B688" s="175"/>
      <c r="C688" s="176"/>
      <c r="D688" s="176"/>
      <c r="E688" s="177"/>
      <c r="F688" s="177"/>
      <c r="G688" s="177"/>
      <c r="H688" s="177"/>
      <c r="I688" s="177"/>
      <c r="J688" s="177"/>
      <c r="L688" s="54" t="str">
        <f t="shared" si="27"/>
        <v/>
      </c>
      <c r="M688" s="202"/>
      <c r="N688" s="201"/>
      <c r="O688" s="227"/>
      <c r="P688" s="221"/>
      <c r="Q688" s="221"/>
      <c r="R688" s="221"/>
      <c r="S688" s="221"/>
      <c r="T688" s="221"/>
      <c r="U688" s="221"/>
    </row>
    <row r="689" spans="1:21" ht="15.75">
      <c r="A689" s="175" t="str">
        <f t="shared" si="26"/>
        <v/>
      </c>
      <c r="B689" s="175"/>
      <c r="C689" s="176"/>
      <c r="D689" s="176"/>
      <c r="E689" s="177"/>
      <c r="F689" s="177"/>
      <c r="G689" s="177"/>
      <c r="H689" s="177"/>
      <c r="I689" s="177"/>
      <c r="J689" s="177"/>
      <c r="L689" s="54" t="str">
        <f t="shared" si="27"/>
        <v/>
      </c>
      <c r="M689" s="202"/>
      <c r="N689" s="201"/>
      <c r="O689" s="227"/>
      <c r="P689" s="221"/>
      <c r="Q689" s="221"/>
      <c r="R689" s="221"/>
      <c r="S689" s="221"/>
      <c r="T689" s="221"/>
      <c r="U689" s="221"/>
    </row>
    <row r="690" spans="1:21" ht="15.75">
      <c r="A690" s="175" t="str">
        <f t="shared" si="26"/>
        <v/>
      </c>
      <c r="B690" s="175"/>
      <c r="C690" s="176"/>
      <c r="D690" s="176"/>
      <c r="E690" s="177"/>
      <c r="F690" s="177"/>
      <c r="G690" s="177"/>
      <c r="H690" s="177"/>
      <c r="I690" s="177"/>
      <c r="J690" s="177"/>
      <c r="L690" s="54" t="str">
        <f t="shared" si="27"/>
        <v/>
      </c>
      <c r="M690" s="202"/>
      <c r="N690" s="201"/>
      <c r="O690" s="227"/>
      <c r="P690" s="221"/>
      <c r="Q690" s="221"/>
      <c r="R690" s="221"/>
      <c r="S690" s="221"/>
      <c r="T690" s="221"/>
      <c r="U690" s="221"/>
    </row>
    <row r="691" spans="1:21" ht="15.75">
      <c r="A691" s="175" t="str">
        <f t="shared" si="26"/>
        <v/>
      </c>
      <c r="B691" s="175"/>
      <c r="C691" s="176"/>
      <c r="D691" s="176"/>
      <c r="E691" s="177"/>
      <c r="F691" s="177"/>
      <c r="G691" s="177"/>
      <c r="H691" s="177"/>
      <c r="I691" s="177"/>
      <c r="J691" s="177"/>
      <c r="L691" s="54" t="str">
        <f t="shared" si="27"/>
        <v/>
      </c>
      <c r="M691" s="202"/>
      <c r="N691" s="201"/>
      <c r="O691" s="227"/>
      <c r="P691" s="221"/>
      <c r="Q691" s="221"/>
      <c r="R691" s="221"/>
      <c r="S691" s="221"/>
      <c r="T691" s="221"/>
      <c r="U691" s="221"/>
    </row>
    <row r="692" spans="1:21" ht="15.75">
      <c r="A692" s="175" t="str">
        <f t="shared" si="26"/>
        <v/>
      </c>
      <c r="B692" s="175"/>
      <c r="C692" s="176"/>
      <c r="D692" s="176"/>
      <c r="E692" s="177"/>
      <c r="F692" s="177"/>
      <c r="G692" s="177"/>
      <c r="H692" s="177"/>
      <c r="I692" s="177"/>
      <c r="J692" s="177"/>
      <c r="L692" s="54" t="str">
        <f t="shared" si="27"/>
        <v/>
      </c>
      <c r="M692" s="202"/>
      <c r="N692" s="201"/>
      <c r="O692" s="227"/>
      <c r="P692" s="221"/>
      <c r="Q692" s="221"/>
      <c r="R692" s="221"/>
      <c r="S692" s="221"/>
      <c r="T692" s="221"/>
      <c r="U692" s="221"/>
    </row>
    <row r="693" spans="1:21" ht="15.75">
      <c r="A693" s="175" t="str">
        <f t="shared" si="26"/>
        <v/>
      </c>
      <c r="B693" s="175"/>
      <c r="C693" s="176"/>
      <c r="D693" s="176"/>
      <c r="E693" s="177"/>
      <c r="F693" s="177"/>
      <c r="G693" s="177"/>
      <c r="H693" s="177"/>
      <c r="I693" s="177"/>
      <c r="J693" s="177"/>
      <c r="L693" s="54" t="str">
        <f t="shared" si="27"/>
        <v/>
      </c>
      <c r="M693" s="202"/>
      <c r="N693" s="201"/>
      <c r="O693" s="227"/>
      <c r="P693" s="221"/>
      <c r="Q693" s="221"/>
      <c r="R693" s="221"/>
      <c r="S693" s="221"/>
      <c r="T693" s="221"/>
      <c r="U693" s="221"/>
    </row>
    <row r="694" spans="1:21" ht="15.75">
      <c r="A694" s="175" t="str">
        <f t="shared" si="26"/>
        <v/>
      </c>
      <c r="B694" s="175"/>
      <c r="C694" s="176"/>
      <c r="D694" s="176"/>
      <c r="E694" s="177"/>
      <c r="F694" s="177"/>
      <c r="G694" s="177"/>
      <c r="H694" s="177"/>
      <c r="I694" s="177"/>
      <c r="J694" s="177"/>
      <c r="L694" s="54" t="str">
        <f t="shared" si="27"/>
        <v/>
      </c>
      <c r="M694" s="202"/>
      <c r="N694" s="201"/>
      <c r="O694" s="227"/>
      <c r="P694" s="221"/>
      <c r="Q694" s="221"/>
      <c r="R694" s="221"/>
      <c r="S694" s="221"/>
      <c r="T694" s="221"/>
      <c r="U694" s="221"/>
    </row>
    <row r="695" spans="1:21" ht="15.75">
      <c r="A695" s="175" t="str">
        <f t="shared" si="26"/>
        <v/>
      </c>
      <c r="B695" s="175"/>
      <c r="C695" s="176"/>
      <c r="D695" s="176"/>
      <c r="E695" s="177"/>
      <c r="F695" s="177"/>
      <c r="G695" s="177"/>
      <c r="H695" s="177"/>
      <c r="I695" s="177"/>
      <c r="J695" s="177"/>
      <c r="L695" s="54" t="str">
        <f t="shared" si="27"/>
        <v/>
      </c>
      <c r="M695" s="202"/>
      <c r="N695" s="201"/>
      <c r="O695" s="227"/>
      <c r="P695" s="221"/>
      <c r="Q695" s="221"/>
      <c r="R695" s="221"/>
      <c r="S695" s="221"/>
      <c r="T695" s="221"/>
      <c r="U695" s="221"/>
    </row>
    <row r="696" spans="1:21" ht="15.75">
      <c r="A696" s="175" t="str">
        <f t="shared" si="26"/>
        <v/>
      </c>
      <c r="B696" s="175"/>
      <c r="C696" s="176"/>
      <c r="D696" s="176"/>
      <c r="E696" s="177"/>
      <c r="F696" s="177"/>
      <c r="G696" s="177"/>
      <c r="H696" s="177"/>
      <c r="I696" s="177"/>
      <c r="J696" s="177"/>
      <c r="L696" s="54" t="str">
        <f t="shared" si="27"/>
        <v/>
      </c>
      <c r="M696" s="202"/>
      <c r="N696" s="201"/>
      <c r="O696" s="227"/>
      <c r="P696" s="221"/>
      <c r="Q696" s="221"/>
      <c r="R696" s="221"/>
      <c r="S696" s="221"/>
      <c r="T696" s="221"/>
      <c r="U696" s="221"/>
    </row>
    <row r="697" spans="1:21" ht="15.75">
      <c r="A697" s="175" t="str">
        <f t="shared" si="26"/>
        <v/>
      </c>
      <c r="B697" s="175"/>
      <c r="C697" s="176"/>
      <c r="D697" s="176"/>
      <c r="E697" s="177"/>
      <c r="F697" s="177"/>
      <c r="G697" s="177"/>
      <c r="H697" s="177"/>
      <c r="I697" s="177"/>
      <c r="J697" s="177"/>
      <c r="L697" s="54" t="str">
        <f t="shared" si="27"/>
        <v/>
      </c>
      <c r="M697" s="202"/>
      <c r="N697" s="201"/>
      <c r="O697" s="227"/>
      <c r="P697" s="221"/>
      <c r="Q697" s="221"/>
      <c r="R697" s="221"/>
      <c r="S697" s="221"/>
      <c r="T697" s="221"/>
      <c r="U697" s="221"/>
    </row>
    <row r="698" spans="1:21" ht="15.75">
      <c r="A698" s="175" t="str">
        <f t="shared" si="26"/>
        <v/>
      </c>
      <c r="B698" s="175"/>
      <c r="C698" s="176"/>
      <c r="D698" s="176"/>
      <c r="E698" s="177"/>
      <c r="F698" s="177"/>
      <c r="G698" s="177"/>
      <c r="H698" s="177"/>
      <c r="I698" s="177"/>
      <c r="J698" s="177"/>
      <c r="L698" s="54" t="str">
        <f t="shared" si="27"/>
        <v/>
      </c>
      <c r="M698" s="202"/>
      <c r="N698" s="201"/>
      <c r="O698" s="227"/>
      <c r="P698" s="221"/>
      <c r="Q698" s="221"/>
      <c r="R698" s="221"/>
      <c r="S698" s="221"/>
      <c r="T698" s="221"/>
      <c r="U698" s="221"/>
    </row>
    <row r="699" spans="1:21" ht="15.75">
      <c r="A699" s="175" t="str">
        <f t="shared" si="26"/>
        <v/>
      </c>
      <c r="B699" s="175"/>
      <c r="C699" s="176"/>
      <c r="D699" s="176"/>
      <c r="E699" s="177"/>
      <c r="F699" s="177"/>
      <c r="G699" s="177"/>
      <c r="H699" s="177"/>
      <c r="I699" s="177"/>
      <c r="J699" s="177"/>
      <c r="L699" s="54" t="str">
        <f t="shared" si="27"/>
        <v/>
      </c>
      <c r="M699" s="202"/>
      <c r="N699" s="201"/>
      <c r="O699" s="227"/>
      <c r="P699" s="221"/>
      <c r="Q699" s="221"/>
      <c r="R699" s="221"/>
      <c r="S699" s="221"/>
      <c r="T699" s="221"/>
      <c r="U699" s="221"/>
    </row>
    <row r="700" spans="1:21" ht="15.75">
      <c r="A700" s="175" t="str">
        <f t="shared" si="26"/>
        <v/>
      </c>
      <c r="B700" s="175"/>
      <c r="C700" s="176"/>
      <c r="D700" s="176"/>
      <c r="E700" s="177"/>
      <c r="F700" s="177"/>
      <c r="G700" s="177"/>
      <c r="H700" s="177"/>
      <c r="I700" s="177"/>
      <c r="J700" s="177"/>
      <c r="L700" s="54" t="str">
        <f t="shared" si="27"/>
        <v/>
      </c>
      <c r="M700" s="202"/>
      <c r="N700" s="201"/>
      <c r="O700" s="227"/>
      <c r="P700" s="221"/>
      <c r="Q700" s="221"/>
      <c r="R700" s="221"/>
      <c r="S700" s="221"/>
      <c r="T700" s="221"/>
      <c r="U700" s="221"/>
    </row>
    <row r="701" spans="1:21" ht="15.75">
      <c r="A701" s="175" t="str">
        <f t="shared" si="26"/>
        <v/>
      </c>
      <c r="B701" s="175"/>
      <c r="C701" s="176"/>
      <c r="D701" s="176"/>
      <c r="E701" s="177"/>
      <c r="F701" s="177"/>
      <c r="G701" s="177"/>
      <c r="H701" s="177"/>
      <c r="I701" s="177"/>
      <c r="J701" s="177"/>
      <c r="L701" s="54" t="str">
        <f t="shared" si="27"/>
        <v/>
      </c>
      <c r="M701" s="202"/>
      <c r="N701" s="201"/>
      <c r="O701" s="227"/>
      <c r="P701" s="221"/>
      <c r="Q701" s="221"/>
      <c r="R701" s="221"/>
      <c r="S701" s="221"/>
      <c r="T701" s="221"/>
      <c r="U701" s="221"/>
    </row>
    <row r="702" spans="1:21" ht="15.75">
      <c r="A702" s="175" t="str">
        <f t="shared" si="26"/>
        <v/>
      </c>
      <c r="B702" s="175"/>
      <c r="C702" s="176"/>
      <c r="D702" s="176"/>
      <c r="E702" s="177"/>
      <c r="F702" s="177"/>
      <c r="G702" s="177"/>
      <c r="H702" s="177"/>
      <c r="I702" s="177"/>
      <c r="J702" s="177"/>
      <c r="L702" s="54" t="str">
        <f t="shared" si="27"/>
        <v/>
      </c>
      <c r="M702" s="202"/>
      <c r="N702" s="201"/>
      <c r="O702" s="227"/>
      <c r="P702" s="221"/>
      <c r="Q702" s="221"/>
      <c r="R702" s="221"/>
      <c r="S702" s="221"/>
      <c r="T702" s="221"/>
      <c r="U702" s="221"/>
    </row>
    <row r="703" spans="1:21" ht="15.75">
      <c r="A703" s="175" t="str">
        <f t="shared" si="26"/>
        <v/>
      </c>
      <c r="B703" s="175"/>
      <c r="C703" s="176"/>
      <c r="D703" s="176"/>
      <c r="E703" s="177"/>
      <c r="F703" s="177"/>
      <c r="G703" s="177"/>
      <c r="H703" s="177"/>
      <c r="I703" s="177"/>
      <c r="J703" s="177"/>
      <c r="L703" s="54" t="str">
        <f t="shared" si="27"/>
        <v/>
      </c>
      <c r="M703" s="202"/>
      <c r="N703" s="201"/>
      <c r="O703" s="227"/>
      <c r="P703" s="221"/>
      <c r="Q703" s="221"/>
      <c r="R703" s="221"/>
      <c r="S703" s="221"/>
      <c r="T703" s="221"/>
      <c r="U703" s="221"/>
    </row>
    <row r="704" spans="1:21" ht="15.75">
      <c r="A704" s="175" t="str">
        <f t="shared" si="26"/>
        <v/>
      </c>
      <c r="B704" s="175"/>
      <c r="C704" s="176"/>
      <c r="D704" s="176"/>
      <c r="E704" s="177"/>
      <c r="F704" s="177"/>
      <c r="G704" s="177"/>
      <c r="H704" s="177"/>
      <c r="I704" s="177"/>
      <c r="J704" s="177"/>
      <c r="L704" s="54" t="str">
        <f t="shared" si="27"/>
        <v/>
      </c>
      <c r="M704" s="202"/>
      <c r="N704" s="201"/>
      <c r="O704" s="227"/>
      <c r="P704" s="221"/>
      <c r="Q704" s="221"/>
      <c r="R704" s="221"/>
      <c r="S704" s="221"/>
      <c r="T704" s="221"/>
      <c r="U704" s="221"/>
    </row>
    <row r="705" spans="1:21" ht="15.75">
      <c r="A705" s="175" t="str">
        <f t="shared" si="26"/>
        <v/>
      </c>
      <c r="B705" s="175"/>
      <c r="C705" s="176"/>
      <c r="D705" s="176"/>
      <c r="E705" s="177"/>
      <c r="F705" s="177"/>
      <c r="G705" s="177"/>
      <c r="H705" s="177"/>
      <c r="I705" s="177"/>
      <c r="J705" s="177"/>
      <c r="L705" s="54" t="str">
        <f t="shared" si="27"/>
        <v/>
      </c>
      <c r="M705" s="202"/>
      <c r="N705" s="201"/>
      <c r="O705" s="227"/>
      <c r="P705" s="221"/>
      <c r="Q705" s="221"/>
      <c r="R705" s="221"/>
      <c r="S705" s="221"/>
      <c r="T705" s="221"/>
      <c r="U705" s="221"/>
    </row>
    <row r="706" spans="1:21" ht="15.75">
      <c r="A706" s="175" t="str">
        <f t="shared" si="26"/>
        <v/>
      </c>
      <c r="B706" s="175"/>
      <c r="C706" s="176"/>
      <c r="D706" s="176"/>
      <c r="E706" s="177"/>
      <c r="F706" s="177"/>
      <c r="G706" s="177"/>
      <c r="H706" s="177"/>
      <c r="I706" s="177"/>
      <c r="J706" s="177"/>
      <c r="L706" s="54" t="str">
        <f t="shared" si="27"/>
        <v/>
      </c>
      <c r="M706" s="202"/>
      <c r="N706" s="201"/>
      <c r="O706" s="227"/>
      <c r="P706" s="221"/>
      <c r="Q706" s="221"/>
      <c r="R706" s="221"/>
      <c r="S706" s="221"/>
      <c r="T706" s="221"/>
      <c r="U706" s="221"/>
    </row>
    <row r="707" spans="1:21">
      <c r="B707" s="57"/>
      <c r="C707" s="57"/>
      <c r="D707" s="57"/>
      <c r="E707" s="57"/>
      <c r="F707" s="57"/>
      <c r="G707" s="57"/>
      <c r="H707" s="57"/>
      <c r="I707" s="57"/>
      <c r="J707" s="57"/>
      <c r="M707" s="57"/>
      <c r="N707" s="57"/>
      <c r="O707" s="57"/>
      <c r="P707" s="58"/>
      <c r="Q707" s="58"/>
      <c r="R707" s="58"/>
      <c r="S707" s="58"/>
      <c r="T707" s="58"/>
      <c r="U707" s="58"/>
    </row>
    <row r="708" spans="1:21">
      <c r="B708" s="57"/>
      <c r="C708" s="57"/>
      <c r="D708" s="57"/>
      <c r="E708" s="57"/>
      <c r="F708" s="57"/>
      <c r="G708" s="57"/>
      <c r="H708" s="57"/>
      <c r="I708" s="57"/>
      <c r="J708" s="57"/>
      <c r="M708" s="57"/>
      <c r="N708" s="57"/>
      <c r="O708" s="57"/>
      <c r="P708" s="58"/>
      <c r="Q708" s="58"/>
      <c r="R708" s="58"/>
      <c r="S708" s="58"/>
      <c r="T708" s="58"/>
      <c r="U708" s="58"/>
    </row>
    <row r="709" spans="1:21">
      <c r="B709" s="57"/>
      <c r="C709" s="57"/>
      <c r="D709" s="57"/>
      <c r="E709" s="57"/>
      <c r="F709" s="57"/>
      <c r="G709" s="57"/>
      <c r="H709" s="57"/>
      <c r="I709" s="57"/>
      <c r="J709" s="57"/>
      <c r="M709" s="57"/>
      <c r="N709" s="57"/>
      <c r="O709" s="57"/>
      <c r="P709" s="58"/>
      <c r="Q709" s="58"/>
      <c r="R709" s="58"/>
      <c r="S709" s="58"/>
      <c r="T709" s="58"/>
      <c r="U709" s="58"/>
    </row>
    <row r="710" spans="1:21">
      <c r="B710" s="57"/>
      <c r="C710" s="57"/>
      <c r="D710" s="57"/>
      <c r="E710" s="57"/>
      <c r="F710" s="57"/>
      <c r="G710" s="57"/>
      <c r="H710" s="57"/>
      <c r="I710" s="57"/>
      <c r="J710" s="57"/>
      <c r="M710" s="57"/>
      <c r="N710" s="57"/>
      <c r="O710" s="57"/>
      <c r="P710" s="58"/>
      <c r="Q710" s="58"/>
      <c r="R710" s="58"/>
      <c r="S710" s="58"/>
      <c r="T710" s="58"/>
      <c r="U710" s="58"/>
    </row>
    <row r="711" spans="1:21">
      <c r="B711" s="57"/>
      <c r="C711" s="57"/>
      <c r="D711" s="57"/>
      <c r="E711" s="57"/>
      <c r="F711" s="57"/>
      <c r="G711" s="57"/>
      <c r="H711" s="57"/>
      <c r="I711" s="57"/>
      <c r="J711" s="57"/>
      <c r="M711" s="57"/>
      <c r="N711" s="57"/>
      <c r="O711" s="57"/>
      <c r="P711" s="58"/>
      <c r="Q711" s="58"/>
      <c r="R711" s="58"/>
      <c r="S711" s="58"/>
      <c r="T711" s="58"/>
      <c r="U711" s="58"/>
    </row>
    <row r="712" spans="1:21">
      <c r="B712" s="57"/>
      <c r="C712" s="57"/>
      <c r="D712" s="57"/>
      <c r="E712" s="57"/>
      <c r="F712" s="57"/>
      <c r="G712" s="57"/>
      <c r="H712" s="57"/>
      <c r="I712" s="57"/>
      <c r="J712" s="57"/>
      <c r="M712" s="57"/>
      <c r="N712" s="57"/>
      <c r="O712" s="57"/>
      <c r="P712" s="58"/>
      <c r="Q712" s="58"/>
      <c r="R712" s="58"/>
      <c r="S712" s="58"/>
      <c r="T712" s="58"/>
      <c r="U712" s="58"/>
    </row>
    <row r="713" spans="1:21">
      <c r="B713" s="57"/>
      <c r="C713" s="57"/>
      <c r="D713" s="57"/>
      <c r="E713" s="57"/>
      <c r="F713" s="57"/>
      <c r="G713" s="57"/>
      <c r="H713" s="57"/>
      <c r="I713" s="57"/>
      <c r="J713" s="57"/>
      <c r="M713" s="57"/>
      <c r="N713" s="57"/>
      <c r="O713" s="57"/>
      <c r="P713" s="58"/>
      <c r="Q713" s="58"/>
      <c r="R713" s="58"/>
      <c r="S713" s="58"/>
      <c r="T713" s="58"/>
      <c r="U713" s="58"/>
    </row>
    <row r="714" spans="1:21">
      <c r="B714" s="57"/>
      <c r="C714" s="57"/>
      <c r="D714" s="57"/>
      <c r="E714" s="57"/>
      <c r="F714" s="57"/>
      <c r="G714" s="57"/>
      <c r="H714" s="57"/>
      <c r="I714" s="57"/>
      <c r="J714" s="57"/>
      <c r="M714" s="57"/>
      <c r="N714" s="57"/>
      <c r="O714" s="57"/>
      <c r="P714" s="58"/>
      <c r="Q714" s="58"/>
      <c r="R714" s="58"/>
      <c r="S714" s="58"/>
      <c r="T714" s="58"/>
      <c r="U714" s="58"/>
    </row>
    <row r="715" spans="1:21">
      <c r="B715" s="57"/>
      <c r="C715" s="57"/>
      <c r="D715" s="57"/>
      <c r="E715" s="57"/>
      <c r="F715" s="57"/>
      <c r="G715" s="57"/>
      <c r="H715" s="57"/>
      <c r="I715" s="57"/>
      <c r="J715" s="57"/>
      <c r="M715" s="57"/>
      <c r="N715" s="57"/>
      <c r="O715" s="57"/>
      <c r="P715" s="58"/>
      <c r="Q715" s="58"/>
      <c r="R715" s="58"/>
      <c r="S715" s="58"/>
      <c r="T715" s="58"/>
      <c r="U715" s="58"/>
    </row>
    <row r="716" spans="1:21">
      <c r="B716" s="57"/>
      <c r="C716" s="57"/>
      <c r="D716" s="57"/>
      <c r="E716" s="57"/>
      <c r="F716" s="57"/>
      <c r="G716" s="57"/>
      <c r="H716" s="57"/>
      <c r="I716" s="57"/>
      <c r="J716" s="57"/>
      <c r="M716" s="57"/>
      <c r="N716" s="57"/>
      <c r="O716" s="57"/>
      <c r="P716" s="58"/>
      <c r="Q716" s="58"/>
      <c r="R716" s="58"/>
      <c r="S716" s="58"/>
      <c r="T716" s="58"/>
      <c r="U716" s="58"/>
    </row>
    <row r="717" spans="1:21">
      <c r="B717" s="57"/>
      <c r="C717" s="57"/>
      <c r="D717" s="57"/>
      <c r="E717" s="57"/>
      <c r="F717" s="57"/>
      <c r="G717" s="57"/>
      <c r="H717" s="57"/>
      <c r="I717" s="57"/>
      <c r="J717" s="57"/>
      <c r="M717" s="57"/>
      <c r="N717" s="57"/>
      <c r="O717" s="57"/>
      <c r="P717" s="58"/>
      <c r="Q717" s="58"/>
      <c r="R717" s="58"/>
      <c r="S717" s="58"/>
      <c r="T717" s="58"/>
      <c r="U717" s="58"/>
    </row>
    <row r="718" spans="1:21">
      <c r="B718" s="57"/>
      <c r="C718" s="57"/>
      <c r="D718" s="57"/>
      <c r="E718" s="57"/>
      <c r="F718" s="57"/>
      <c r="G718" s="57"/>
      <c r="H718" s="57"/>
      <c r="I718" s="57"/>
      <c r="J718" s="57"/>
      <c r="M718" s="57"/>
      <c r="N718" s="57"/>
      <c r="O718" s="57"/>
      <c r="P718" s="58"/>
      <c r="Q718" s="58"/>
      <c r="R718" s="58"/>
      <c r="S718" s="58"/>
      <c r="T718" s="58"/>
      <c r="U718" s="58"/>
    </row>
    <row r="719" spans="1:21">
      <c r="B719" s="57"/>
      <c r="C719" s="57"/>
      <c r="D719" s="57"/>
      <c r="E719" s="57"/>
      <c r="F719" s="57"/>
      <c r="G719" s="57"/>
      <c r="H719" s="57"/>
      <c r="I719" s="57"/>
      <c r="J719" s="57"/>
      <c r="M719" s="57"/>
      <c r="N719" s="57"/>
      <c r="O719" s="57"/>
      <c r="P719" s="58"/>
      <c r="Q719" s="58"/>
      <c r="R719" s="58"/>
      <c r="S719" s="58"/>
      <c r="T719" s="58"/>
      <c r="U719" s="58"/>
    </row>
    <row r="720" spans="1:21">
      <c r="B720" s="57"/>
      <c r="C720" s="57"/>
      <c r="D720" s="57"/>
      <c r="E720" s="57"/>
      <c r="F720" s="57"/>
      <c r="G720" s="57"/>
      <c r="H720" s="57"/>
      <c r="I720" s="57"/>
      <c r="J720" s="57"/>
      <c r="M720" s="57"/>
      <c r="N720" s="57"/>
      <c r="O720" s="57"/>
      <c r="P720" s="58"/>
      <c r="Q720" s="58"/>
      <c r="R720" s="58"/>
      <c r="S720" s="58"/>
      <c r="T720" s="58"/>
      <c r="U720" s="58"/>
    </row>
    <row r="721" spans="2:21">
      <c r="B721" s="57"/>
      <c r="C721" s="57"/>
      <c r="D721" s="57"/>
      <c r="E721" s="57"/>
      <c r="F721" s="57"/>
      <c r="G721" s="57"/>
      <c r="H721" s="57"/>
      <c r="I721" s="57"/>
      <c r="J721" s="57"/>
      <c r="M721" s="57"/>
      <c r="N721" s="57"/>
      <c r="O721" s="57"/>
      <c r="P721" s="58"/>
      <c r="Q721" s="58"/>
      <c r="R721" s="58"/>
      <c r="S721" s="58"/>
      <c r="T721" s="58"/>
      <c r="U721" s="58"/>
    </row>
    <row r="722" spans="2:21">
      <c r="B722" s="57"/>
      <c r="C722" s="57"/>
      <c r="D722" s="57"/>
      <c r="E722" s="57"/>
      <c r="F722" s="57"/>
      <c r="G722" s="57"/>
      <c r="H722" s="57"/>
      <c r="I722" s="57"/>
      <c r="J722" s="57"/>
      <c r="M722" s="57"/>
      <c r="N722" s="57"/>
      <c r="O722" s="57"/>
      <c r="P722" s="58"/>
      <c r="Q722" s="58"/>
      <c r="R722" s="58"/>
      <c r="S722" s="58"/>
      <c r="T722" s="58"/>
      <c r="U722" s="58"/>
    </row>
    <row r="723" spans="2:21">
      <c r="B723" s="57"/>
      <c r="C723" s="57"/>
      <c r="D723" s="57"/>
      <c r="E723" s="57"/>
      <c r="F723" s="57"/>
      <c r="G723" s="57"/>
      <c r="H723" s="57"/>
      <c r="I723" s="57"/>
      <c r="J723" s="57"/>
      <c r="M723" s="57"/>
      <c r="N723" s="57"/>
      <c r="O723" s="57"/>
      <c r="P723" s="58"/>
      <c r="Q723" s="58"/>
      <c r="R723" s="58"/>
      <c r="S723" s="58"/>
      <c r="T723" s="58"/>
      <c r="U723" s="58"/>
    </row>
    <row r="724" spans="2:21">
      <c r="B724" s="57"/>
      <c r="C724" s="57"/>
      <c r="D724" s="57"/>
      <c r="E724" s="57"/>
      <c r="F724" s="57"/>
      <c r="G724" s="57"/>
      <c r="H724" s="57"/>
      <c r="I724" s="57"/>
      <c r="J724" s="57"/>
      <c r="M724" s="57"/>
      <c r="N724" s="57"/>
      <c r="O724" s="57"/>
      <c r="P724" s="58"/>
      <c r="Q724" s="58"/>
      <c r="R724" s="58"/>
      <c r="S724" s="58"/>
      <c r="T724" s="58"/>
      <c r="U724" s="58"/>
    </row>
    <row r="725" spans="2:21">
      <c r="B725" s="57"/>
      <c r="C725" s="57"/>
      <c r="D725" s="57"/>
      <c r="E725" s="57"/>
      <c r="F725" s="57"/>
      <c r="G725" s="57"/>
      <c r="H725" s="57"/>
      <c r="I725" s="57"/>
      <c r="J725" s="57"/>
      <c r="M725" s="57"/>
      <c r="N725" s="57"/>
      <c r="O725" s="57"/>
      <c r="P725" s="58"/>
      <c r="Q725" s="58"/>
      <c r="R725" s="58"/>
      <c r="S725" s="58"/>
      <c r="T725" s="58"/>
      <c r="U725" s="58"/>
    </row>
    <row r="726" spans="2:21">
      <c r="B726" s="57"/>
      <c r="C726" s="57"/>
      <c r="D726" s="57"/>
      <c r="E726" s="57"/>
      <c r="F726" s="57"/>
      <c r="G726" s="57"/>
      <c r="H726" s="57"/>
      <c r="I726" s="57"/>
      <c r="J726" s="57"/>
      <c r="M726" s="57"/>
      <c r="N726" s="57"/>
      <c r="O726" s="57"/>
      <c r="P726" s="58"/>
      <c r="Q726" s="58"/>
      <c r="R726" s="58"/>
      <c r="S726" s="58"/>
      <c r="T726" s="58"/>
      <c r="U726" s="58"/>
    </row>
    <row r="727" spans="2:21">
      <c r="B727" s="57"/>
      <c r="C727" s="57"/>
      <c r="D727" s="57"/>
      <c r="E727" s="57"/>
      <c r="F727" s="57"/>
      <c r="G727" s="57"/>
      <c r="H727" s="57"/>
      <c r="I727" s="57"/>
      <c r="J727" s="57"/>
      <c r="M727" s="57"/>
      <c r="N727" s="57"/>
      <c r="O727" s="57"/>
      <c r="P727" s="58"/>
      <c r="Q727" s="58"/>
      <c r="R727" s="58"/>
      <c r="S727" s="58"/>
      <c r="T727" s="58"/>
      <c r="U727" s="58"/>
    </row>
    <row r="728" spans="2:21">
      <c r="B728" s="57"/>
      <c r="C728" s="57"/>
      <c r="D728" s="57"/>
      <c r="E728" s="57"/>
      <c r="F728" s="57"/>
      <c r="G728" s="57"/>
      <c r="H728" s="57"/>
      <c r="I728" s="57"/>
      <c r="J728" s="57"/>
      <c r="M728" s="57"/>
      <c r="N728" s="57"/>
      <c r="O728" s="57"/>
      <c r="P728" s="58"/>
      <c r="Q728" s="58"/>
      <c r="R728" s="58"/>
      <c r="S728" s="58"/>
      <c r="T728" s="58"/>
      <c r="U728" s="58"/>
    </row>
    <row r="729" spans="2:21">
      <c r="B729" s="57"/>
      <c r="C729" s="57"/>
      <c r="D729" s="57"/>
      <c r="E729" s="57"/>
      <c r="F729" s="57"/>
      <c r="G729" s="57"/>
      <c r="H729" s="57"/>
      <c r="I729" s="57"/>
      <c r="J729" s="57"/>
      <c r="M729" s="57"/>
      <c r="N729" s="57"/>
      <c r="O729" s="57"/>
      <c r="P729" s="58"/>
      <c r="Q729" s="58"/>
      <c r="R729" s="58"/>
      <c r="S729" s="58"/>
      <c r="T729" s="58"/>
      <c r="U729" s="58"/>
    </row>
    <row r="730" spans="2:21">
      <c r="B730" s="57"/>
      <c r="C730" s="57"/>
      <c r="D730" s="57"/>
      <c r="E730" s="57"/>
      <c r="F730" s="57"/>
      <c r="G730" s="57"/>
      <c r="H730" s="57"/>
      <c r="I730" s="57"/>
      <c r="J730" s="57"/>
      <c r="M730" s="57"/>
      <c r="N730" s="57"/>
      <c r="O730" s="57"/>
      <c r="P730" s="58"/>
      <c r="Q730" s="58"/>
      <c r="R730" s="58"/>
      <c r="S730" s="58"/>
      <c r="T730" s="58"/>
      <c r="U730" s="58"/>
    </row>
    <row r="731" spans="2:21">
      <c r="B731" s="57"/>
      <c r="C731" s="57"/>
      <c r="D731" s="57"/>
      <c r="E731" s="57"/>
      <c r="F731" s="57"/>
      <c r="G731" s="57"/>
      <c r="H731" s="57"/>
      <c r="I731" s="57"/>
      <c r="J731" s="57"/>
      <c r="M731" s="57"/>
      <c r="N731" s="57"/>
      <c r="O731" s="57"/>
      <c r="P731" s="58"/>
      <c r="Q731" s="58"/>
      <c r="R731" s="58"/>
      <c r="S731" s="58"/>
      <c r="T731" s="58"/>
      <c r="U731" s="58"/>
    </row>
    <row r="732" spans="2:21">
      <c r="B732" s="57"/>
      <c r="C732" s="57"/>
      <c r="D732" s="57"/>
      <c r="E732" s="57"/>
      <c r="F732" s="57"/>
      <c r="G732" s="57"/>
      <c r="H732" s="57"/>
      <c r="I732" s="57"/>
      <c r="J732" s="57"/>
      <c r="M732" s="57"/>
      <c r="N732" s="57"/>
      <c r="O732" s="57"/>
      <c r="P732" s="58"/>
      <c r="Q732" s="58"/>
      <c r="R732" s="58"/>
      <c r="S732" s="58"/>
      <c r="T732" s="58"/>
      <c r="U732" s="58"/>
    </row>
    <row r="733" spans="2:21">
      <c r="B733" s="57"/>
      <c r="C733" s="57"/>
      <c r="D733" s="57"/>
      <c r="E733" s="57"/>
      <c r="F733" s="57"/>
      <c r="G733" s="57"/>
      <c r="H733" s="57"/>
      <c r="I733" s="57"/>
      <c r="J733" s="57"/>
      <c r="M733" s="57"/>
      <c r="N733" s="57"/>
      <c r="O733" s="57"/>
      <c r="P733" s="58"/>
      <c r="Q733" s="58"/>
      <c r="R733" s="58"/>
      <c r="S733" s="58"/>
      <c r="T733" s="58"/>
      <c r="U733" s="58"/>
    </row>
    <row r="734" spans="2:21">
      <c r="B734" s="57"/>
      <c r="C734" s="57"/>
      <c r="D734" s="57"/>
      <c r="E734" s="57"/>
      <c r="F734" s="57"/>
      <c r="G734" s="57"/>
      <c r="H734" s="57"/>
      <c r="I734" s="57"/>
      <c r="J734" s="57"/>
      <c r="M734" s="57"/>
      <c r="N734" s="57"/>
      <c r="O734" s="57"/>
      <c r="P734" s="58"/>
      <c r="Q734" s="58"/>
      <c r="R734" s="58"/>
      <c r="S734" s="58"/>
      <c r="T734" s="58"/>
      <c r="U734" s="58"/>
    </row>
    <row r="735" spans="2:21">
      <c r="B735" s="57"/>
      <c r="C735" s="57"/>
      <c r="D735" s="57"/>
      <c r="E735" s="57"/>
      <c r="F735" s="57"/>
      <c r="G735" s="57"/>
      <c r="H735" s="57"/>
      <c r="I735" s="57"/>
      <c r="J735" s="57"/>
      <c r="M735" s="57"/>
      <c r="N735" s="57"/>
      <c r="O735" s="57"/>
      <c r="P735" s="58"/>
      <c r="Q735" s="58"/>
      <c r="R735" s="58"/>
      <c r="S735" s="58"/>
      <c r="T735" s="58"/>
      <c r="U735" s="58"/>
    </row>
    <row r="736" spans="2:21">
      <c r="B736" s="57"/>
      <c r="C736" s="57"/>
      <c r="D736" s="57"/>
      <c r="E736" s="57"/>
      <c r="F736" s="57"/>
      <c r="G736" s="57"/>
      <c r="H736" s="57"/>
      <c r="I736" s="57"/>
      <c r="J736" s="57"/>
      <c r="M736" s="57"/>
      <c r="N736" s="57"/>
      <c r="O736" s="57"/>
      <c r="P736" s="58"/>
      <c r="Q736" s="58"/>
      <c r="R736" s="58"/>
      <c r="S736" s="58"/>
      <c r="T736" s="58"/>
      <c r="U736" s="58"/>
    </row>
    <row r="737" spans="2:21">
      <c r="B737" s="57"/>
      <c r="C737" s="57"/>
      <c r="D737" s="57"/>
      <c r="E737" s="57"/>
      <c r="F737" s="57"/>
      <c r="G737" s="57"/>
      <c r="H737" s="57"/>
      <c r="I737" s="57"/>
      <c r="J737" s="57"/>
      <c r="M737" s="57"/>
      <c r="N737" s="57"/>
      <c r="O737" s="57"/>
      <c r="P737" s="58"/>
      <c r="Q737" s="58"/>
      <c r="R737" s="58"/>
      <c r="S737" s="58"/>
      <c r="T737" s="58"/>
      <c r="U737" s="58"/>
    </row>
    <row r="738" spans="2:21">
      <c r="B738" s="57"/>
      <c r="C738" s="57"/>
      <c r="D738" s="57"/>
      <c r="E738" s="57"/>
      <c r="F738" s="57"/>
      <c r="G738" s="57"/>
      <c r="H738" s="57"/>
      <c r="I738" s="57"/>
      <c r="J738" s="57"/>
      <c r="M738" s="57"/>
      <c r="N738" s="57"/>
      <c r="O738" s="57"/>
      <c r="P738" s="58"/>
      <c r="Q738" s="58"/>
      <c r="R738" s="58"/>
      <c r="S738" s="58"/>
      <c r="T738" s="58"/>
      <c r="U738" s="58"/>
    </row>
    <row r="739" spans="2:21">
      <c r="B739" s="57"/>
      <c r="C739" s="57"/>
      <c r="D739" s="57"/>
      <c r="E739" s="57"/>
      <c r="F739" s="57"/>
      <c r="G739" s="57"/>
      <c r="H739" s="57"/>
      <c r="I739" s="57"/>
      <c r="J739" s="57"/>
      <c r="M739" s="57"/>
      <c r="N739" s="57"/>
      <c r="O739" s="57"/>
      <c r="P739" s="58"/>
      <c r="Q739" s="58"/>
      <c r="R739" s="58"/>
      <c r="S739" s="58"/>
      <c r="T739" s="58"/>
      <c r="U739" s="58"/>
    </row>
    <row r="740" spans="2:21">
      <c r="B740" s="57"/>
      <c r="C740" s="57"/>
      <c r="D740" s="57"/>
      <c r="E740" s="57"/>
      <c r="F740" s="57"/>
      <c r="G740" s="57"/>
      <c r="H740" s="57"/>
      <c r="I740" s="57"/>
      <c r="J740" s="57"/>
      <c r="M740" s="57"/>
      <c r="N740" s="57"/>
      <c r="O740" s="57"/>
      <c r="P740" s="58"/>
      <c r="Q740" s="58"/>
      <c r="R740" s="58"/>
      <c r="S740" s="58"/>
      <c r="T740" s="58"/>
      <c r="U740" s="58"/>
    </row>
    <row r="741" spans="2:21">
      <c r="B741" s="57"/>
      <c r="C741" s="57"/>
      <c r="D741" s="57"/>
      <c r="E741" s="57"/>
      <c r="F741" s="57"/>
      <c r="G741" s="57"/>
      <c r="H741" s="57"/>
      <c r="I741" s="57"/>
      <c r="J741" s="57"/>
      <c r="M741" s="57"/>
      <c r="N741" s="57"/>
      <c r="O741" s="57"/>
      <c r="P741" s="58"/>
      <c r="Q741" s="58"/>
      <c r="R741" s="58"/>
      <c r="S741" s="58"/>
      <c r="T741" s="58"/>
      <c r="U741" s="58"/>
    </row>
    <row r="742" spans="2:21">
      <c r="B742" s="57"/>
      <c r="C742" s="57"/>
      <c r="D742" s="57"/>
      <c r="E742" s="57"/>
      <c r="F742" s="57"/>
      <c r="G742" s="57"/>
      <c r="H742" s="57"/>
      <c r="I742" s="57"/>
      <c r="J742" s="57"/>
      <c r="M742" s="57"/>
      <c r="N742" s="57"/>
      <c r="O742" s="57"/>
      <c r="P742" s="58"/>
      <c r="Q742" s="58"/>
      <c r="R742" s="58"/>
      <c r="S742" s="58"/>
      <c r="T742" s="58"/>
      <c r="U742" s="58"/>
    </row>
    <row r="743" spans="2:21">
      <c r="B743" s="57"/>
      <c r="C743" s="57"/>
      <c r="D743" s="57"/>
      <c r="E743" s="57"/>
      <c r="F743" s="57"/>
      <c r="G743" s="57"/>
      <c r="H743" s="57"/>
      <c r="I743" s="57"/>
      <c r="J743" s="57"/>
      <c r="M743" s="57"/>
      <c r="N743" s="57"/>
      <c r="O743" s="57"/>
      <c r="P743" s="58"/>
      <c r="Q743" s="58"/>
      <c r="R743" s="58"/>
      <c r="S743" s="58"/>
      <c r="T743" s="58"/>
      <c r="U743" s="58"/>
    </row>
    <row r="744" spans="2:21">
      <c r="B744" s="57"/>
      <c r="C744" s="57"/>
      <c r="D744" s="57"/>
      <c r="E744" s="57"/>
      <c r="F744" s="57"/>
      <c r="G744" s="57"/>
      <c r="H744" s="57"/>
      <c r="I744" s="57"/>
      <c r="J744" s="57"/>
      <c r="M744" s="57"/>
      <c r="N744" s="57"/>
      <c r="O744" s="57"/>
      <c r="P744" s="58"/>
      <c r="Q744" s="58"/>
      <c r="R744" s="58"/>
      <c r="S744" s="58"/>
      <c r="T744" s="58"/>
      <c r="U744" s="58"/>
    </row>
    <row r="745" spans="2:21">
      <c r="B745" s="57"/>
      <c r="C745" s="57"/>
      <c r="D745" s="57"/>
      <c r="E745" s="57"/>
      <c r="F745" s="57"/>
      <c r="G745" s="57"/>
      <c r="H745" s="57"/>
      <c r="I745" s="57"/>
      <c r="J745" s="57"/>
      <c r="M745" s="57"/>
      <c r="N745" s="57"/>
      <c r="O745" s="57"/>
      <c r="P745" s="58"/>
      <c r="Q745" s="58"/>
      <c r="R745" s="58"/>
      <c r="S745" s="58"/>
      <c r="T745" s="58"/>
      <c r="U745" s="58"/>
    </row>
    <row r="746" spans="2:21">
      <c r="B746" s="57"/>
      <c r="C746" s="57"/>
      <c r="D746" s="57"/>
      <c r="E746" s="57"/>
      <c r="F746" s="57"/>
      <c r="G746" s="57"/>
      <c r="H746" s="57"/>
      <c r="I746" s="57"/>
      <c r="J746" s="57"/>
      <c r="M746" s="57"/>
      <c r="N746" s="57"/>
      <c r="O746" s="57"/>
      <c r="P746" s="58"/>
      <c r="Q746" s="58"/>
      <c r="R746" s="58"/>
      <c r="S746" s="58"/>
      <c r="T746" s="58"/>
      <c r="U746" s="58"/>
    </row>
    <row r="747" spans="2:21">
      <c r="B747" s="57"/>
      <c r="C747" s="57"/>
      <c r="D747" s="57"/>
      <c r="E747" s="57"/>
      <c r="F747" s="57"/>
      <c r="G747" s="57"/>
      <c r="H747" s="57"/>
      <c r="I747" s="57"/>
      <c r="J747" s="57"/>
      <c r="M747" s="57"/>
      <c r="N747" s="57"/>
      <c r="O747" s="57"/>
      <c r="P747" s="58"/>
      <c r="Q747" s="58"/>
      <c r="R747" s="58"/>
      <c r="S747" s="58"/>
      <c r="T747" s="58"/>
      <c r="U747" s="58"/>
    </row>
    <row r="748" spans="2:21">
      <c r="B748" s="57"/>
      <c r="C748" s="57"/>
      <c r="D748" s="57"/>
      <c r="E748" s="57"/>
      <c r="F748" s="57"/>
      <c r="G748" s="57"/>
      <c r="H748" s="57"/>
      <c r="I748" s="57"/>
      <c r="J748" s="57"/>
      <c r="M748" s="57"/>
      <c r="N748" s="57"/>
      <c r="O748" s="57"/>
      <c r="P748" s="58"/>
      <c r="Q748" s="58"/>
      <c r="R748" s="58"/>
      <c r="S748" s="58"/>
      <c r="T748" s="58"/>
      <c r="U748" s="58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Hoja14"/>
  <dimension ref="A1:RN659"/>
  <sheetViews>
    <sheetView topLeftCell="A418" zoomScale="80" zoomScaleNormal="80" workbookViewId="0">
      <selection activeCell="B447" sqref="B447:J456"/>
    </sheetView>
  </sheetViews>
  <sheetFormatPr baseColWidth="10" defaultColWidth="11.42578125" defaultRowHeight="15"/>
  <cols>
    <col min="1" max="1" width="9.5703125" style="206" customWidth="1"/>
    <col min="2" max="2" width="29" style="206" customWidth="1"/>
    <col min="3" max="3" width="38.42578125" style="206" customWidth="1"/>
    <col min="4" max="9" width="8.7109375" style="206" customWidth="1"/>
    <col min="10" max="16384" width="11.42578125" style="206"/>
  </cols>
  <sheetData>
    <row r="1" spans="1:482" s="208" customFormat="1"/>
    <row r="2" spans="1:482">
      <c r="A2"/>
      <c r="B2"/>
    </row>
    <row r="3" spans="1:482">
      <c r="A3" s="207" t="s">
        <v>297</v>
      </c>
      <c r="B3" s="255" t="s">
        <v>298</v>
      </c>
    </row>
    <row r="4" spans="1:482">
      <c r="A4" s="26" t="s">
        <v>170</v>
      </c>
      <c r="B4" s="26" t="s">
        <v>186</v>
      </c>
      <c r="C4" s="26" t="s">
        <v>187</v>
      </c>
      <c r="D4" s="26" t="s">
        <v>132</v>
      </c>
      <c r="E4" s="26" t="s">
        <v>188</v>
      </c>
      <c r="F4" s="26" t="s">
        <v>189</v>
      </c>
      <c r="G4" s="26" t="s">
        <v>132</v>
      </c>
      <c r="H4" s="26" t="s">
        <v>188</v>
      </c>
      <c r="I4" s="26" t="s">
        <v>189</v>
      </c>
    </row>
    <row r="5" spans="1:482">
      <c r="A5" s="207" t="s">
        <v>271</v>
      </c>
      <c r="B5" s="207" t="s">
        <v>272</v>
      </c>
      <c r="C5" s="207" t="s">
        <v>273</v>
      </c>
      <c r="D5" s="255" t="s">
        <v>274</v>
      </c>
      <c r="E5" s="255" t="s">
        <v>275</v>
      </c>
      <c r="F5" s="255" t="s">
        <v>276</v>
      </c>
      <c r="G5" s="255" t="s">
        <v>291</v>
      </c>
      <c r="H5" s="255" t="s">
        <v>292</v>
      </c>
      <c r="I5" s="255" t="s">
        <v>277</v>
      </c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/>
      <c r="Z5"/>
      <c r="AA5"/>
      <c r="AB5"/>
      <c r="AC5"/>
      <c r="AD5"/>
      <c r="AE5"/>
      <c r="AF5"/>
      <c r="AG5"/>
      <c r="AH5"/>
      <c r="AI5"/>
      <c r="AJ5"/>
      <c r="AK5"/>
      <c r="AL5"/>
      <c r="AM5"/>
      <c r="AN5"/>
      <c r="AO5"/>
      <c r="AP5"/>
      <c r="AQ5"/>
      <c r="AR5"/>
      <c r="AS5"/>
      <c r="AT5"/>
      <c r="AU5"/>
      <c r="AV5"/>
      <c r="AW5"/>
      <c r="AX5"/>
      <c r="AY5"/>
      <c r="AZ5"/>
      <c r="BA5"/>
      <c r="BB5"/>
      <c r="BC5"/>
      <c r="BD5"/>
      <c r="BE5"/>
      <c r="BF5"/>
      <c r="BG5"/>
      <c r="BH5"/>
      <c r="BI5"/>
      <c r="BJ5"/>
      <c r="BK5"/>
      <c r="BL5"/>
      <c r="BM5"/>
      <c r="BN5"/>
      <c r="BO5"/>
      <c r="BP5"/>
      <c r="BQ5"/>
      <c r="BR5"/>
      <c r="BS5"/>
      <c r="BT5"/>
      <c r="BU5"/>
      <c r="BV5"/>
      <c r="BW5"/>
      <c r="BX5"/>
      <c r="BY5"/>
      <c r="BZ5"/>
      <c r="CA5"/>
      <c r="CB5"/>
      <c r="CC5"/>
      <c r="CD5"/>
      <c r="CE5"/>
      <c r="CF5"/>
      <c r="CG5"/>
      <c r="CH5"/>
      <c r="CI5"/>
      <c r="CJ5"/>
      <c r="CK5"/>
      <c r="CL5"/>
      <c r="CM5"/>
      <c r="CN5"/>
      <c r="CO5"/>
      <c r="CP5"/>
      <c r="CQ5"/>
      <c r="CR5"/>
      <c r="CS5"/>
      <c r="CT5"/>
      <c r="CU5"/>
      <c r="CV5"/>
      <c r="CW5"/>
      <c r="CX5"/>
      <c r="CY5"/>
      <c r="CZ5"/>
      <c r="DA5"/>
      <c r="DB5"/>
      <c r="DC5"/>
      <c r="DD5"/>
      <c r="DE5"/>
      <c r="DF5"/>
      <c r="DG5"/>
      <c r="DH5"/>
      <c r="DI5"/>
      <c r="DJ5"/>
      <c r="DK5"/>
      <c r="DL5"/>
      <c r="DM5"/>
      <c r="DN5"/>
      <c r="DO5"/>
      <c r="DP5"/>
      <c r="DQ5"/>
      <c r="DR5"/>
      <c r="DS5"/>
      <c r="DT5"/>
      <c r="DU5"/>
      <c r="DV5"/>
      <c r="DW5"/>
      <c r="DX5"/>
      <c r="DY5"/>
      <c r="DZ5"/>
      <c r="EA5"/>
      <c r="EB5"/>
      <c r="EC5"/>
      <c r="ED5"/>
      <c r="EE5"/>
      <c r="EF5"/>
      <c r="EG5"/>
      <c r="EH5"/>
      <c r="EI5"/>
      <c r="EJ5"/>
      <c r="EK5"/>
      <c r="EL5"/>
      <c r="EM5"/>
      <c r="EN5"/>
      <c r="EO5"/>
      <c r="EP5"/>
      <c r="EQ5"/>
      <c r="ER5"/>
      <c r="ES5"/>
      <c r="ET5"/>
      <c r="EU5"/>
      <c r="EV5"/>
      <c r="EW5"/>
      <c r="EX5"/>
      <c r="EY5"/>
      <c r="EZ5"/>
      <c r="FA5"/>
      <c r="FB5"/>
      <c r="FC5"/>
      <c r="FD5"/>
      <c r="FE5"/>
      <c r="FF5"/>
      <c r="FG5"/>
      <c r="FH5"/>
      <c r="FI5"/>
      <c r="FJ5"/>
      <c r="FK5"/>
      <c r="FL5"/>
      <c r="FM5"/>
      <c r="FN5"/>
      <c r="FO5"/>
      <c r="FP5"/>
      <c r="FQ5"/>
      <c r="FR5"/>
      <c r="FS5"/>
      <c r="FT5"/>
      <c r="FU5"/>
      <c r="FV5"/>
      <c r="FW5"/>
      <c r="FX5"/>
      <c r="FY5"/>
      <c r="FZ5"/>
      <c r="GA5"/>
      <c r="GB5"/>
      <c r="GC5"/>
      <c r="GD5"/>
      <c r="GE5"/>
      <c r="GF5"/>
      <c r="GG5"/>
      <c r="GH5"/>
      <c r="GI5"/>
      <c r="GJ5"/>
      <c r="GK5"/>
      <c r="GL5"/>
      <c r="GM5"/>
      <c r="GN5"/>
      <c r="GO5"/>
      <c r="GP5"/>
      <c r="GQ5"/>
      <c r="GR5"/>
      <c r="GS5"/>
      <c r="GT5"/>
      <c r="GU5"/>
      <c r="GV5"/>
      <c r="GW5"/>
      <c r="GX5"/>
      <c r="GY5"/>
      <c r="GZ5"/>
      <c r="HA5"/>
      <c r="HB5"/>
      <c r="HC5"/>
      <c r="HD5"/>
      <c r="HE5"/>
      <c r="HF5"/>
      <c r="HG5"/>
      <c r="HH5"/>
      <c r="HI5"/>
      <c r="HJ5"/>
      <c r="HK5"/>
      <c r="HL5"/>
      <c r="HM5"/>
      <c r="HN5"/>
      <c r="HO5"/>
      <c r="HP5"/>
      <c r="HQ5"/>
      <c r="HR5"/>
      <c r="HS5"/>
      <c r="HT5"/>
      <c r="HU5"/>
      <c r="HV5"/>
      <c r="HW5"/>
      <c r="HX5"/>
      <c r="HY5"/>
      <c r="HZ5"/>
      <c r="IA5"/>
      <c r="IB5"/>
      <c r="IC5"/>
      <c r="ID5"/>
      <c r="IE5"/>
      <c r="IF5"/>
      <c r="IG5"/>
      <c r="IH5"/>
      <c r="II5"/>
      <c r="IJ5"/>
      <c r="IK5"/>
      <c r="IL5"/>
      <c r="IM5"/>
      <c r="IN5"/>
      <c r="IO5"/>
      <c r="IP5"/>
      <c r="IQ5"/>
      <c r="IR5"/>
      <c r="IS5"/>
      <c r="IT5"/>
      <c r="IU5"/>
      <c r="IV5"/>
      <c r="IW5"/>
      <c r="IX5"/>
      <c r="IY5"/>
      <c r="IZ5"/>
      <c r="JA5"/>
      <c r="JB5"/>
      <c r="JC5"/>
      <c r="JD5"/>
      <c r="JE5"/>
      <c r="JF5"/>
      <c r="JG5"/>
      <c r="JH5"/>
      <c r="JI5"/>
      <c r="JJ5"/>
      <c r="JK5"/>
      <c r="JL5"/>
      <c r="JM5"/>
      <c r="JN5"/>
      <c r="JO5"/>
      <c r="JP5"/>
      <c r="JQ5"/>
      <c r="JR5"/>
      <c r="JS5"/>
      <c r="JT5"/>
      <c r="JU5"/>
      <c r="JV5"/>
      <c r="JW5"/>
      <c r="JX5"/>
      <c r="JY5"/>
      <c r="JZ5"/>
      <c r="KA5"/>
      <c r="KB5"/>
      <c r="KC5"/>
      <c r="KD5"/>
      <c r="KE5"/>
      <c r="KF5"/>
      <c r="KG5"/>
      <c r="KH5"/>
      <c r="KI5"/>
      <c r="KJ5"/>
      <c r="KK5"/>
      <c r="KL5"/>
      <c r="KM5"/>
      <c r="KN5"/>
      <c r="KO5"/>
      <c r="KP5"/>
      <c r="KQ5"/>
      <c r="KR5"/>
      <c r="KS5"/>
      <c r="KT5"/>
      <c r="KU5"/>
      <c r="KV5"/>
      <c r="KW5"/>
      <c r="KX5"/>
      <c r="KY5"/>
      <c r="KZ5"/>
      <c r="LA5"/>
      <c r="LB5"/>
      <c r="LC5"/>
      <c r="LD5"/>
      <c r="LE5"/>
      <c r="LF5"/>
      <c r="LG5"/>
      <c r="LH5"/>
      <c r="LI5"/>
      <c r="LJ5"/>
      <c r="LK5"/>
      <c r="LL5"/>
      <c r="LM5"/>
      <c r="LN5"/>
      <c r="LO5"/>
      <c r="LP5"/>
      <c r="LQ5"/>
      <c r="LR5"/>
      <c r="LS5"/>
      <c r="LT5"/>
      <c r="LU5"/>
      <c r="LV5"/>
      <c r="LW5"/>
      <c r="LX5"/>
      <c r="LY5"/>
      <c r="LZ5"/>
      <c r="MA5"/>
      <c r="MB5"/>
      <c r="MC5"/>
      <c r="MD5"/>
      <c r="ME5"/>
      <c r="MF5"/>
      <c r="MG5"/>
      <c r="MH5"/>
      <c r="MI5"/>
      <c r="MJ5"/>
      <c r="MK5"/>
      <c r="ML5"/>
      <c r="MM5"/>
      <c r="MN5"/>
      <c r="MO5"/>
      <c r="MP5"/>
      <c r="MQ5"/>
      <c r="MR5"/>
      <c r="MS5"/>
      <c r="MT5"/>
      <c r="MU5"/>
      <c r="MV5"/>
      <c r="MW5"/>
      <c r="MX5"/>
      <c r="MY5"/>
      <c r="MZ5"/>
      <c r="NA5"/>
      <c r="NB5"/>
      <c r="NC5"/>
      <c r="ND5"/>
      <c r="NE5"/>
      <c r="NF5"/>
      <c r="NG5"/>
      <c r="NH5"/>
      <c r="NI5"/>
      <c r="NJ5"/>
      <c r="NK5"/>
      <c r="NL5"/>
      <c r="NM5"/>
      <c r="NN5"/>
      <c r="NO5"/>
      <c r="NP5"/>
      <c r="NQ5"/>
      <c r="NR5"/>
      <c r="NS5"/>
      <c r="NT5"/>
      <c r="NU5"/>
      <c r="NV5"/>
      <c r="NW5"/>
      <c r="NX5"/>
      <c r="NY5"/>
      <c r="NZ5"/>
      <c r="OA5"/>
      <c r="OB5"/>
      <c r="OC5"/>
      <c r="OD5"/>
      <c r="OE5"/>
      <c r="OF5"/>
      <c r="OG5"/>
      <c r="OH5"/>
      <c r="OI5"/>
      <c r="OJ5"/>
      <c r="OK5"/>
      <c r="OL5"/>
      <c r="OM5"/>
      <c r="ON5"/>
      <c r="OO5"/>
      <c r="OP5"/>
      <c r="OQ5"/>
      <c r="OR5"/>
      <c r="OS5"/>
      <c r="OT5"/>
      <c r="OU5"/>
      <c r="OV5"/>
      <c r="OW5"/>
      <c r="OX5"/>
      <c r="OY5"/>
      <c r="OZ5"/>
      <c r="PA5"/>
      <c r="PB5"/>
      <c r="PC5"/>
      <c r="PD5"/>
      <c r="PE5"/>
      <c r="PF5"/>
      <c r="PG5"/>
      <c r="PH5"/>
      <c r="PI5"/>
      <c r="PJ5"/>
      <c r="PK5"/>
      <c r="PL5"/>
      <c r="PM5"/>
      <c r="PN5"/>
      <c r="PO5"/>
      <c r="PP5"/>
      <c r="PQ5"/>
      <c r="PR5"/>
      <c r="PS5"/>
      <c r="PT5"/>
      <c r="PU5"/>
      <c r="PV5"/>
      <c r="PW5"/>
      <c r="PX5"/>
      <c r="PY5"/>
      <c r="PZ5"/>
      <c r="QA5"/>
      <c r="QB5"/>
      <c r="QC5"/>
      <c r="QD5"/>
      <c r="QE5"/>
      <c r="QF5"/>
      <c r="QG5"/>
      <c r="QH5"/>
      <c r="QI5"/>
      <c r="QJ5"/>
      <c r="QK5"/>
      <c r="QL5"/>
      <c r="QM5"/>
      <c r="QN5"/>
      <c r="QO5"/>
      <c r="QP5"/>
      <c r="QQ5"/>
      <c r="QR5"/>
      <c r="QS5"/>
      <c r="QT5"/>
      <c r="QU5"/>
      <c r="QV5"/>
      <c r="QW5"/>
      <c r="QX5"/>
      <c r="QY5"/>
      <c r="QZ5"/>
      <c r="RA5"/>
      <c r="RB5"/>
      <c r="RC5"/>
      <c r="RD5"/>
      <c r="RE5"/>
      <c r="RF5"/>
      <c r="RG5"/>
      <c r="RH5"/>
      <c r="RI5"/>
      <c r="RJ5"/>
      <c r="RK5"/>
      <c r="RL5"/>
      <c r="RM5"/>
      <c r="RN5"/>
    </row>
    <row r="6" spans="1:482">
      <c r="A6" s="255">
        <v>1</v>
      </c>
      <c r="B6" s="255" t="s">
        <v>262</v>
      </c>
      <c r="C6" s="255" t="s">
        <v>124</v>
      </c>
      <c r="D6" s="221">
        <v>46</v>
      </c>
      <c r="E6" s="221">
        <v>46</v>
      </c>
      <c r="F6" s="221">
        <v>46</v>
      </c>
      <c r="G6" s="221">
        <v>0.5</v>
      </c>
      <c r="H6" s="221">
        <v>0.5</v>
      </c>
      <c r="I6" s="221">
        <v>0.5</v>
      </c>
      <c r="J6"/>
      <c r="K6"/>
      <c r="L6"/>
      <c r="M6"/>
      <c r="N6"/>
      <c r="O6"/>
      <c r="P6"/>
      <c r="Q6"/>
      <c r="R6"/>
      <c r="S6"/>
      <c r="T6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  <c r="GG6"/>
      <c r="GH6"/>
      <c r="GI6"/>
      <c r="GJ6"/>
      <c r="GK6"/>
      <c r="GL6"/>
      <c r="GM6"/>
      <c r="GN6"/>
      <c r="GO6"/>
      <c r="GP6"/>
      <c r="GQ6"/>
      <c r="GR6"/>
      <c r="GS6"/>
      <c r="GT6"/>
      <c r="GU6"/>
      <c r="GV6"/>
      <c r="GW6"/>
      <c r="GX6"/>
      <c r="GY6"/>
      <c r="GZ6"/>
      <c r="HA6"/>
      <c r="HB6"/>
      <c r="HC6"/>
      <c r="HD6"/>
      <c r="HE6"/>
      <c r="HF6"/>
      <c r="HG6"/>
      <c r="HH6"/>
      <c r="HI6"/>
      <c r="HJ6"/>
      <c r="HK6"/>
      <c r="HL6"/>
      <c r="HM6"/>
      <c r="HN6"/>
      <c r="HO6"/>
      <c r="HP6"/>
      <c r="HQ6"/>
      <c r="HR6"/>
      <c r="HS6"/>
      <c r="HT6"/>
      <c r="HU6"/>
      <c r="HV6"/>
      <c r="HW6"/>
      <c r="HX6"/>
      <c r="HY6"/>
      <c r="HZ6"/>
      <c r="IA6"/>
      <c r="IB6"/>
      <c r="IC6"/>
      <c r="ID6"/>
      <c r="IE6"/>
      <c r="IF6"/>
      <c r="IG6"/>
      <c r="IH6"/>
      <c r="II6"/>
      <c r="IJ6"/>
      <c r="IK6"/>
      <c r="IL6"/>
      <c r="IM6"/>
      <c r="IN6"/>
      <c r="IO6"/>
      <c r="IP6"/>
      <c r="IQ6"/>
      <c r="IR6"/>
      <c r="IS6"/>
      <c r="IT6"/>
      <c r="IU6"/>
      <c r="IV6"/>
      <c r="IW6"/>
      <c r="IX6"/>
      <c r="IY6"/>
      <c r="IZ6"/>
      <c r="JA6"/>
      <c r="JB6"/>
      <c r="JC6"/>
      <c r="JD6"/>
      <c r="JE6"/>
      <c r="JF6"/>
      <c r="JG6"/>
      <c r="JH6"/>
      <c r="JI6"/>
      <c r="JJ6"/>
      <c r="JK6"/>
      <c r="JL6"/>
      <c r="JM6"/>
      <c r="JN6"/>
      <c r="JO6"/>
      <c r="JP6"/>
      <c r="JQ6"/>
      <c r="JR6"/>
      <c r="JS6"/>
      <c r="JT6"/>
      <c r="JU6"/>
      <c r="JV6"/>
      <c r="JW6"/>
      <c r="JX6"/>
      <c r="JY6"/>
      <c r="JZ6"/>
      <c r="KA6"/>
      <c r="KB6"/>
      <c r="KC6"/>
      <c r="KD6"/>
      <c r="KE6"/>
      <c r="KF6"/>
      <c r="KG6"/>
      <c r="KH6"/>
      <c r="KI6"/>
      <c r="KJ6"/>
      <c r="KK6"/>
      <c r="KL6"/>
      <c r="KM6"/>
      <c r="KN6"/>
      <c r="KO6"/>
      <c r="KP6"/>
      <c r="KQ6"/>
      <c r="KR6"/>
      <c r="KS6"/>
      <c r="KT6"/>
      <c r="KU6"/>
      <c r="KV6"/>
      <c r="KW6"/>
      <c r="KX6"/>
      <c r="KY6"/>
      <c r="KZ6"/>
      <c r="LA6"/>
      <c r="LB6"/>
      <c r="LC6"/>
      <c r="LD6"/>
      <c r="LE6"/>
      <c r="LF6"/>
      <c r="LG6"/>
      <c r="LH6"/>
      <c r="LI6"/>
      <c r="LJ6"/>
      <c r="LK6"/>
      <c r="LL6"/>
      <c r="LM6"/>
      <c r="LN6"/>
      <c r="LO6"/>
      <c r="LP6"/>
      <c r="LQ6"/>
      <c r="LR6"/>
      <c r="LS6"/>
      <c r="LT6"/>
      <c r="LU6"/>
      <c r="LV6"/>
      <c r="LW6"/>
      <c r="LX6"/>
      <c r="LY6"/>
      <c r="LZ6"/>
      <c r="MA6"/>
      <c r="MB6"/>
      <c r="MC6"/>
      <c r="MD6"/>
      <c r="ME6"/>
      <c r="MF6"/>
      <c r="MG6"/>
      <c r="MH6"/>
      <c r="MI6"/>
      <c r="MJ6"/>
      <c r="MK6"/>
      <c r="ML6"/>
      <c r="MM6"/>
      <c r="MN6"/>
      <c r="MO6"/>
      <c r="MP6"/>
      <c r="MQ6"/>
      <c r="MR6"/>
      <c r="MS6"/>
      <c r="MT6"/>
      <c r="MU6"/>
      <c r="MV6"/>
      <c r="MW6"/>
      <c r="MX6"/>
      <c r="MY6"/>
      <c r="MZ6"/>
      <c r="NA6"/>
      <c r="NB6"/>
      <c r="NC6"/>
      <c r="ND6"/>
      <c r="NE6"/>
      <c r="NF6"/>
      <c r="NG6"/>
      <c r="NH6"/>
      <c r="NI6"/>
      <c r="NJ6"/>
      <c r="NK6"/>
      <c r="NL6"/>
      <c r="NM6"/>
      <c r="NN6"/>
      <c r="NO6"/>
      <c r="NP6"/>
      <c r="NQ6"/>
      <c r="NR6"/>
      <c r="NS6"/>
      <c r="NT6"/>
      <c r="NU6"/>
      <c r="NV6"/>
      <c r="NW6"/>
      <c r="NX6"/>
      <c r="NY6"/>
      <c r="NZ6"/>
      <c r="OA6"/>
      <c r="OB6"/>
      <c r="OC6"/>
      <c r="OD6"/>
      <c r="OE6"/>
      <c r="OF6"/>
      <c r="OG6"/>
      <c r="OH6"/>
      <c r="OI6"/>
      <c r="OJ6"/>
      <c r="OK6"/>
      <c r="OL6"/>
      <c r="OM6"/>
      <c r="ON6"/>
      <c r="OO6"/>
      <c r="OP6"/>
      <c r="OQ6"/>
      <c r="OR6"/>
      <c r="OS6"/>
      <c r="OT6"/>
      <c r="OU6"/>
      <c r="OV6"/>
      <c r="OW6"/>
      <c r="OX6"/>
      <c r="OY6"/>
      <c r="OZ6"/>
      <c r="PA6"/>
      <c r="PB6"/>
      <c r="PC6"/>
      <c r="PD6"/>
      <c r="PE6"/>
      <c r="PF6"/>
      <c r="PG6"/>
      <c r="PH6"/>
      <c r="PI6"/>
      <c r="PJ6"/>
      <c r="PK6"/>
      <c r="PL6"/>
      <c r="PM6"/>
      <c r="PN6"/>
      <c r="PO6"/>
      <c r="PP6"/>
      <c r="PQ6"/>
      <c r="PR6"/>
      <c r="PS6"/>
      <c r="PT6"/>
      <c r="PU6"/>
      <c r="PV6"/>
      <c r="PW6"/>
      <c r="PX6"/>
      <c r="PY6"/>
      <c r="PZ6"/>
      <c r="QA6"/>
      <c r="QB6"/>
      <c r="QC6"/>
      <c r="QD6"/>
      <c r="QE6"/>
      <c r="QF6"/>
      <c r="QG6"/>
      <c r="QH6"/>
      <c r="QI6"/>
      <c r="QJ6"/>
      <c r="QK6"/>
      <c r="QL6"/>
      <c r="QM6"/>
      <c r="QN6"/>
      <c r="QO6"/>
      <c r="QP6"/>
      <c r="QQ6"/>
      <c r="QR6"/>
      <c r="QS6"/>
      <c r="QT6"/>
      <c r="QU6"/>
      <c r="QV6"/>
      <c r="QW6"/>
      <c r="QX6"/>
      <c r="QY6"/>
      <c r="QZ6"/>
      <c r="RA6"/>
      <c r="RB6"/>
      <c r="RC6"/>
      <c r="RD6"/>
      <c r="RE6"/>
      <c r="RF6"/>
      <c r="RG6"/>
      <c r="RH6"/>
      <c r="RI6"/>
      <c r="RJ6"/>
      <c r="RK6"/>
      <c r="RL6"/>
      <c r="RM6"/>
      <c r="RN6"/>
    </row>
    <row r="7" spans="1:482">
      <c r="A7" s="255">
        <v>1</v>
      </c>
      <c r="B7" s="255" t="s">
        <v>182</v>
      </c>
      <c r="C7" s="255" t="s">
        <v>124</v>
      </c>
      <c r="D7" s="221">
        <v>47.875</v>
      </c>
      <c r="E7" s="221">
        <v>44</v>
      </c>
      <c r="F7" s="221">
        <v>50</v>
      </c>
      <c r="G7" s="221">
        <v>0.57499999999999996</v>
      </c>
      <c r="H7" s="221">
        <v>0.55000000000000004</v>
      </c>
      <c r="I7" s="221">
        <v>0.6</v>
      </c>
      <c r="J7"/>
      <c r="K7"/>
      <c r="L7"/>
      <c r="M7"/>
      <c r="N7"/>
      <c r="O7"/>
      <c r="P7"/>
      <c r="Q7"/>
      <c r="R7"/>
      <c r="S7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  <c r="GG7"/>
      <c r="GH7"/>
      <c r="GI7"/>
      <c r="GJ7"/>
      <c r="GK7"/>
      <c r="GL7"/>
      <c r="GM7"/>
      <c r="GN7"/>
      <c r="GO7"/>
      <c r="GP7"/>
      <c r="GQ7"/>
      <c r="GR7"/>
      <c r="GS7"/>
      <c r="GT7"/>
      <c r="GU7"/>
      <c r="GV7"/>
      <c r="GW7"/>
      <c r="GX7"/>
      <c r="GY7"/>
      <c r="GZ7"/>
      <c r="HA7"/>
      <c r="HB7"/>
      <c r="HC7"/>
      <c r="HD7"/>
      <c r="HE7"/>
      <c r="HF7"/>
      <c r="HG7"/>
      <c r="HH7"/>
      <c r="HI7"/>
      <c r="HJ7"/>
      <c r="HK7"/>
      <c r="HL7"/>
      <c r="HM7"/>
      <c r="HN7"/>
      <c r="HO7"/>
      <c r="HP7"/>
      <c r="HQ7"/>
      <c r="HR7"/>
      <c r="HS7"/>
      <c r="HT7"/>
      <c r="HU7"/>
      <c r="HV7"/>
      <c r="HW7"/>
      <c r="HX7"/>
      <c r="HY7"/>
      <c r="HZ7"/>
      <c r="IA7"/>
      <c r="IB7"/>
      <c r="IC7"/>
      <c r="ID7"/>
      <c r="IE7"/>
      <c r="IF7"/>
      <c r="IG7"/>
      <c r="IH7"/>
      <c r="II7"/>
      <c r="IJ7"/>
      <c r="IK7"/>
      <c r="IL7"/>
      <c r="IM7"/>
      <c r="IN7"/>
      <c r="IO7"/>
      <c r="IP7"/>
      <c r="IQ7"/>
      <c r="IR7"/>
      <c r="IS7"/>
      <c r="IT7"/>
      <c r="IU7"/>
      <c r="IV7"/>
      <c r="IW7"/>
      <c r="IX7"/>
      <c r="IY7"/>
      <c r="IZ7"/>
      <c r="JA7"/>
      <c r="JB7"/>
      <c r="JC7"/>
      <c r="JD7"/>
      <c r="JE7"/>
      <c r="JF7"/>
      <c r="JG7"/>
      <c r="JH7"/>
      <c r="JI7"/>
      <c r="JJ7"/>
      <c r="JK7"/>
      <c r="JL7"/>
      <c r="JM7"/>
      <c r="JN7"/>
      <c r="JO7"/>
      <c r="JP7"/>
      <c r="JQ7"/>
      <c r="JR7"/>
      <c r="JS7"/>
      <c r="JT7"/>
      <c r="JU7"/>
      <c r="JV7"/>
      <c r="JW7"/>
      <c r="JX7"/>
      <c r="JY7"/>
      <c r="JZ7"/>
      <c r="KA7"/>
      <c r="KB7"/>
      <c r="KC7"/>
      <c r="KD7"/>
      <c r="KE7"/>
      <c r="KF7"/>
      <c r="KG7"/>
      <c r="KH7"/>
      <c r="KI7"/>
      <c r="KJ7"/>
      <c r="KK7"/>
      <c r="KL7"/>
      <c r="KM7"/>
      <c r="KN7"/>
      <c r="KO7"/>
      <c r="KP7"/>
      <c r="KQ7"/>
      <c r="KR7"/>
      <c r="KS7"/>
      <c r="KT7"/>
      <c r="KU7"/>
      <c r="KV7"/>
      <c r="KW7"/>
      <c r="KX7"/>
      <c r="KY7"/>
      <c r="KZ7"/>
      <c r="LA7"/>
      <c r="LB7"/>
      <c r="LC7"/>
      <c r="LD7"/>
      <c r="LE7"/>
      <c r="LF7"/>
      <c r="LG7"/>
      <c r="LH7"/>
      <c r="LI7"/>
      <c r="LJ7"/>
      <c r="LK7"/>
      <c r="LL7"/>
      <c r="LM7"/>
      <c r="LN7"/>
      <c r="LO7"/>
      <c r="LP7"/>
      <c r="LQ7"/>
      <c r="LR7"/>
      <c r="LS7"/>
      <c r="LT7"/>
      <c r="LU7"/>
      <c r="LV7"/>
      <c r="LW7"/>
      <c r="LX7"/>
      <c r="LY7"/>
      <c r="LZ7"/>
      <c r="MA7"/>
      <c r="MB7"/>
      <c r="MC7"/>
      <c r="MD7"/>
      <c r="ME7"/>
      <c r="MF7"/>
      <c r="MG7"/>
      <c r="MH7"/>
      <c r="MI7"/>
      <c r="MJ7"/>
      <c r="MK7"/>
      <c r="ML7"/>
      <c r="MM7"/>
      <c r="MN7"/>
      <c r="MO7"/>
      <c r="MP7"/>
      <c r="MQ7"/>
      <c r="MR7"/>
      <c r="MS7"/>
      <c r="MT7"/>
      <c r="MU7"/>
      <c r="MV7"/>
      <c r="MW7"/>
      <c r="MX7"/>
      <c r="MY7"/>
      <c r="MZ7"/>
      <c r="NA7"/>
      <c r="NB7"/>
      <c r="NC7"/>
      <c r="ND7"/>
      <c r="NE7"/>
      <c r="NF7"/>
      <c r="NG7"/>
      <c r="NH7"/>
      <c r="NI7"/>
      <c r="NJ7"/>
      <c r="NK7"/>
      <c r="NL7"/>
      <c r="NM7"/>
      <c r="NN7"/>
      <c r="NO7"/>
      <c r="NP7"/>
      <c r="NQ7"/>
      <c r="NR7"/>
      <c r="NS7"/>
      <c r="NT7"/>
      <c r="NU7"/>
      <c r="NV7"/>
      <c r="NW7"/>
      <c r="NX7"/>
      <c r="NY7"/>
      <c r="NZ7"/>
      <c r="OA7"/>
      <c r="OB7"/>
      <c r="OC7"/>
      <c r="OD7"/>
      <c r="OE7"/>
      <c r="OF7"/>
      <c r="OG7"/>
      <c r="OH7"/>
      <c r="OI7"/>
      <c r="OJ7"/>
      <c r="OK7"/>
      <c r="OL7"/>
      <c r="OM7"/>
      <c r="ON7"/>
      <c r="OO7"/>
      <c r="OP7"/>
      <c r="OQ7"/>
      <c r="OR7"/>
      <c r="OS7"/>
      <c r="OT7"/>
      <c r="OU7"/>
      <c r="OV7"/>
      <c r="OW7"/>
      <c r="OX7"/>
      <c r="OY7"/>
      <c r="OZ7"/>
      <c r="PA7"/>
      <c r="PB7"/>
      <c r="PC7"/>
      <c r="PD7"/>
      <c r="PE7"/>
      <c r="PF7"/>
      <c r="PG7"/>
      <c r="PH7"/>
      <c r="PI7"/>
      <c r="PJ7"/>
      <c r="PK7"/>
      <c r="PL7"/>
      <c r="PM7"/>
      <c r="PN7"/>
      <c r="PO7"/>
      <c r="PP7"/>
      <c r="PQ7"/>
      <c r="PR7"/>
      <c r="PS7"/>
      <c r="PT7"/>
      <c r="PU7"/>
      <c r="PV7"/>
      <c r="PW7"/>
      <c r="PX7"/>
      <c r="PY7"/>
      <c r="PZ7"/>
      <c r="QA7"/>
      <c r="QB7"/>
      <c r="QC7"/>
      <c r="QD7"/>
      <c r="QE7"/>
      <c r="QF7"/>
      <c r="QG7"/>
      <c r="QH7"/>
      <c r="QI7"/>
      <c r="QJ7"/>
      <c r="QK7"/>
      <c r="QL7"/>
      <c r="QM7"/>
      <c r="QN7"/>
      <c r="QO7"/>
      <c r="QP7"/>
      <c r="QQ7"/>
      <c r="QR7"/>
      <c r="QS7"/>
      <c r="QT7"/>
      <c r="QU7"/>
      <c r="QV7"/>
      <c r="QW7"/>
      <c r="QX7"/>
      <c r="QY7"/>
      <c r="QZ7"/>
      <c r="RA7"/>
      <c r="RB7"/>
      <c r="RC7"/>
      <c r="RD7"/>
      <c r="RE7"/>
      <c r="RF7"/>
      <c r="RG7"/>
      <c r="RH7"/>
      <c r="RI7"/>
      <c r="RJ7"/>
      <c r="RK7"/>
      <c r="RL7"/>
      <c r="RM7"/>
      <c r="RN7"/>
    </row>
    <row r="8" spans="1:482">
      <c r="A8" s="255">
        <v>1</v>
      </c>
      <c r="B8" s="255" t="s">
        <v>175</v>
      </c>
      <c r="C8" s="255" t="s">
        <v>124</v>
      </c>
      <c r="D8" s="221">
        <v>50</v>
      </c>
      <c r="E8" s="221">
        <v>50</v>
      </c>
      <c r="F8" s="221">
        <v>50</v>
      </c>
      <c r="G8" s="221">
        <v>0.6</v>
      </c>
      <c r="H8" s="221">
        <v>0.6</v>
      </c>
      <c r="I8" s="221">
        <v>0.6</v>
      </c>
      <c r="J8"/>
      <c r="K8"/>
      <c r="L8"/>
      <c r="M8"/>
      <c r="N8"/>
      <c r="O8"/>
      <c r="P8"/>
      <c r="Q8"/>
      <c r="R8"/>
      <c r="S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  <c r="GG8"/>
      <c r="GH8"/>
      <c r="GI8"/>
      <c r="GJ8"/>
      <c r="GK8"/>
      <c r="GL8"/>
      <c r="GM8"/>
      <c r="GN8"/>
      <c r="GO8"/>
      <c r="GP8"/>
      <c r="GQ8"/>
      <c r="GR8"/>
      <c r="GS8"/>
      <c r="GT8"/>
      <c r="GU8"/>
      <c r="GV8"/>
      <c r="GW8"/>
      <c r="GX8"/>
      <c r="GY8"/>
      <c r="GZ8"/>
      <c r="HA8"/>
      <c r="HB8"/>
      <c r="HC8"/>
      <c r="HD8"/>
      <c r="HE8"/>
      <c r="HF8"/>
      <c r="HG8"/>
      <c r="HH8"/>
      <c r="HI8"/>
      <c r="HJ8"/>
      <c r="HK8"/>
      <c r="HL8"/>
      <c r="HM8"/>
      <c r="HN8"/>
      <c r="HO8"/>
      <c r="HP8"/>
      <c r="HQ8"/>
      <c r="HR8"/>
      <c r="HS8"/>
      <c r="HT8"/>
      <c r="HU8"/>
      <c r="HV8"/>
      <c r="HW8"/>
      <c r="HX8"/>
      <c r="HY8"/>
      <c r="HZ8"/>
      <c r="IA8"/>
      <c r="IB8"/>
      <c r="IC8"/>
      <c r="ID8"/>
      <c r="IE8"/>
      <c r="IF8"/>
      <c r="IG8"/>
      <c r="IH8"/>
      <c r="II8"/>
      <c r="IJ8"/>
      <c r="IK8"/>
      <c r="IL8"/>
      <c r="IM8"/>
      <c r="IN8"/>
      <c r="IO8"/>
      <c r="IP8"/>
      <c r="IQ8"/>
      <c r="IR8"/>
      <c r="IS8"/>
      <c r="IT8"/>
      <c r="IU8"/>
      <c r="IV8"/>
      <c r="IW8"/>
      <c r="IX8"/>
      <c r="IY8"/>
      <c r="IZ8"/>
      <c r="JA8"/>
      <c r="JB8"/>
      <c r="JC8"/>
      <c r="JD8"/>
      <c r="JE8"/>
      <c r="JF8"/>
      <c r="JG8"/>
      <c r="JH8"/>
      <c r="JI8"/>
      <c r="JJ8"/>
      <c r="JK8"/>
      <c r="JL8"/>
      <c r="JM8"/>
      <c r="JN8"/>
      <c r="JO8"/>
      <c r="JP8"/>
      <c r="JQ8"/>
      <c r="JR8"/>
      <c r="JS8"/>
      <c r="JT8"/>
      <c r="JU8"/>
      <c r="JV8"/>
      <c r="JW8"/>
      <c r="JX8"/>
      <c r="JY8"/>
      <c r="JZ8"/>
      <c r="KA8"/>
      <c r="KB8"/>
      <c r="KC8"/>
      <c r="KD8"/>
      <c r="KE8"/>
      <c r="KF8"/>
      <c r="KG8"/>
      <c r="KH8"/>
      <c r="KI8"/>
      <c r="KJ8"/>
      <c r="KK8"/>
      <c r="KL8"/>
      <c r="KM8"/>
      <c r="KN8"/>
      <c r="KO8"/>
      <c r="KP8"/>
      <c r="KQ8"/>
      <c r="KR8"/>
      <c r="KS8"/>
      <c r="KT8"/>
      <c r="KU8"/>
      <c r="KV8"/>
      <c r="KW8"/>
      <c r="KX8"/>
      <c r="KY8"/>
      <c r="KZ8"/>
      <c r="LA8"/>
      <c r="LB8"/>
      <c r="LC8"/>
      <c r="LD8"/>
      <c r="LE8"/>
      <c r="LF8"/>
      <c r="LG8"/>
      <c r="LH8"/>
      <c r="LI8"/>
      <c r="LJ8"/>
      <c r="LK8"/>
      <c r="LL8"/>
      <c r="LM8"/>
      <c r="LN8"/>
      <c r="LO8"/>
      <c r="LP8"/>
      <c r="LQ8"/>
      <c r="LR8"/>
      <c r="LS8"/>
      <c r="LT8"/>
      <c r="LU8"/>
      <c r="LV8"/>
      <c r="LW8"/>
      <c r="LX8"/>
      <c r="LY8"/>
      <c r="LZ8"/>
      <c r="MA8"/>
      <c r="MB8"/>
      <c r="MC8"/>
      <c r="MD8"/>
      <c r="ME8"/>
      <c r="MF8"/>
      <c r="MG8"/>
      <c r="MH8"/>
      <c r="MI8"/>
      <c r="MJ8"/>
      <c r="MK8"/>
      <c r="ML8"/>
      <c r="MM8"/>
      <c r="MN8"/>
      <c r="MO8"/>
      <c r="MP8"/>
      <c r="MQ8"/>
      <c r="MR8"/>
      <c r="MS8"/>
      <c r="MT8"/>
      <c r="MU8"/>
      <c r="MV8"/>
      <c r="MW8"/>
      <c r="MX8"/>
      <c r="MY8"/>
      <c r="MZ8"/>
      <c r="NA8"/>
      <c r="NB8"/>
      <c r="NC8"/>
      <c r="ND8"/>
      <c r="NE8"/>
      <c r="NF8"/>
      <c r="NG8"/>
      <c r="NH8"/>
      <c r="NI8"/>
      <c r="NJ8"/>
      <c r="NK8"/>
      <c r="NL8"/>
      <c r="NM8"/>
      <c r="NN8"/>
      <c r="NO8"/>
      <c r="NP8"/>
      <c r="NQ8"/>
      <c r="NR8"/>
      <c r="NS8"/>
      <c r="NT8"/>
      <c r="NU8"/>
      <c r="NV8"/>
      <c r="NW8"/>
      <c r="NX8"/>
      <c r="NY8"/>
      <c r="NZ8"/>
      <c r="OA8"/>
      <c r="OB8"/>
      <c r="OC8"/>
      <c r="OD8"/>
      <c r="OE8"/>
      <c r="OF8"/>
      <c r="OG8"/>
      <c r="OH8"/>
      <c r="OI8"/>
      <c r="OJ8"/>
      <c r="OK8"/>
      <c r="OL8"/>
      <c r="OM8"/>
      <c r="ON8"/>
      <c r="OO8"/>
      <c r="OP8"/>
      <c r="OQ8"/>
      <c r="OR8"/>
      <c r="OS8"/>
      <c r="OT8"/>
      <c r="OU8"/>
      <c r="OV8"/>
      <c r="OW8"/>
      <c r="OX8"/>
      <c r="OY8"/>
      <c r="OZ8"/>
      <c r="PA8"/>
      <c r="PB8"/>
      <c r="PC8"/>
      <c r="PD8"/>
      <c r="PE8"/>
      <c r="PF8"/>
      <c r="PG8"/>
      <c r="PH8"/>
      <c r="PI8"/>
      <c r="PJ8"/>
      <c r="PK8"/>
      <c r="PL8"/>
      <c r="PM8"/>
      <c r="PN8"/>
      <c r="PO8"/>
      <c r="PP8"/>
      <c r="PQ8"/>
      <c r="PR8"/>
      <c r="PS8"/>
      <c r="PT8"/>
      <c r="PU8"/>
      <c r="PV8"/>
      <c r="PW8"/>
      <c r="PX8"/>
      <c r="PY8"/>
      <c r="PZ8"/>
      <c r="QA8"/>
      <c r="QB8"/>
      <c r="QC8"/>
      <c r="QD8"/>
      <c r="QE8"/>
      <c r="QF8"/>
      <c r="QG8"/>
      <c r="QH8"/>
      <c r="QI8"/>
      <c r="QJ8"/>
      <c r="QK8"/>
      <c r="QL8"/>
      <c r="QM8"/>
      <c r="QN8"/>
      <c r="QO8"/>
      <c r="QP8"/>
      <c r="QQ8"/>
      <c r="QR8"/>
      <c r="QS8"/>
      <c r="QT8"/>
      <c r="QU8"/>
      <c r="QV8"/>
      <c r="QW8"/>
      <c r="QX8"/>
      <c r="QY8"/>
      <c r="QZ8"/>
      <c r="RA8"/>
      <c r="RB8"/>
      <c r="RC8"/>
      <c r="RD8"/>
      <c r="RE8"/>
      <c r="RF8"/>
      <c r="RG8"/>
      <c r="RH8"/>
      <c r="RI8"/>
      <c r="RJ8"/>
      <c r="RK8"/>
      <c r="RL8"/>
      <c r="RM8"/>
      <c r="RN8"/>
    </row>
    <row r="9" spans="1:482">
      <c r="A9" s="255">
        <v>1</v>
      </c>
      <c r="B9" s="255" t="s">
        <v>259</v>
      </c>
      <c r="C9" s="255" t="s">
        <v>124</v>
      </c>
      <c r="D9" s="221">
        <v>47.142857142857146</v>
      </c>
      <c r="E9" s="221">
        <v>44</v>
      </c>
      <c r="F9" s="221">
        <v>50</v>
      </c>
      <c r="G9" s="221">
        <v>0.55625000000000002</v>
      </c>
      <c r="H9" s="221">
        <v>0.5</v>
      </c>
      <c r="I9" s="221">
        <v>0.6</v>
      </c>
      <c r="J9"/>
      <c r="K9"/>
      <c r="L9"/>
      <c r="M9"/>
      <c r="N9"/>
      <c r="O9"/>
      <c r="P9"/>
      <c r="Q9"/>
      <c r="R9"/>
      <c r="S9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  <c r="GG9"/>
      <c r="GH9"/>
      <c r="GI9"/>
      <c r="GJ9"/>
      <c r="GK9"/>
      <c r="GL9"/>
      <c r="GM9"/>
      <c r="GN9"/>
      <c r="GO9"/>
      <c r="GP9"/>
      <c r="GQ9"/>
      <c r="GR9"/>
      <c r="GS9"/>
      <c r="GT9"/>
      <c r="GU9"/>
      <c r="GV9"/>
      <c r="GW9"/>
      <c r="GX9"/>
      <c r="GY9"/>
      <c r="GZ9"/>
      <c r="HA9"/>
      <c r="HB9"/>
      <c r="HC9"/>
      <c r="HD9"/>
      <c r="HE9"/>
      <c r="HF9"/>
      <c r="HG9"/>
      <c r="HH9"/>
      <c r="HI9"/>
      <c r="HJ9"/>
      <c r="HK9"/>
      <c r="HL9"/>
      <c r="HM9"/>
      <c r="HN9"/>
      <c r="HO9"/>
      <c r="HP9"/>
      <c r="HQ9"/>
      <c r="HR9"/>
      <c r="HS9"/>
      <c r="HT9"/>
      <c r="HU9"/>
      <c r="HV9"/>
      <c r="HW9"/>
      <c r="HX9"/>
      <c r="HY9"/>
      <c r="HZ9"/>
      <c r="IA9"/>
      <c r="IB9"/>
      <c r="IC9"/>
      <c r="ID9"/>
      <c r="IE9"/>
      <c r="IF9"/>
      <c r="IG9"/>
      <c r="IH9"/>
      <c r="II9"/>
      <c r="IJ9"/>
      <c r="IK9"/>
      <c r="IL9"/>
      <c r="IM9"/>
      <c r="IN9"/>
      <c r="IO9"/>
      <c r="IP9"/>
      <c r="IQ9"/>
      <c r="IR9"/>
      <c r="IS9"/>
      <c r="IT9"/>
      <c r="IU9"/>
      <c r="IV9"/>
      <c r="IW9"/>
      <c r="IX9"/>
      <c r="IY9"/>
      <c r="IZ9"/>
      <c r="JA9"/>
      <c r="JB9"/>
      <c r="JC9"/>
      <c r="JD9"/>
      <c r="JE9"/>
      <c r="JF9"/>
      <c r="JG9"/>
      <c r="JH9"/>
      <c r="JI9"/>
      <c r="JJ9"/>
      <c r="JK9"/>
      <c r="JL9"/>
      <c r="JM9"/>
      <c r="JN9"/>
      <c r="JO9"/>
      <c r="JP9"/>
      <c r="JQ9"/>
      <c r="JR9"/>
      <c r="JS9"/>
      <c r="JT9"/>
      <c r="JU9"/>
      <c r="JV9"/>
      <c r="JW9"/>
      <c r="JX9"/>
      <c r="JY9"/>
      <c r="JZ9"/>
      <c r="KA9"/>
      <c r="KB9"/>
      <c r="KC9"/>
      <c r="KD9"/>
      <c r="KE9"/>
      <c r="KF9"/>
      <c r="KG9"/>
      <c r="KH9"/>
      <c r="KI9"/>
      <c r="KJ9"/>
      <c r="KK9"/>
      <c r="KL9"/>
      <c r="KM9"/>
      <c r="KN9"/>
      <c r="KO9"/>
      <c r="KP9"/>
      <c r="KQ9"/>
      <c r="KR9"/>
      <c r="KS9"/>
      <c r="KT9"/>
      <c r="KU9"/>
      <c r="KV9"/>
      <c r="KW9"/>
      <c r="KX9"/>
      <c r="KY9"/>
      <c r="KZ9"/>
      <c r="LA9"/>
      <c r="LB9"/>
      <c r="LC9"/>
      <c r="LD9"/>
      <c r="LE9"/>
      <c r="LF9"/>
      <c r="LG9"/>
      <c r="LH9"/>
      <c r="LI9"/>
      <c r="LJ9"/>
      <c r="LK9"/>
      <c r="LL9"/>
      <c r="LM9"/>
      <c r="LN9"/>
      <c r="LO9"/>
      <c r="LP9"/>
      <c r="LQ9"/>
      <c r="LR9"/>
      <c r="LS9"/>
      <c r="LT9"/>
      <c r="LU9"/>
      <c r="LV9"/>
      <c r="LW9"/>
      <c r="LX9"/>
      <c r="LY9"/>
      <c r="LZ9"/>
      <c r="MA9"/>
      <c r="MB9"/>
      <c r="MC9"/>
      <c r="MD9"/>
      <c r="ME9"/>
      <c r="MF9"/>
      <c r="MG9"/>
      <c r="MH9"/>
      <c r="MI9"/>
      <c r="MJ9"/>
      <c r="MK9"/>
      <c r="ML9"/>
      <c r="MM9"/>
      <c r="MN9"/>
      <c r="MO9"/>
      <c r="MP9"/>
      <c r="MQ9"/>
      <c r="MR9"/>
      <c r="MS9"/>
      <c r="MT9"/>
      <c r="MU9"/>
      <c r="MV9"/>
      <c r="MW9"/>
      <c r="MX9"/>
      <c r="MY9"/>
      <c r="MZ9"/>
      <c r="NA9"/>
      <c r="NB9"/>
      <c r="NC9"/>
      <c r="ND9"/>
      <c r="NE9"/>
      <c r="NF9"/>
      <c r="NG9"/>
      <c r="NH9"/>
      <c r="NI9"/>
      <c r="NJ9"/>
      <c r="NK9"/>
      <c r="NL9"/>
      <c r="NM9"/>
      <c r="NN9"/>
      <c r="NO9"/>
      <c r="NP9"/>
      <c r="NQ9"/>
      <c r="NR9"/>
      <c r="NS9"/>
      <c r="NT9"/>
      <c r="NU9"/>
      <c r="NV9"/>
      <c r="NW9"/>
      <c r="NX9"/>
      <c r="NY9"/>
      <c r="NZ9"/>
      <c r="OA9"/>
      <c r="OB9"/>
      <c r="OC9"/>
      <c r="OD9"/>
      <c r="OE9"/>
      <c r="OF9"/>
      <c r="OG9"/>
      <c r="OH9"/>
      <c r="OI9"/>
      <c r="OJ9"/>
      <c r="OK9"/>
      <c r="OL9"/>
      <c r="OM9"/>
      <c r="ON9"/>
      <c r="OO9"/>
      <c r="OP9"/>
      <c r="OQ9"/>
      <c r="OR9"/>
      <c r="OS9"/>
      <c r="OT9"/>
      <c r="OU9"/>
      <c r="OV9"/>
      <c r="OW9"/>
      <c r="OX9"/>
      <c r="OY9"/>
      <c r="OZ9"/>
      <c r="PA9"/>
      <c r="PB9"/>
      <c r="PC9"/>
      <c r="PD9"/>
      <c r="PE9"/>
      <c r="PF9"/>
      <c r="PG9"/>
      <c r="PH9"/>
      <c r="PI9"/>
      <c r="PJ9"/>
      <c r="PK9"/>
      <c r="PL9"/>
      <c r="PM9"/>
      <c r="PN9"/>
      <c r="PO9"/>
      <c r="PP9"/>
      <c r="PQ9"/>
      <c r="PR9"/>
      <c r="PS9"/>
      <c r="PT9"/>
      <c r="PU9"/>
      <c r="PV9"/>
      <c r="PW9"/>
      <c r="PX9"/>
      <c r="PY9"/>
      <c r="PZ9"/>
      <c r="QA9"/>
      <c r="QB9"/>
      <c r="QC9"/>
      <c r="QD9"/>
      <c r="QE9"/>
      <c r="QF9"/>
      <c r="QG9"/>
      <c r="QH9"/>
      <c r="QI9"/>
      <c r="QJ9"/>
      <c r="QK9"/>
      <c r="QL9"/>
      <c r="QM9"/>
      <c r="QN9"/>
      <c r="QO9"/>
      <c r="QP9"/>
      <c r="QQ9"/>
      <c r="QR9"/>
      <c r="QS9"/>
      <c r="QT9"/>
      <c r="QU9"/>
      <c r="QV9"/>
      <c r="QW9"/>
      <c r="QX9"/>
      <c r="QY9"/>
      <c r="QZ9"/>
      <c r="RA9"/>
      <c r="RB9"/>
      <c r="RC9"/>
      <c r="RD9"/>
      <c r="RE9"/>
      <c r="RF9"/>
    </row>
    <row r="10" spans="1:482">
      <c r="A10" s="255">
        <v>2</v>
      </c>
      <c r="B10" s="255" t="s">
        <v>175</v>
      </c>
      <c r="C10" s="255" t="s">
        <v>125</v>
      </c>
      <c r="D10" s="221">
        <v>46</v>
      </c>
      <c r="E10" s="221">
        <v>46</v>
      </c>
      <c r="F10" s="221">
        <v>46</v>
      </c>
      <c r="G10" s="221">
        <v>0.55000000000000004</v>
      </c>
      <c r="H10" s="221">
        <v>0.55000000000000004</v>
      </c>
      <c r="I10" s="221">
        <v>0.55000000000000004</v>
      </c>
      <c r="J10"/>
      <c r="K10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</row>
    <row r="11" spans="1:482">
      <c r="A11" s="255">
        <v>3</v>
      </c>
      <c r="B11" s="255" t="s">
        <v>262</v>
      </c>
      <c r="C11" s="255" t="s">
        <v>126</v>
      </c>
      <c r="D11" s="221">
        <v>111.4</v>
      </c>
      <c r="E11" s="221">
        <v>106</v>
      </c>
      <c r="F11" s="221">
        <v>115</v>
      </c>
      <c r="G11" s="221">
        <v>1.2071428571428573</v>
      </c>
      <c r="H11" s="221">
        <v>1.2</v>
      </c>
      <c r="I11" s="221">
        <v>1.25</v>
      </c>
      <c r="J11"/>
      <c r="K11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</row>
    <row r="12" spans="1:482">
      <c r="A12" s="255">
        <v>3</v>
      </c>
      <c r="B12" s="255" t="s">
        <v>182</v>
      </c>
      <c r="C12" s="255" t="s">
        <v>126</v>
      </c>
      <c r="D12" s="221">
        <v>111</v>
      </c>
      <c r="E12" s="221">
        <v>108</v>
      </c>
      <c r="F12" s="221">
        <v>112</v>
      </c>
      <c r="G12" s="221">
        <v>1.2375</v>
      </c>
      <c r="H12" s="221">
        <v>1.1499999999999999</v>
      </c>
      <c r="I12" s="221">
        <v>1.25</v>
      </c>
      <c r="J12"/>
      <c r="K1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</row>
    <row r="13" spans="1:482">
      <c r="A13" s="255">
        <v>3</v>
      </c>
      <c r="B13" s="255" t="s">
        <v>175</v>
      </c>
      <c r="C13" s="255" t="s">
        <v>126</v>
      </c>
      <c r="D13" s="221">
        <v>114.66666666666667</v>
      </c>
      <c r="E13" s="221">
        <v>114</v>
      </c>
      <c r="F13" s="221">
        <v>115</v>
      </c>
      <c r="G13" s="221">
        <v>1.25</v>
      </c>
      <c r="H13" s="221">
        <v>1.25</v>
      </c>
      <c r="I13" s="221">
        <v>1.25</v>
      </c>
      <c r="J13"/>
      <c r="K13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</row>
    <row r="14" spans="1:482">
      <c r="A14" s="255">
        <v>3</v>
      </c>
      <c r="B14" s="255" t="s">
        <v>259</v>
      </c>
      <c r="C14" s="255" t="s">
        <v>126</v>
      </c>
      <c r="D14" s="221">
        <v>108</v>
      </c>
      <c r="E14" s="221">
        <v>105</v>
      </c>
      <c r="F14" s="221">
        <v>112</v>
      </c>
      <c r="G14" s="221">
        <v>1.25</v>
      </c>
      <c r="H14" s="221">
        <v>1.25</v>
      </c>
      <c r="I14" s="221">
        <v>1.25</v>
      </c>
      <c r="J14"/>
      <c r="K14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</row>
    <row r="15" spans="1:482">
      <c r="A15" s="255">
        <v>4</v>
      </c>
      <c r="B15" s="255" t="s">
        <v>262</v>
      </c>
      <c r="C15" s="255" t="s">
        <v>127</v>
      </c>
      <c r="D15" s="221">
        <v>111.5</v>
      </c>
      <c r="E15" s="221">
        <v>108</v>
      </c>
      <c r="F15" s="221">
        <v>115</v>
      </c>
      <c r="G15" s="221">
        <v>1.25</v>
      </c>
      <c r="H15" s="221">
        <v>1.25</v>
      </c>
      <c r="I15" s="221">
        <v>1.25</v>
      </c>
      <c r="J15"/>
      <c r="K15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</row>
    <row r="16" spans="1:482">
      <c r="A16" s="255">
        <v>4</v>
      </c>
      <c r="B16" s="255" t="s">
        <v>182</v>
      </c>
      <c r="C16" s="255" t="s">
        <v>127</v>
      </c>
      <c r="D16" s="221">
        <v>108.66666666666667</v>
      </c>
      <c r="E16" s="221">
        <v>108</v>
      </c>
      <c r="F16" s="221">
        <v>110</v>
      </c>
      <c r="G16" s="221">
        <v>1.25</v>
      </c>
      <c r="H16" s="221">
        <v>1.25</v>
      </c>
      <c r="I16" s="221">
        <v>1.25</v>
      </c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</row>
    <row r="17" spans="1:474">
      <c r="A17" s="255">
        <v>4</v>
      </c>
      <c r="B17" s="255" t="s">
        <v>259</v>
      </c>
      <c r="C17" s="255" t="s">
        <v>127</v>
      </c>
      <c r="D17" s="221">
        <v>118.75</v>
      </c>
      <c r="E17" s="221">
        <v>115</v>
      </c>
      <c r="F17" s="221">
        <v>120</v>
      </c>
      <c r="G17" s="221">
        <v>1.2999999999999998</v>
      </c>
      <c r="H17" s="221">
        <v>1.25</v>
      </c>
      <c r="I17" s="221">
        <v>1.35</v>
      </c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</row>
    <row r="18" spans="1:474">
      <c r="A18" s="255">
        <v>5</v>
      </c>
      <c r="B18" s="255" t="s">
        <v>262</v>
      </c>
      <c r="C18" s="255" t="s">
        <v>131</v>
      </c>
      <c r="D18" s="221">
        <v>106.9</v>
      </c>
      <c r="E18" s="221">
        <v>104</v>
      </c>
      <c r="F18" s="221">
        <v>110</v>
      </c>
      <c r="G18" s="221">
        <v>1.157142857142857</v>
      </c>
      <c r="H18" s="221">
        <v>1.1499999999999999</v>
      </c>
      <c r="I18" s="221">
        <v>1.2</v>
      </c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</row>
    <row r="19" spans="1:474">
      <c r="A19" s="255">
        <v>5</v>
      </c>
      <c r="B19" s="255" t="s">
        <v>182</v>
      </c>
      <c r="C19" s="255" t="s">
        <v>131</v>
      </c>
      <c r="D19" s="221">
        <v>110.4</v>
      </c>
      <c r="E19" s="221">
        <v>108</v>
      </c>
      <c r="F19" s="221">
        <v>112</v>
      </c>
      <c r="G19" s="221">
        <v>1.2200000000000002</v>
      </c>
      <c r="H19" s="221">
        <v>1.1499999999999999</v>
      </c>
      <c r="I19" s="221">
        <v>1.25</v>
      </c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</row>
    <row r="20" spans="1:474">
      <c r="A20" s="255">
        <v>5</v>
      </c>
      <c r="B20" s="255" t="s">
        <v>175</v>
      </c>
      <c r="C20" s="255" t="s">
        <v>131</v>
      </c>
      <c r="D20" s="221">
        <v>114.66666666666667</v>
      </c>
      <c r="E20" s="221">
        <v>114</v>
      </c>
      <c r="F20" s="221">
        <v>115</v>
      </c>
      <c r="G20" s="221">
        <v>1.25</v>
      </c>
      <c r="H20" s="221">
        <v>1.25</v>
      </c>
      <c r="I20" s="221">
        <v>1.25</v>
      </c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</row>
    <row r="21" spans="1:474">
      <c r="A21" s="255">
        <v>6</v>
      </c>
      <c r="B21" s="255" t="s">
        <v>262</v>
      </c>
      <c r="C21" s="255" t="s">
        <v>128</v>
      </c>
      <c r="D21" s="221">
        <v>107</v>
      </c>
      <c r="E21" s="221">
        <v>104</v>
      </c>
      <c r="F21" s="221">
        <v>110</v>
      </c>
      <c r="G21" s="221">
        <v>1.2</v>
      </c>
      <c r="H21" s="221">
        <v>1.2</v>
      </c>
      <c r="I21" s="221">
        <v>1.2</v>
      </c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</row>
    <row r="22" spans="1:474">
      <c r="A22" s="255">
        <v>6</v>
      </c>
      <c r="B22" s="255" t="s">
        <v>182</v>
      </c>
      <c r="C22" s="255" t="s">
        <v>128</v>
      </c>
      <c r="D22" s="221"/>
      <c r="E22" s="221"/>
      <c r="F22" s="221"/>
      <c r="G22" s="221">
        <v>1.25</v>
      </c>
      <c r="H22" s="221">
        <v>1.25</v>
      </c>
      <c r="I22" s="221">
        <v>1.25</v>
      </c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  <c r="GG22"/>
      <c r="GH22"/>
      <c r="GI22"/>
      <c r="GJ22"/>
      <c r="GK22"/>
      <c r="GL22"/>
      <c r="GM22"/>
      <c r="GN22"/>
      <c r="GO22"/>
      <c r="GP22"/>
      <c r="GQ22"/>
      <c r="GR22"/>
      <c r="GS22"/>
      <c r="GT22"/>
      <c r="GU22"/>
      <c r="GV22"/>
      <c r="GW22"/>
      <c r="GX22"/>
      <c r="GY22"/>
      <c r="GZ22"/>
      <c r="HA22"/>
      <c r="HB22"/>
      <c r="HC22"/>
      <c r="HD22"/>
      <c r="HE22"/>
      <c r="HF22"/>
      <c r="HG22"/>
      <c r="HH22"/>
      <c r="HI22"/>
      <c r="HJ22"/>
      <c r="HK22"/>
      <c r="HL22"/>
      <c r="HM22"/>
      <c r="HN22"/>
      <c r="HO22"/>
      <c r="HP22"/>
      <c r="HQ22"/>
      <c r="HR22"/>
      <c r="HS22"/>
      <c r="HT22"/>
      <c r="HU22"/>
      <c r="HV22"/>
      <c r="HW22"/>
      <c r="HX22"/>
      <c r="HY22"/>
      <c r="HZ22"/>
      <c r="IA22"/>
      <c r="IB22"/>
      <c r="IC22"/>
      <c r="ID22"/>
      <c r="IE22"/>
      <c r="IF22"/>
      <c r="IG22"/>
      <c r="IH22"/>
      <c r="II22"/>
      <c r="IJ22"/>
      <c r="IK22"/>
      <c r="IL22"/>
      <c r="IM22"/>
      <c r="IN22"/>
      <c r="IO22"/>
      <c r="IP22"/>
      <c r="IQ22"/>
      <c r="IR22"/>
      <c r="IS22"/>
      <c r="IT22"/>
      <c r="IU22"/>
      <c r="IV22"/>
      <c r="IW22"/>
      <c r="IX22"/>
      <c r="IY22"/>
      <c r="IZ22"/>
      <c r="JA22"/>
      <c r="JB22"/>
      <c r="JC22"/>
      <c r="JD22"/>
      <c r="JE22"/>
      <c r="JF22"/>
      <c r="JG22"/>
      <c r="JH22"/>
      <c r="JI22"/>
      <c r="JJ22"/>
      <c r="JK22"/>
      <c r="JL22"/>
      <c r="JM22"/>
      <c r="JN22"/>
      <c r="JO22"/>
      <c r="JP22"/>
      <c r="JQ22"/>
      <c r="JR22"/>
      <c r="JS22"/>
      <c r="JT22"/>
      <c r="JU22"/>
      <c r="JV22"/>
      <c r="JW22"/>
      <c r="JX22"/>
      <c r="JY22"/>
      <c r="JZ22"/>
      <c r="KA22"/>
      <c r="KB22"/>
      <c r="KC22"/>
      <c r="KD22"/>
      <c r="KE22"/>
      <c r="KF22"/>
      <c r="KG22"/>
      <c r="KH22"/>
      <c r="KI22"/>
      <c r="KJ22"/>
      <c r="KK22"/>
      <c r="KL22"/>
      <c r="KM22"/>
      <c r="KN22"/>
      <c r="KO22"/>
      <c r="KP22"/>
      <c r="KQ22"/>
      <c r="KR22"/>
      <c r="KS22"/>
      <c r="KT22"/>
      <c r="KU22"/>
      <c r="KV22"/>
      <c r="KW22"/>
      <c r="KX22"/>
      <c r="KY22"/>
      <c r="KZ22"/>
      <c r="LA22"/>
      <c r="LB22"/>
      <c r="LC22"/>
      <c r="LD22"/>
      <c r="LE22"/>
      <c r="LF22"/>
      <c r="LG22"/>
      <c r="LH22"/>
      <c r="LI22"/>
      <c r="LJ22"/>
      <c r="LK22"/>
      <c r="LL22"/>
      <c r="LM22"/>
      <c r="LN22"/>
      <c r="LO22"/>
      <c r="LP22"/>
      <c r="LQ22"/>
      <c r="LR22"/>
      <c r="LS22"/>
      <c r="LT22"/>
      <c r="LU22"/>
      <c r="LV22"/>
      <c r="LW22"/>
      <c r="LX22"/>
      <c r="LY22"/>
      <c r="LZ22"/>
      <c r="MA22"/>
      <c r="MB22"/>
      <c r="MC22"/>
      <c r="MD22"/>
      <c r="ME22"/>
      <c r="MF22"/>
      <c r="MG22"/>
      <c r="MH22"/>
      <c r="MI22"/>
      <c r="MJ22"/>
      <c r="MK22"/>
      <c r="ML22"/>
      <c r="MM22"/>
      <c r="MN22"/>
      <c r="MO22"/>
      <c r="MP22"/>
      <c r="MQ22"/>
      <c r="MR22"/>
      <c r="MS22"/>
      <c r="MT22"/>
      <c r="MU22"/>
      <c r="MV22"/>
      <c r="MW22"/>
      <c r="MX22"/>
      <c r="MY22"/>
      <c r="MZ22"/>
      <c r="NA22"/>
      <c r="NB22"/>
      <c r="NC22"/>
      <c r="ND22"/>
      <c r="NE22"/>
      <c r="NF22"/>
      <c r="NG22"/>
      <c r="NH22"/>
      <c r="NI22"/>
      <c r="NJ22"/>
      <c r="NK22"/>
      <c r="NL22"/>
      <c r="NM22"/>
      <c r="NN22"/>
      <c r="NO22"/>
      <c r="NP22"/>
      <c r="NQ22"/>
      <c r="NR22"/>
      <c r="NS22"/>
      <c r="NT22"/>
      <c r="NU22"/>
      <c r="NV22"/>
      <c r="NW22"/>
      <c r="NX22"/>
      <c r="NY22"/>
      <c r="NZ22"/>
      <c r="OA22"/>
      <c r="OB22"/>
      <c r="OC22"/>
      <c r="OD22"/>
      <c r="OE22"/>
      <c r="OF22"/>
      <c r="OG22"/>
      <c r="OH22"/>
      <c r="OI22"/>
      <c r="OJ22"/>
      <c r="OK22"/>
      <c r="OL22"/>
      <c r="OM22"/>
      <c r="ON22"/>
      <c r="OO22"/>
      <c r="OP22"/>
      <c r="OQ22"/>
      <c r="OR22"/>
      <c r="OS22"/>
      <c r="OT22"/>
      <c r="OU22"/>
      <c r="OV22"/>
      <c r="OW22"/>
      <c r="OX22"/>
      <c r="OY22"/>
      <c r="OZ22"/>
      <c r="PA22"/>
      <c r="PB22"/>
      <c r="PC22"/>
      <c r="PD22"/>
      <c r="PE22"/>
      <c r="PF22"/>
      <c r="PG22"/>
      <c r="PH22"/>
      <c r="PI22"/>
      <c r="PJ22"/>
      <c r="PK22"/>
      <c r="PL22"/>
      <c r="PM22"/>
      <c r="PN22"/>
      <c r="PO22"/>
      <c r="PP22"/>
      <c r="PQ22"/>
      <c r="PR22"/>
      <c r="PS22"/>
      <c r="PT22"/>
      <c r="PU22"/>
      <c r="PV22"/>
      <c r="PW22"/>
      <c r="PX22"/>
      <c r="PY22"/>
      <c r="PZ22"/>
      <c r="QA22"/>
      <c r="QB22"/>
      <c r="QC22"/>
      <c r="QD22"/>
      <c r="QE22"/>
      <c r="QF22"/>
      <c r="QG22"/>
      <c r="QH22"/>
      <c r="QI22"/>
      <c r="QJ22"/>
      <c r="QK22"/>
      <c r="QL22"/>
      <c r="QM22"/>
      <c r="QN22"/>
      <c r="QO22"/>
      <c r="QP22"/>
      <c r="QQ22"/>
      <c r="QR22"/>
      <c r="QS22"/>
      <c r="QT22"/>
      <c r="QU22"/>
      <c r="QV22"/>
      <c r="QW22"/>
      <c r="QX22"/>
      <c r="QY22"/>
      <c r="QZ22"/>
      <c r="RA22"/>
      <c r="RB22"/>
      <c r="RC22"/>
      <c r="RD22"/>
      <c r="RE22"/>
      <c r="RF22"/>
    </row>
    <row r="23" spans="1:474">
      <c r="A23" s="255">
        <v>6</v>
      </c>
      <c r="B23" s="255" t="s">
        <v>175</v>
      </c>
      <c r="C23" s="255" t="s">
        <v>128</v>
      </c>
      <c r="D23" s="221">
        <v>108.66666666666667</v>
      </c>
      <c r="E23" s="221">
        <v>108</v>
      </c>
      <c r="F23" s="221">
        <v>110</v>
      </c>
      <c r="G23" s="221">
        <v>1.1333333333333333</v>
      </c>
      <c r="H23" s="221">
        <v>1</v>
      </c>
      <c r="I23" s="221">
        <v>1.2</v>
      </c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  <c r="GG23"/>
      <c r="GH23"/>
      <c r="GI23"/>
      <c r="GJ23"/>
      <c r="GK23"/>
      <c r="GL23"/>
      <c r="GM23"/>
      <c r="GN23"/>
      <c r="GO23"/>
      <c r="GP23"/>
      <c r="GQ23"/>
      <c r="GR23"/>
      <c r="GS23"/>
      <c r="GT23"/>
      <c r="GU23"/>
      <c r="GV23"/>
      <c r="GW23"/>
      <c r="GX23"/>
      <c r="GY23"/>
      <c r="GZ23"/>
      <c r="HA23"/>
      <c r="HB23"/>
      <c r="HC23"/>
      <c r="HD23"/>
      <c r="HE23"/>
      <c r="HF23"/>
      <c r="HG23"/>
      <c r="HH23"/>
      <c r="HI23"/>
      <c r="HJ23"/>
      <c r="HK23"/>
      <c r="HL23"/>
      <c r="HM23"/>
      <c r="HN23"/>
      <c r="HO23"/>
      <c r="HP23"/>
      <c r="HQ23"/>
      <c r="HR23"/>
      <c r="HS23"/>
      <c r="HT23"/>
      <c r="HU23"/>
      <c r="HV23"/>
      <c r="HW23"/>
      <c r="HX23"/>
      <c r="HY23"/>
      <c r="HZ23"/>
      <c r="IA23"/>
      <c r="IB23"/>
      <c r="IC23"/>
      <c r="ID23"/>
      <c r="IE23"/>
      <c r="IF23"/>
      <c r="IG23"/>
      <c r="IH23"/>
      <c r="II23"/>
      <c r="IJ23"/>
      <c r="IK23"/>
      <c r="IL23"/>
      <c r="IM23"/>
      <c r="IN23"/>
      <c r="IO23"/>
      <c r="IP23"/>
      <c r="IQ23"/>
      <c r="IR23"/>
      <c r="IS23"/>
      <c r="IT23"/>
      <c r="IU23"/>
      <c r="IV23"/>
      <c r="IW23"/>
      <c r="IX23"/>
      <c r="IY23"/>
      <c r="IZ23"/>
      <c r="JA23"/>
      <c r="JB23"/>
      <c r="JC23"/>
      <c r="JD23"/>
      <c r="JE23"/>
      <c r="JF23"/>
      <c r="JG23"/>
      <c r="JH23"/>
      <c r="JI23"/>
      <c r="JJ23"/>
      <c r="JK23"/>
      <c r="JL23"/>
      <c r="JM23"/>
      <c r="JN23"/>
      <c r="JO23"/>
      <c r="JP23"/>
      <c r="JQ23"/>
      <c r="JR23"/>
      <c r="JS23"/>
      <c r="JT23"/>
      <c r="JU23"/>
      <c r="JV23"/>
      <c r="JW23"/>
      <c r="JX23"/>
      <c r="JY23"/>
      <c r="JZ23"/>
      <c r="KA23"/>
      <c r="KB23"/>
      <c r="KC23"/>
      <c r="KD23"/>
      <c r="KE23"/>
      <c r="KF23"/>
      <c r="KG23"/>
      <c r="KH23"/>
      <c r="KI23"/>
      <c r="KJ23"/>
      <c r="KK23"/>
      <c r="KL23"/>
      <c r="KM23"/>
      <c r="KN23"/>
      <c r="KO23"/>
      <c r="KP23"/>
      <c r="KQ23"/>
      <c r="KR23"/>
      <c r="KS23"/>
      <c r="KT23"/>
      <c r="KU23"/>
      <c r="KV23"/>
      <c r="KW23"/>
      <c r="KX23"/>
      <c r="KY23"/>
      <c r="KZ23"/>
      <c r="LA23"/>
      <c r="LB23"/>
      <c r="LC23"/>
      <c r="LD23"/>
      <c r="LE23"/>
      <c r="LF23"/>
      <c r="LG23"/>
      <c r="LH23"/>
      <c r="LI23"/>
      <c r="LJ23"/>
      <c r="LK23"/>
      <c r="LL23"/>
      <c r="LM23"/>
      <c r="LN23"/>
      <c r="LO23"/>
      <c r="LP23"/>
      <c r="LQ23"/>
      <c r="LR23"/>
      <c r="LS23"/>
      <c r="LT23"/>
      <c r="LU23"/>
      <c r="LV23"/>
      <c r="LW23"/>
      <c r="LX23"/>
      <c r="LY23"/>
      <c r="LZ23"/>
      <c r="MA23"/>
      <c r="MB23"/>
      <c r="MC23"/>
      <c r="MD23"/>
      <c r="ME23"/>
      <c r="MF23"/>
      <c r="MG23"/>
      <c r="MH23"/>
      <c r="MI23"/>
      <c r="MJ23"/>
      <c r="MK23"/>
      <c r="ML23"/>
      <c r="MM23"/>
      <c r="MN23"/>
      <c r="MO23"/>
      <c r="MP23"/>
      <c r="MQ23"/>
      <c r="MR23"/>
      <c r="MS23"/>
      <c r="MT23"/>
      <c r="MU23"/>
      <c r="MV23"/>
      <c r="MW23"/>
      <c r="MX23"/>
      <c r="MY23"/>
      <c r="MZ23"/>
      <c r="NA23"/>
      <c r="NB23"/>
      <c r="NC23"/>
      <c r="ND23"/>
      <c r="NE23"/>
      <c r="NF23"/>
      <c r="NG23"/>
      <c r="NH23"/>
      <c r="NI23"/>
      <c r="NJ23"/>
      <c r="NK23"/>
      <c r="NL23"/>
      <c r="NM23"/>
      <c r="NN23"/>
      <c r="NO23"/>
      <c r="NP23"/>
      <c r="NQ23"/>
      <c r="NR23"/>
      <c r="NS23"/>
      <c r="NT23"/>
      <c r="NU23"/>
      <c r="NV23"/>
      <c r="NW23"/>
      <c r="NX23"/>
      <c r="NY23"/>
      <c r="NZ23"/>
      <c r="OA23"/>
      <c r="OB23"/>
      <c r="OC23"/>
      <c r="OD23"/>
      <c r="OE23"/>
      <c r="OF23"/>
      <c r="OG23"/>
      <c r="OH23"/>
      <c r="OI23"/>
      <c r="OJ23"/>
      <c r="OK23"/>
      <c r="OL23"/>
      <c r="OM23"/>
      <c r="ON23"/>
      <c r="OO23"/>
      <c r="OP23"/>
      <c r="OQ23"/>
      <c r="OR23"/>
      <c r="OS23"/>
      <c r="OT23"/>
      <c r="OU23"/>
      <c r="OV23"/>
      <c r="OW23"/>
      <c r="OX23"/>
      <c r="OY23"/>
      <c r="OZ23"/>
      <c r="PA23"/>
      <c r="PB23"/>
      <c r="PC23"/>
      <c r="PD23"/>
      <c r="PE23"/>
      <c r="PF23"/>
      <c r="PG23"/>
      <c r="PH23"/>
      <c r="PI23"/>
      <c r="PJ23"/>
      <c r="PK23"/>
      <c r="PL23"/>
      <c r="PM23"/>
      <c r="PN23"/>
      <c r="PO23"/>
      <c r="PP23"/>
      <c r="PQ23"/>
      <c r="PR23"/>
      <c r="PS23"/>
      <c r="PT23"/>
      <c r="PU23"/>
      <c r="PV23"/>
      <c r="PW23"/>
      <c r="PX23"/>
      <c r="PY23"/>
      <c r="PZ23"/>
      <c r="QA23"/>
      <c r="QB23"/>
      <c r="QC23"/>
      <c r="QD23"/>
      <c r="QE23"/>
      <c r="QF23"/>
      <c r="QG23"/>
      <c r="QH23"/>
      <c r="QI23"/>
      <c r="QJ23"/>
      <c r="QK23"/>
      <c r="QL23"/>
      <c r="QM23"/>
      <c r="QN23"/>
      <c r="QO23"/>
      <c r="QP23"/>
      <c r="QQ23"/>
      <c r="QR23"/>
      <c r="QS23"/>
      <c r="QT23"/>
      <c r="QU23"/>
      <c r="QV23"/>
      <c r="QW23"/>
      <c r="QX23"/>
      <c r="QY23"/>
      <c r="QZ23"/>
      <c r="RA23"/>
      <c r="RB23"/>
      <c r="RC23"/>
      <c r="RD23"/>
      <c r="RE23"/>
      <c r="RF23"/>
    </row>
    <row r="24" spans="1:474">
      <c r="A24" s="255">
        <v>6</v>
      </c>
      <c r="B24" s="255" t="s">
        <v>259</v>
      </c>
      <c r="C24" s="255" t="s">
        <v>128</v>
      </c>
      <c r="D24" s="221">
        <v>111.66666666666667</v>
      </c>
      <c r="E24" s="221">
        <v>110</v>
      </c>
      <c r="F24" s="221">
        <v>115</v>
      </c>
      <c r="G24" s="221">
        <v>1.25</v>
      </c>
      <c r="H24" s="221">
        <v>1.2</v>
      </c>
      <c r="I24" s="221">
        <v>1.3</v>
      </c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  <c r="GG24"/>
      <c r="GH24"/>
      <c r="GI24"/>
      <c r="GJ24"/>
      <c r="GK24"/>
      <c r="GL24"/>
      <c r="GM24"/>
      <c r="GN24"/>
      <c r="GO24"/>
      <c r="GP24"/>
      <c r="GQ24"/>
      <c r="GR24"/>
      <c r="GS24"/>
      <c r="GT24"/>
      <c r="GU24"/>
      <c r="GV24"/>
      <c r="GW24"/>
      <c r="GX24"/>
      <c r="GY24"/>
      <c r="GZ24"/>
      <c r="HA24"/>
      <c r="HB24"/>
      <c r="HC24"/>
      <c r="HD24"/>
      <c r="HE24"/>
      <c r="HF24"/>
      <c r="HG24"/>
      <c r="HH24"/>
      <c r="HI24"/>
      <c r="HJ24"/>
      <c r="HK24"/>
      <c r="HL24"/>
      <c r="HM24"/>
      <c r="HN24"/>
      <c r="HO24"/>
      <c r="HP24"/>
      <c r="HQ24"/>
      <c r="HR24"/>
      <c r="HS24"/>
      <c r="HT24"/>
      <c r="HU24"/>
      <c r="HV24"/>
      <c r="HW24"/>
      <c r="HX24"/>
      <c r="HY24"/>
      <c r="HZ24"/>
      <c r="IA24"/>
      <c r="IB24"/>
      <c r="IC24"/>
      <c r="ID24"/>
      <c r="IE24"/>
      <c r="IF24"/>
      <c r="IG24"/>
      <c r="IH24"/>
      <c r="II24"/>
      <c r="IJ24"/>
      <c r="IK24"/>
      <c r="IL24"/>
      <c r="IM24"/>
      <c r="IN24"/>
      <c r="IO24"/>
      <c r="IP24"/>
      <c r="IQ24"/>
      <c r="IR24"/>
      <c r="IS24"/>
      <c r="IT24"/>
      <c r="IU24"/>
      <c r="IV24"/>
      <c r="IW24"/>
      <c r="IX24"/>
      <c r="IY24"/>
      <c r="IZ24"/>
      <c r="JA24"/>
      <c r="JB24"/>
      <c r="JC24"/>
      <c r="JD24"/>
      <c r="JE24"/>
      <c r="JF24"/>
      <c r="JG24"/>
      <c r="JH24"/>
      <c r="JI24"/>
      <c r="JJ24"/>
      <c r="JK24"/>
      <c r="JL24"/>
      <c r="JM24"/>
      <c r="JN24"/>
      <c r="JO24"/>
      <c r="JP24"/>
      <c r="JQ24"/>
      <c r="JR24"/>
      <c r="JS24"/>
      <c r="JT24"/>
      <c r="JU24"/>
      <c r="JV24"/>
      <c r="JW24"/>
      <c r="JX24"/>
      <c r="JY24"/>
      <c r="JZ24"/>
      <c r="KA24"/>
      <c r="KB24"/>
      <c r="KC24"/>
      <c r="KD24"/>
      <c r="KE24"/>
      <c r="KF24"/>
      <c r="KG24"/>
      <c r="KH24"/>
      <c r="KI24"/>
      <c r="KJ24"/>
      <c r="KK24"/>
      <c r="KL24"/>
      <c r="KM24"/>
      <c r="KN24"/>
      <c r="KO24"/>
      <c r="KP24"/>
      <c r="KQ24"/>
      <c r="KR24"/>
      <c r="KS24"/>
      <c r="KT24"/>
      <c r="KU24"/>
      <c r="KV24"/>
      <c r="KW24"/>
      <c r="KX24"/>
      <c r="KY24"/>
      <c r="KZ24"/>
      <c r="LA24"/>
      <c r="LB24"/>
      <c r="LC24"/>
      <c r="LD24"/>
      <c r="LE24"/>
      <c r="LF24"/>
      <c r="LG24"/>
      <c r="LH24"/>
      <c r="LI24"/>
      <c r="LJ24"/>
      <c r="LK24"/>
      <c r="LL24"/>
      <c r="LM24"/>
      <c r="LN24"/>
      <c r="LO24"/>
      <c r="LP24"/>
      <c r="LQ24"/>
      <c r="LR24"/>
      <c r="LS24"/>
      <c r="LT24"/>
      <c r="LU24"/>
      <c r="LV24"/>
      <c r="LW24"/>
      <c r="LX24"/>
      <c r="LY24"/>
      <c r="LZ24"/>
      <c r="MA24"/>
      <c r="MB24"/>
      <c r="MC24"/>
      <c r="MD24"/>
      <c r="ME24"/>
      <c r="MF24"/>
      <c r="MG24"/>
      <c r="MH24"/>
      <c r="MI24"/>
      <c r="MJ24"/>
      <c r="MK24"/>
      <c r="ML24"/>
      <c r="MM24"/>
      <c r="MN24"/>
      <c r="MO24"/>
      <c r="MP24"/>
      <c r="MQ24"/>
      <c r="MR24"/>
      <c r="MS24"/>
      <c r="MT24"/>
      <c r="MU24"/>
      <c r="MV24"/>
      <c r="MW24"/>
      <c r="MX24"/>
      <c r="MY24"/>
      <c r="MZ24"/>
      <c r="NA24"/>
      <c r="NB24"/>
      <c r="NC24"/>
      <c r="ND24"/>
      <c r="NE24"/>
      <c r="NF24"/>
      <c r="NG24"/>
      <c r="NH24"/>
      <c r="NI24"/>
      <c r="NJ24"/>
      <c r="NK24"/>
      <c r="NL24"/>
      <c r="NM24"/>
      <c r="NN24"/>
      <c r="NO24"/>
      <c r="NP24"/>
      <c r="NQ24"/>
      <c r="NR24"/>
      <c r="NS24"/>
      <c r="NT24"/>
      <c r="NU24"/>
      <c r="NV24"/>
      <c r="NW24"/>
      <c r="NX24"/>
      <c r="NY24"/>
      <c r="NZ24"/>
      <c r="OA24"/>
      <c r="OB24"/>
      <c r="OC24"/>
      <c r="OD24"/>
      <c r="OE24"/>
      <c r="OF24"/>
      <c r="OG24"/>
      <c r="OH24"/>
      <c r="OI24"/>
      <c r="OJ24"/>
      <c r="OK24"/>
      <c r="OL24"/>
      <c r="OM24"/>
      <c r="ON24"/>
      <c r="OO24"/>
      <c r="OP24"/>
      <c r="OQ24"/>
      <c r="OR24"/>
      <c r="OS24"/>
      <c r="OT24"/>
      <c r="OU24"/>
      <c r="OV24"/>
      <c r="OW24"/>
      <c r="OX24"/>
      <c r="OY24"/>
      <c r="OZ24"/>
      <c r="PA24"/>
      <c r="PB24"/>
      <c r="PC24"/>
      <c r="PD24"/>
      <c r="PE24"/>
      <c r="PF24"/>
      <c r="PG24"/>
      <c r="PH24"/>
      <c r="PI24"/>
      <c r="PJ24"/>
      <c r="PK24"/>
      <c r="PL24"/>
      <c r="PM24"/>
      <c r="PN24"/>
      <c r="PO24"/>
      <c r="PP24"/>
      <c r="PQ24"/>
      <c r="PR24"/>
      <c r="PS24"/>
      <c r="PT24"/>
      <c r="PU24"/>
      <c r="PV24"/>
      <c r="PW24"/>
      <c r="PX24"/>
      <c r="PY24"/>
      <c r="PZ24"/>
      <c r="QA24"/>
      <c r="QB24"/>
      <c r="QC24"/>
      <c r="QD24"/>
      <c r="QE24"/>
      <c r="QF24"/>
      <c r="QG24"/>
      <c r="QH24"/>
      <c r="QI24"/>
      <c r="QJ24"/>
      <c r="QK24"/>
      <c r="QL24"/>
      <c r="QM24"/>
      <c r="QN24"/>
      <c r="QO24"/>
      <c r="QP24"/>
      <c r="QQ24"/>
      <c r="QR24"/>
      <c r="QS24"/>
      <c r="QT24"/>
      <c r="QU24"/>
      <c r="QV24"/>
      <c r="QW24"/>
      <c r="QX24"/>
      <c r="QY24"/>
      <c r="QZ24"/>
      <c r="RA24"/>
      <c r="RB24"/>
      <c r="RC24"/>
      <c r="RD24"/>
      <c r="RE24"/>
      <c r="RF24"/>
    </row>
    <row r="25" spans="1:474">
      <c r="A25" s="255">
        <v>7</v>
      </c>
      <c r="B25" s="255" t="s">
        <v>262</v>
      </c>
      <c r="C25" s="255" t="s">
        <v>168</v>
      </c>
      <c r="D25" s="221">
        <v>160</v>
      </c>
      <c r="E25" s="221">
        <v>160</v>
      </c>
      <c r="F25" s="221">
        <v>160</v>
      </c>
      <c r="G25" s="221">
        <v>1.75</v>
      </c>
      <c r="H25" s="221">
        <v>1.75</v>
      </c>
      <c r="I25" s="221">
        <v>1.75</v>
      </c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  <c r="GG25"/>
      <c r="GH25"/>
      <c r="GI25"/>
      <c r="GJ25"/>
      <c r="GK25"/>
      <c r="GL25"/>
      <c r="GM25"/>
      <c r="GN25"/>
      <c r="GO25"/>
      <c r="GP25"/>
      <c r="GQ25"/>
      <c r="GR25"/>
      <c r="GS25"/>
      <c r="GT25"/>
      <c r="GU25"/>
      <c r="GV25"/>
      <c r="GW25"/>
      <c r="GX25"/>
      <c r="GY25"/>
      <c r="GZ25"/>
      <c r="HA25"/>
      <c r="HB25"/>
      <c r="HC25"/>
      <c r="HD25"/>
      <c r="HE25"/>
      <c r="HF25"/>
      <c r="HG25"/>
      <c r="HH25"/>
      <c r="HI25"/>
      <c r="HJ25"/>
      <c r="HK25"/>
      <c r="HL25"/>
      <c r="HM25"/>
      <c r="HN25"/>
      <c r="HO25"/>
      <c r="HP25"/>
      <c r="HQ25"/>
      <c r="HR25"/>
      <c r="HS25"/>
      <c r="HT25"/>
      <c r="HU25"/>
      <c r="HV25"/>
      <c r="HW25"/>
      <c r="HX25"/>
      <c r="HY25"/>
      <c r="HZ25"/>
      <c r="IA25"/>
      <c r="IB25"/>
      <c r="IC25"/>
      <c r="ID25"/>
      <c r="IE25"/>
      <c r="IF25"/>
      <c r="IG25"/>
      <c r="IH25"/>
      <c r="II25"/>
      <c r="IJ25"/>
      <c r="IK25"/>
      <c r="IL25"/>
      <c r="IM25"/>
      <c r="IN25"/>
      <c r="IO25"/>
      <c r="IP25"/>
      <c r="IQ25"/>
      <c r="IR25"/>
      <c r="IS25"/>
      <c r="IT25"/>
      <c r="IU25"/>
      <c r="IV25"/>
      <c r="IW25"/>
      <c r="IX25"/>
      <c r="IY25"/>
      <c r="IZ25"/>
      <c r="JA25"/>
      <c r="JB25"/>
      <c r="JC25"/>
      <c r="JD25"/>
      <c r="JE25"/>
      <c r="JF25"/>
      <c r="JG25"/>
      <c r="JH25"/>
      <c r="JI25"/>
      <c r="JJ25"/>
      <c r="JK25"/>
      <c r="JL25"/>
      <c r="JM25"/>
      <c r="JN25"/>
      <c r="JO25"/>
      <c r="JP25"/>
      <c r="JQ25"/>
      <c r="JR25"/>
      <c r="JS25"/>
      <c r="JT25"/>
      <c r="JU25"/>
      <c r="JV25"/>
      <c r="JW25"/>
      <c r="JX25"/>
      <c r="JY25"/>
      <c r="JZ25"/>
      <c r="KA25"/>
      <c r="KB25"/>
      <c r="KC25"/>
      <c r="KD25"/>
      <c r="KE25"/>
      <c r="KF25"/>
      <c r="KG25"/>
      <c r="KH25"/>
      <c r="KI25"/>
      <c r="KJ25"/>
      <c r="KK25"/>
      <c r="KL25"/>
      <c r="KM25"/>
      <c r="KN25"/>
      <c r="KO25"/>
      <c r="KP25"/>
      <c r="KQ25"/>
      <c r="KR25"/>
      <c r="KS25"/>
      <c r="KT25"/>
      <c r="KU25"/>
      <c r="KV25"/>
      <c r="KW25"/>
      <c r="KX25"/>
      <c r="KY25"/>
      <c r="KZ25"/>
      <c r="LA25"/>
      <c r="LB25"/>
      <c r="LC25"/>
      <c r="LD25"/>
      <c r="LE25"/>
      <c r="LF25"/>
      <c r="LG25"/>
      <c r="LH25"/>
      <c r="LI25"/>
      <c r="LJ25"/>
      <c r="LK25"/>
      <c r="LL25"/>
      <c r="LM25"/>
      <c r="LN25"/>
      <c r="LO25"/>
      <c r="LP25"/>
      <c r="LQ25"/>
      <c r="LR25"/>
      <c r="LS25"/>
      <c r="LT25"/>
      <c r="LU25"/>
      <c r="LV25"/>
      <c r="LW25"/>
      <c r="LX25"/>
      <c r="LY25"/>
      <c r="LZ25"/>
      <c r="MA25"/>
      <c r="MB25"/>
      <c r="MC25"/>
      <c r="MD25"/>
      <c r="ME25"/>
      <c r="MF25"/>
      <c r="MG25"/>
      <c r="MH25"/>
      <c r="MI25"/>
      <c r="MJ25"/>
      <c r="MK25"/>
      <c r="ML25"/>
      <c r="MM25"/>
      <c r="MN25"/>
      <c r="MO25"/>
      <c r="MP25"/>
      <c r="MQ25"/>
      <c r="MR25"/>
      <c r="MS25"/>
      <c r="MT25"/>
      <c r="MU25"/>
      <c r="MV25"/>
      <c r="MW25"/>
      <c r="MX25"/>
      <c r="MY25"/>
      <c r="MZ25"/>
      <c r="NA25"/>
      <c r="NB25"/>
      <c r="NC25"/>
      <c r="ND25"/>
      <c r="NE25"/>
      <c r="NF25"/>
      <c r="NG25"/>
      <c r="NH25"/>
      <c r="NI25"/>
      <c r="NJ25"/>
      <c r="NK25"/>
      <c r="NL25"/>
      <c r="NM25"/>
      <c r="NN25"/>
      <c r="NO25"/>
      <c r="NP25"/>
      <c r="NQ25"/>
      <c r="NR25"/>
      <c r="NS25"/>
      <c r="NT25"/>
      <c r="NU25"/>
      <c r="NV25"/>
      <c r="NW25"/>
      <c r="NX25"/>
      <c r="NY25"/>
      <c r="NZ25"/>
      <c r="OA25"/>
      <c r="OB25"/>
      <c r="OC25"/>
      <c r="OD25"/>
      <c r="OE25"/>
      <c r="OF25"/>
      <c r="OG25"/>
      <c r="OH25"/>
      <c r="OI25"/>
      <c r="OJ25"/>
      <c r="OK25"/>
      <c r="OL25"/>
      <c r="OM25"/>
      <c r="ON25"/>
      <c r="OO25"/>
      <c r="OP25"/>
      <c r="OQ25"/>
      <c r="OR25"/>
      <c r="OS25"/>
      <c r="OT25"/>
      <c r="OU25"/>
      <c r="OV25"/>
      <c r="OW25"/>
      <c r="OX25"/>
      <c r="OY25"/>
      <c r="OZ25"/>
      <c r="PA25"/>
      <c r="PB25"/>
      <c r="PC25"/>
      <c r="PD25"/>
      <c r="PE25"/>
      <c r="PF25"/>
      <c r="PG25"/>
      <c r="PH25"/>
      <c r="PI25"/>
      <c r="PJ25"/>
      <c r="PK25"/>
      <c r="PL25"/>
      <c r="PM25"/>
      <c r="PN25"/>
      <c r="PO25"/>
      <c r="PP25"/>
      <c r="PQ25"/>
      <c r="PR25"/>
      <c r="PS25"/>
      <c r="PT25"/>
      <c r="PU25"/>
      <c r="PV25"/>
      <c r="PW25"/>
      <c r="PX25"/>
      <c r="PY25"/>
      <c r="PZ25"/>
      <c r="QA25"/>
      <c r="QB25"/>
      <c r="QC25"/>
      <c r="QD25"/>
      <c r="QE25"/>
      <c r="QF25"/>
      <c r="QG25"/>
      <c r="QH25"/>
      <c r="QI25"/>
      <c r="QJ25"/>
      <c r="QK25"/>
      <c r="QL25"/>
      <c r="QM25"/>
      <c r="QN25"/>
      <c r="QO25"/>
      <c r="QP25"/>
      <c r="QQ25"/>
      <c r="QR25"/>
      <c r="QS25"/>
      <c r="QT25"/>
      <c r="QU25"/>
      <c r="QV25"/>
      <c r="QW25"/>
      <c r="QX25"/>
      <c r="QY25"/>
      <c r="QZ25"/>
      <c r="RA25"/>
      <c r="RB25"/>
      <c r="RC25"/>
      <c r="RD25"/>
      <c r="RE25"/>
      <c r="RF25"/>
    </row>
    <row r="26" spans="1:474">
      <c r="A26" s="255">
        <v>7</v>
      </c>
      <c r="B26" s="255" t="s">
        <v>182</v>
      </c>
      <c r="C26" s="255" t="s">
        <v>168</v>
      </c>
      <c r="D26" s="221"/>
      <c r="E26" s="221"/>
      <c r="F26" s="221"/>
      <c r="G26" s="221">
        <v>2</v>
      </c>
      <c r="H26" s="221">
        <v>2</v>
      </c>
      <c r="I26" s="221">
        <v>2</v>
      </c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  <c r="GG26"/>
      <c r="GH26"/>
      <c r="GI26"/>
      <c r="GJ26"/>
      <c r="GK26"/>
      <c r="GL26"/>
      <c r="GM26"/>
      <c r="GN26"/>
      <c r="GO26"/>
      <c r="GP26"/>
      <c r="GQ26"/>
      <c r="GR26"/>
      <c r="GS26"/>
      <c r="GT26"/>
      <c r="GU26"/>
      <c r="GV26"/>
      <c r="GW26"/>
      <c r="GX26"/>
      <c r="GY26"/>
      <c r="GZ26"/>
      <c r="HA26"/>
      <c r="HB26"/>
      <c r="HC26"/>
      <c r="HD26"/>
      <c r="HE26"/>
      <c r="HF26"/>
      <c r="HG26"/>
      <c r="HH26"/>
      <c r="HI26"/>
      <c r="HJ26"/>
      <c r="HK26"/>
      <c r="HL26"/>
      <c r="HM26"/>
      <c r="HN26"/>
      <c r="HO26"/>
      <c r="HP26"/>
      <c r="HQ26"/>
      <c r="HR26"/>
      <c r="HS26"/>
      <c r="HT26"/>
      <c r="HU26"/>
      <c r="HV26"/>
      <c r="HW26"/>
      <c r="HX26"/>
      <c r="HY26"/>
      <c r="HZ26"/>
      <c r="IA26"/>
      <c r="IB26"/>
      <c r="IC26"/>
      <c r="ID26"/>
      <c r="IE26"/>
      <c r="IF26"/>
      <c r="IG26"/>
      <c r="IH26"/>
      <c r="II26"/>
      <c r="IJ26"/>
      <c r="IK26"/>
      <c r="IL26"/>
      <c r="IM26"/>
      <c r="IN26"/>
      <c r="IO26"/>
      <c r="IP26"/>
      <c r="IQ26"/>
      <c r="IR26"/>
      <c r="IS26"/>
      <c r="IT26"/>
      <c r="IU26"/>
      <c r="IV26"/>
      <c r="IW26"/>
      <c r="IX26"/>
      <c r="IY26"/>
      <c r="IZ26"/>
      <c r="JA26"/>
      <c r="JB26"/>
      <c r="JC26"/>
      <c r="JD26"/>
      <c r="JE26"/>
      <c r="JF26"/>
      <c r="JG26"/>
      <c r="JH26"/>
      <c r="JI26"/>
      <c r="JJ26"/>
      <c r="JK26"/>
      <c r="JL26"/>
      <c r="JM26"/>
      <c r="JN26"/>
      <c r="JO26"/>
      <c r="JP26"/>
      <c r="JQ26"/>
      <c r="JR26"/>
      <c r="JS26"/>
      <c r="JT26"/>
      <c r="JU26"/>
      <c r="JV26"/>
      <c r="JW26"/>
      <c r="JX26"/>
      <c r="JY26"/>
      <c r="JZ26"/>
      <c r="KA26"/>
      <c r="KB26"/>
      <c r="KC26"/>
      <c r="KD26"/>
      <c r="KE26"/>
      <c r="KF26"/>
      <c r="KG26"/>
      <c r="KH26"/>
      <c r="KI26"/>
      <c r="KJ26"/>
      <c r="KK26"/>
      <c r="KL26"/>
      <c r="KM26"/>
      <c r="KN26"/>
      <c r="KO26"/>
      <c r="KP26"/>
      <c r="KQ26"/>
      <c r="KR26"/>
      <c r="KS26"/>
      <c r="KT26"/>
      <c r="KU26"/>
      <c r="KV26"/>
      <c r="KW26"/>
      <c r="KX26"/>
      <c r="KY26"/>
      <c r="KZ26"/>
      <c r="LA26"/>
      <c r="LB26"/>
      <c r="LC26"/>
      <c r="LD26"/>
      <c r="LE26"/>
      <c r="LF26"/>
      <c r="LG26"/>
      <c r="LH26"/>
      <c r="LI26"/>
      <c r="LJ26"/>
      <c r="LK26"/>
      <c r="LL26"/>
      <c r="LM26"/>
      <c r="LN26"/>
      <c r="LO26"/>
      <c r="LP26"/>
      <c r="LQ26"/>
      <c r="LR26"/>
      <c r="LS26"/>
      <c r="LT26"/>
      <c r="LU26"/>
      <c r="LV26"/>
      <c r="LW26"/>
      <c r="LX26"/>
      <c r="LY26"/>
      <c r="LZ26"/>
      <c r="MA26"/>
      <c r="MB26"/>
      <c r="MC26"/>
      <c r="MD26"/>
      <c r="ME26"/>
      <c r="MF26"/>
      <c r="MG26"/>
      <c r="MH26"/>
      <c r="MI26"/>
      <c r="MJ26"/>
      <c r="MK26"/>
      <c r="ML26"/>
      <c r="MM26"/>
      <c r="MN26"/>
      <c r="MO26"/>
      <c r="MP26"/>
      <c r="MQ26"/>
      <c r="MR26"/>
      <c r="MS26"/>
      <c r="MT26"/>
      <c r="MU26"/>
      <c r="MV26"/>
      <c r="MW26"/>
      <c r="MX26"/>
      <c r="MY26"/>
      <c r="MZ26"/>
      <c r="NA26"/>
      <c r="NB26"/>
      <c r="NC26"/>
      <c r="ND26"/>
      <c r="NE26"/>
      <c r="NF26"/>
      <c r="NG26"/>
      <c r="NH26"/>
      <c r="NI26"/>
      <c r="NJ26"/>
      <c r="NK26"/>
      <c r="NL26"/>
      <c r="NM26"/>
      <c r="NN26"/>
      <c r="NO26"/>
      <c r="NP26"/>
      <c r="NQ26"/>
      <c r="NR26"/>
      <c r="NS26"/>
      <c r="NT26"/>
      <c r="NU26"/>
      <c r="NV26"/>
      <c r="NW26"/>
      <c r="NX26"/>
      <c r="NY26"/>
      <c r="NZ26"/>
      <c r="OA26"/>
      <c r="OB26"/>
      <c r="OC26"/>
      <c r="OD26"/>
      <c r="OE26"/>
      <c r="OF26"/>
      <c r="OG26"/>
      <c r="OH26"/>
      <c r="OI26"/>
      <c r="OJ26"/>
      <c r="OK26"/>
      <c r="OL26"/>
      <c r="OM26"/>
      <c r="ON26"/>
      <c r="OO26"/>
      <c r="OP26"/>
      <c r="OQ26"/>
      <c r="OR26"/>
      <c r="OS26"/>
      <c r="OT26"/>
      <c r="OU26"/>
      <c r="OV26"/>
      <c r="OW26"/>
      <c r="OX26"/>
      <c r="OY26"/>
      <c r="OZ26"/>
      <c r="PA26"/>
      <c r="PB26"/>
      <c r="PC26"/>
      <c r="PD26"/>
      <c r="PE26"/>
      <c r="PF26"/>
      <c r="PG26"/>
      <c r="PH26"/>
      <c r="PI26"/>
      <c r="PJ26"/>
      <c r="PK26"/>
      <c r="PL26"/>
      <c r="PM26"/>
      <c r="PN26"/>
      <c r="PO26"/>
      <c r="PP26"/>
      <c r="PQ26"/>
      <c r="PR26"/>
      <c r="PS26"/>
      <c r="PT26"/>
      <c r="PU26"/>
      <c r="PV26"/>
      <c r="PW26"/>
      <c r="PX26"/>
      <c r="PY26"/>
      <c r="PZ26"/>
      <c r="QA26"/>
      <c r="QB26"/>
      <c r="QC26"/>
      <c r="QD26"/>
      <c r="QE26"/>
      <c r="QF26"/>
      <c r="QG26"/>
      <c r="QH26"/>
      <c r="QI26"/>
      <c r="QJ26"/>
      <c r="QK26"/>
      <c r="QL26"/>
      <c r="QM26"/>
      <c r="QN26"/>
      <c r="QO26"/>
      <c r="QP26"/>
      <c r="QQ26"/>
      <c r="QR26"/>
      <c r="QS26"/>
      <c r="QT26"/>
      <c r="QU26"/>
      <c r="QV26"/>
      <c r="QW26"/>
      <c r="QX26"/>
      <c r="QY26"/>
      <c r="QZ26"/>
      <c r="RA26"/>
      <c r="RB26"/>
      <c r="RC26"/>
      <c r="RD26"/>
      <c r="RE26"/>
      <c r="RF26"/>
    </row>
    <row r="27" spans="1:474">
      <c r="A27" s="255">
        <v>7</v>
      </c>
      <c r="B27" s="255" t="s">
        <v>175</v>
      </c>
      <c r="C27" s="255" t="s">
        <v>168</v>
      </c>
      <c r="D27" s="221"/>
      <c r="E27" s="221"/>
      <c r="F27" s="221"/>
      <c r="G27" s="221">
        <v>1.75</v>
      </c>
      <c r="H27" s="221">
        <v>1.75</v>
      </c>
      <c r="I27" s="221">
        <v>1.75</v>
      </c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  <c r="GG27"/>
      <c r="GH27"/>
      <c r="GI27"/>
      <c r="GJ27"/>
      <c r="GK27"/>
      <c r="GL27"/>
      <c r="GM27"/>
      <c r="GN27"/>
      <c r="GO27"/>
      <c r="GP27"/>
      <c r="GQ27"/>
      <c r="GR27"/>
      <c r="GS27"/>
      <c r="GT27"/>
      <c r="GU27"/>
      <c r="GV27"/>
      <c r="GW27"/>
      <c r="GX27"/>
      <c r="GY27"/>
      <c r="GZ27"/>
      <c r="HA27"/>
      <c r="HB27"/>
      <c r="HC27"/>
      <c r="HD27"/>
      <c r="HE27"/>
      <c r="HF27"/>
      <c r="HG27"/>
      <c r="HH27"/>
      <c r="HI27"/>
      <c r="HJ27"/>
      <c r="HK27"/>
      <c r="HL27"/>
      <c r="HM27"/>
      <c r="HN27"/>
      <c r="HO27"/>
      <c r="HP27"/>
      <c r="HQ27"/>
      <c r="HR27"/>
      <c r="HS27"/>
      <c r="HT27"/>
      <c r="HU27"/>
      <c r="HV27"/>
      <c r="HW27"/>
      <c r="HX27"/>
      <c r="HY27"/>
      <c r="HZ27"/>
      <c r="IA27"/>
      <c r="IB27"/>
      <c r="IC27"/>
      <c r="ID27"/>
      <c r="IE27"/>
      <c r="IF27"/>
      <c r="IG27"/>
      <c r="IH27"/>
      <c r="II27"/>
      <c r="IJ27"/>
      <c r="IK27"/>
      <c r="IL27"/>
      <c r="IM27"/>
      <c r="IN27"/>
      <c r="IO27"/>
      <c r="IP27"/>
      <c r="IQ27"/>
      <c r="IR27"/>
      <c r="IS27"/>
      <c r="IT27"/>
      <c r="IU27"/>
      <c r="IV27"/>
      <c r="IW27"/>
      <c r="IX27"/>
      <c r="IY27"/>
      <c r="IZ27"/>
      <c r="JA27"/>
      <c r="JB27"/>
      <c r="JC27"/>
      <c r="JD27"/>
      <c r="JE27"/>
      <c r="JF27"/>
      <c r="JG27"/>
      <c r="JH27"/>
      <c r="JI27"/>
      <c r="JJ27"/>
      <c r="JK27"/>
      <c r="JL27"/>
      <c r="JM27"/>
      <c r="JN27"/>
      <c r="JO27"/>
      <c r="JP27"/>
      <c r="JQ27"/>
      <c r="JR27"/>
      <c r="JS27"/>
      <c r="JT27"/>
      <c r="JU27"/>
      <c r="JV27"/>
      <c r="JW27"/>
      <c r="JX27"/>
      <c r="JY27"/>
      <c r="JZ27"/>
      <c r="KA27"/>
      <c r="KB27"/>
      <c r="KC27"/>
      <c r="KD27"/>
      <c r="KE27"/>
      <c r="KF27"/>
      <c r="KG27"/>
      <c r="KH27"/>
      <c r="KI27"/>
      <c r="KJ27"/>
      <c r="KK27"/>
      <c r="KL27"/>
      <c r="KM27"/>
      <c r="KN27"/>
      <c r="KO27"/>
      <c r="KP27"/>
      <c r="KQ27"/>
      <c r="KR27"/>
      <c r="KS27"/>
      <c r="KT27"/>
      <c r="KU27"/>
      <c r="KV27"/>
      <c r="KW27"/>
      <c r="KX27"/>
      <c r="KY27"/>
      <c r="KZ27"/>
      <c r="LA27"/>
      <c r="LB27"/>
      <c r="LC27"/>
      <c r="LD27"/>
      <c r="LE27"/>
      <c r="LF27"/>
      <c r="LG27"/>
      <c r="LH27"/>
      <c r="LI27"/>
      <c r="LJ27"/>
      <c r="LK27"/>
      <c r="LL27"/>
      <c r="LM27"/>
      <c r="LN27"/>
      <c r="LO27"/>
      <c r="LP27"/>
      <c r="LQ27"/>
      <c r="LR27"/>
      <c r="LS27"/>
      <c r="LT27"/>
      <c r="LU27"/>
      <c r="LV27"/>
      <c r="LW27"/>
      <c r="LX27"/>
      <c r="LY27"/>
      <c r="LZ27"/>
      <c r="MA27"/>
      <c r="MB27"/>
      <c r="MC27"/>
      <c r="MD27"/>
      <c r="ME27"/>
      <c r="MF27"/>
      <c r="MG27"/>
      <c r="MH27"/>
      <c r="MI27"/>
      <c r="MJ27"/>
      <c r="MK27"/>
      <c r="ML27"/>
      <c r="MM27"/>
      <c r="MN27"/>
      <c r="MO27"/>
      <c r="MP27"/>
      <c r="MQ27"/>
      <c r="MR27"/>
      <c r="MS27"/>
      <c r="MT27"/>
      <c r="MU27"/>
      <c r="MV27"/>
      <c r="MW27"/>
      <c r="MX27"/>
      <c r="MY27"/>
      <c r="MZ27"/>
      <c r="NA27"/>
      <c r="NB27"/>
      <c r="NC27"/>
      <c r="ND27"/>
      <c r="NE27"/>
      <c r="NF27"/>
      <c r="NG27"/>
      <c r="NH27"/>
      <c r="NI27"/>
      <c r="NJ27"/>
      <c r="NK27"/>
      <c r="NL27"/>
      <c r="NM27"/>
      <c r="NN27"/>
      <c r="NO27"/>
      <c r="NP27"/>
      <c r="NQ27"/>
      <c r="NR27"/>
      <c r="NS27"/>
      <c r="NT27"/>
      <c r="NU27"/>
      <c r="NV27"/>
      <c r="NW27"/>
      <c r="NX27"/>
      <c r="NY27"/>
      <c r="NZ27"/>
      <c r="OA27"/>
      <c r="OB27"/>
      <c r="OC27"/>
      <c r="OD27"/>
      <c r="OE27"/>
      <c r="OF27"/>
      <c r="OG27"/>
      <c r="OH27"/>
      <c r="OI27"/>
      <c r="OJ27"/>
      <c r="OK27"/>
      <c r="OL27"/>
      <c r="OM27"/>
      <c r="ON27"/>
      <c r="OO27"/>
      <c r="OP27"/>
      <c r="OQ27"/>
      <c r="OR27"/>
      <c r="OS27"/>
      <c r="OT27"/>
      <c r="OU27"/>
      <c r="OV27"/>
      <c r="OW27"/>
      <c r="OX27"/>
      <c r="OY27"/>
      <c r="OZ27"/>
      <c r="PA27"/>
      <c r="PB27"/>
      <c r="PC27"/>
      <c r="PD27"/>
      <c r="PE27"/>
      <c r="PF27"/>
      <c r="PG27"/>
      <c r="PH27"/>
      <c r="PI27"/>
      <c r="PJ27"/>
      <c r="PK27"/>
      <c r="PL27"/>
      <c r="PM27"/>
      <c r="PN27"/>
      <c r="PO27"/>
      <c r="PP27"/>
      <c r="PQ27"/>
      <c r="PR27"/>
      <c r="PS27"/>
      <c r="PT27"/>
      <c r="PU27"/>
      <c r="PV27"/>
      <c r="PW27"/>
      <c r="PX27"/>
      <c r="PY27"/>
      <c r="PZ27"/>
      <c r="QA27"/>
      <c r="QB27"/>
      <c r="QC27"/>
      <c r="QD27"/>
      <c r="QE27"/>
      <c r="QF27"/>
      <c r="QG27"/>
      <c r="QH27"/>
      <c r="QI27"/>
      <c r="QJ27"/>
      <c r="QK27"/>
      <c r="QL27"/>
      <c r="QM27"/>
      <c r="QN27"/>
      <c r="QO27"/>
      <c r="QP27"/>
      <c r="QQ27"/>
      <c r="QR27"/>
      <c r="QS27"/>
      <c r="QT27"/>
      <c r="QU27"/>
      <c r="QV27"/>
      <c r="QW27"/>
      <c r="QX27"/>
      <c r="QY27"/>
      <c r="QZ27"/>
      <c r="RA27"/>
      <c r="RB27"/>
      <c r="RC27"/>
      <c r="RD27"/>
      <c r="RE27"/>
      <c r="RF27"/>
    </row>
    <row r="28" spans="1:474">
      <c r="A28" s="255">
        <v>7</v>
      </c>
      <c r="B28" s="255" t="s">
        <v>259</v>
      </c>
      <c r="C28" s="255" t="s">
        <v>168</v>
      </c>
      <c r="D28" s="221">
        <v>150</v>
      </c>
      <c r="E28" s="221">
        <v>140</v>
      </c>
      <c r="F28" s="221">
        <v>160</v>
      </c>
      <c r="G28" s="221">
        <v>1.7333333333333334</v>
      </c>
      <c r="H28" s="221">
        <v>1.7</v>
      </c>
      <c r="I28" s="221">
        <v>1.75</v>
      </c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  <c r="GG28"/>
      <c r="GH28"/>
      <c r="GI28"/>
      <c r="GJ28"/>
      <c r="GK28"/>
      <c r="GL28"/>
      <c r="GM28"/>
      <c r="GN28"/>
      <c r="GO28"/>
      <c r="GP28"/>
      <c r="GQ28"/>
      <c r="GR28"/>
      <c r="GS28"/>
      <c r="GT28"/>
      <c r="GU28"/>
      <c r="GV28"/>
      <c r="GW28"/>
      <c r="GX28"/>
      <c r="GY28"/>
      <c r="GZ28"/>
      <c r="HA28"/>
      <c r="HB28"/>
      <c r="HC28"/>
      <c r="HD28"/>
      <c r="HE28"/>
      <c r="HF28"/>
      <c r="HG28"/>
      <c r="HH28"/>
      <c r="HI28"/>
      <c r="HJ28"/>
      <c r="HK28"/>
      <c r="HL28"/>
      <c r="HM28"/>
      <c r="HN28"/>
      <c r="HO28"/>
      <c r="HP28"/>
      <c r="HQ28"/>
      <c r="HR28"/>
      <c r="HS28"/>
      <c r="HT28"/>
      <c r="HU28"/>
      <c r="HV28"/>
      <c r="HW28"/>
      <c r="HX28"/>
      <c r="HY28"/>
      <c r="HZ28"/>
      <c r="IA28"/>
      <c r="IB28"/>
      <c r="IC28"/>
      <c r="ID28"/>
      <c r="IE28"/>
      <c r="IF28"/>
      <c r="IG28"/>
      <c r="IH28"/>
      <c r="II28"/>
      <c r="IJ28"/>
      <c r="IK28"/>
      <c r="IL28"/>
      <c r="IM28"/>
      <c r="IN28"/>
      <c r="IO28"/>
      <c r="IP28"/>
      <c r="IQ28"/>
      <c r="IR28"/>
      <c r="IS28"/>
      <c r="IT28"/>
      <c r="IU28"/>
      <c r="IV28"/>
      <c r="IW28"/>
      <c r="IX28"/>
      <c r="IY28"/>
      <c r="IZ28"/>
      <c r="JA28"/>
      <c r="JB28"/>
      <c r="JC28"/>
      <c r="JD28"/>
      <c r="JE28"/>
      <c r="JF28"/>
      <c r="JG28"/>
      <c r="JH28"/>
      <c r="JI28"/>
      <c r="JJ28"/>
      <c r="JK28"/>
      <c r="JL28"/>
      <c r="JM28"/>
      <c r="JN28"/>
      <c r="JO28"/>
      <c r="JP28"/>
      <c r="JQ28"/>
      <c r="JR28"/>
      <c r="JS28"/>
      <c r="JT28"/>
      <c r="JU28"/>
      <c r="JV28"/>
      <c r="JW28"/>
      <c r="JX28"/>
      <c r="JY28"/>
      <c r="JZ28"/>
      <c r="KA28"/>
      <c r="KB28"/>
      <c r="KC28"/>
      <c r="KD28"/>
      <c r="KE28"/>
      <c r="KF28"/>
      <c r="KG28"/>
      <c r="KH28"/>
      <c r="KI28"/>
      <c r="KJ28"/>
      <c r="KK28"/>
      <c r="KL28"/>
      <c r="KM28"/>
      <c r="KN28"/>
      <c r="KO28"/>
      <c r="KP28"/>
      <c r="KQ28"/>
      <c r="KR28"/>
      <c r="KS28"/>
      <c r="KT28"/>
      <c r="KU28"/>
      <c r="KV28"/>
      <c r="KW28"/>
      <c r="KX28"/>
      <c r="KY28"/>
      <c r="KZ28"/>
      <c r="LA28"/>
      <c r="LB28"/>
      <c r="LC28"/>
      <c r="LD28"/>
      <c r="LE28"/>
      <c r="LF28"/>
      <c r="LG28"/>
      <c r="LH28"/>
      <c r="LI28"/>
      <c r="LJ28"/>
      <c r="LK28"/>
      <c r="LL28"/>
      <c r="LM28"/>
      <c r="LN28"/>
      <c r="LO28"/>
      <c r="LP28"/>
      <c r="LQ28"/>
      <c r="LR28"/>
      <c r="LS28"/>
      <c r="LT28"/>
      <c r="LU28"/>
      <c r="LV28"/>
      <c r="LW28"/>
      <c r="LX28"/>
      <c r="LY28"/>
      <c r="LZ28"/>
      <c r="MA28"/>
      <c r="MB28"/>
      <c r="MC28"/>
      <c r="MD28"/>
      <c r="ME28"/>
      <c r="MF28"/>
      <c r="MG28"/>
      <c r="MH28"/>
      <c r="MI28"/>
      <c r="MJ28"/>
      <c r="MK28"/>
      <c r="ML28"/>
      <c r="MM28"/>
      <c r="MN28"/>
      <c r="MO28"/>
      <c r="MP28"/>
      <c r="MQ28"/>
      <c r="MR28"/>
      <c r="MS28"/>
      <c r="MT28"/>
      <c r="MU28"/>
      <c r="MV28"/>
      <c r="MW28"/>
      <c r="MX28"/>
      <c r="MY28"/>
      <c r="MZ28"/>
      <c r="NA28"/>
      <c r="NB28"/>
      <c r="NC28"/>
      <c r="ND28"/>
      <c r="NE28"/>
      <c r="NF28"/>
      <c r="NG28"/>
      <c r="NH28"/>
      <c r="NI28"/>
      <c r="NJ28"/>
      <c r="NK28"/>
      <c r="NL28"/>
      <c r="NM28"/>
      <c r="NN28"/>
      <c r="NO28"/>
      <c r="NP28"/>
      <c r="NQ28"/>
      <c r="NR28"/>
      <c r="NS28"/>
      <c r="NT28"/>
      <c r="NU28"/>
      <c r="NV28"/>
      <c r="NW28"/>
      <c r="NX28"/>
      <c r="NY28"/>
      <c r="NZ28"/>
      <c r="OA28"/>
      <c r="OB28"/>
      <c r="OC28"/>
      <c r="OD28"/>
      <c r="OE28"/>
      <c r="OF28"/>
      <c r="OG28"/>
      <c r="OH28"/>
      <c r="OI28"/>
      <c r="OJ28"/>
      <c r="OK28"/>
      <c r="OL28"/>
      <c r="OM28"/>
      <c r="ON28"/>
      <c r="OO28"/>
      <c r="OP28"/>
      <c r="OQ28"/>
      <c r="OR28"/>
      <c r="OS28"/>
      <c r="OT28"/>
      <c r="OU28"/>
      <c r="OV28"/>
      <c r="OW28"/>
      <c r="OX28"/>
      <c r="OY28"/>
      <c r="OZ28"/>
      <c r="PA28"/>
      <c r="PB28"/>
      <c r="PC28"/>
      <c r="PD28"/>
      <c r="PE28"/>
      <c r="PF28"/>
      <c r="PG28"/>
      <c r="PH28"/>
      <c r="PI28"/>
      <c r="PJ28"/>
      <c r="PK28"/>
      <c r="PL28"/>
      <c r="PM28"/>
      <c r="PN28"/>
      <c r="PO28"/>
      <c r="PP28"/>
      <c r="PQ28"/>
      <c r="PR28"/>
      <c r="PS28"/>
      <c r="PT28"/>
      <c r="PU28"/>
      <c r="PV28"/>
      <c r="PW28"/>
      <c r="PX28"/>
      <c r="PY28"/>
      <c r="PZ28"/>
      <c r="QA28"/>
      <c r="QB28"/>
      <c r="QC28"/>
      <c r="QD28"/>
      <c r="QE28"/>
      <c r="QF28"/>
      <c r="QG28"/>
      <c r="QH28"/>
      <c r="QI28"/>
      <c r="QJ28"/>
      <c r="QK28"/>
      <c r="QL28"/>
      <c r="QM28"/>
      <c r="QN28"/>
      <c r="QO28"/>
      <c r="QP28"/>
      <c r="QQ28"/>
      <c r="QR28"/>
      <c r="QS28"/>
      <c r="QT28"/>
      <c r="QU28"/>
      <c r="QV28"/>
      <c r="QW28"/>
      <c r="QX28"/>
      <c r="QY28"/>
      <c r="QZ28"/>
      <c r="RA28"/>
      <c r="RB28"/>
      <c r="RC28"/>
      <c r="RD28"/>
      <c r="RE28"/>
      <c r="RF28"/>
    </row>
    <row r="29" spans="1:474">
      <c r="A29" s="255">
        <v>9</v>
      </c>
      <c r="B29" s="255" t="s">
        <v>262</v>
      </c>
      <c r="C29" s="255" t="s">
        <v>129</v>
      </c>
      <c r="D29" s="221">
        <v>27.875</v>
      </c>
      <c r="E29" s="221">
        <v>26</v>
      </c>
      <c r="F29" s="221">
        <v>30</v>
      </c>
      <c r="G29" s="221">
        <v>0.35062499999999996</v>
      </c>
      <c r="H29" s="221">
        <v>0.35</v>
      </c>
      <c r="I29" s="221">
        <v>0.36</v>
      </c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  <c r="GG29"/>
      <c r="GH29"/>
      <c r="GI29"/>
      <c r="GJ29"/>
      <c r="GK29"/>
      <c r="GL29"/>
      <c r="GM29"/>
      <c r="GN29"/>
      <c r="GO29"/>
      <c r="GP29"/>
      <c r="GQ29"/>
      <c r="GR29"/>
      <c r="GS29"/>
      <c r="GT29"/>
      <c r="GU29"/>
      <c r="GV29"/>
      <c r="GW29"/>
      <c r="GX29"/>
      <c r="GY29"/>
      <c r="GZ29"/>
      <c r="HA29"/>
      <c r="HB29"/>
      <c r="HC29"/>
      <c r="HD29"/>
      <c r="HE29"/>
      <c r="HF29"/>
      <c r="HG29"/>
      <c r="HH29"/>
      <c r="HI29"/>
      <c r="HJ29"/>
      <c r="HK29"/>
      <c r="HL29"/>
      <c r="HM29"/>
      <c r="HN29"/>
      <c r="HO29"/>
      <c r="HP29"/>
      <c r="HQ29"/>
      <c r="HR29"/>
      <c r="HS29"/>
      <c r="HT29"/>
      <c r="HU29"/>
      <c r="HV29"/>
      <c r="HW29"/>
      <c r="HX29"/>
      <c r="HY29"/>
      <c r="HZ29"/>
      <c r="IA29"/>
      <c r="IB29"/>
      <c r="IC29"/>
      <c r="ID29"/>
      <c r="IE29"/>
      <c r="IF29"/>
      <c r="IG29"/>
      <c r="IH29"/>
      <c r="II29"/>
      <c r="IJ29"/>
      <c r="IK29"/>
      <c r="IL29"/>
      <c r="IM29"/>
      <c r="IN29"/>
      <c r="IO29"/>
      <c r="IP29"/>
      <c r="IQ29"/>
      <c r="IR29"/>
      <c r="IS29"/>
      <c r="IT29"/>
      <c r="IU29"/>
      <c r="IV29"/>
      <c r="IW29"/>
      <c r="IX29"/>
      <c r="IY29"/>
      <c r="IZ29"/>
      <c r="JA29"/>
      <c r="JB29"/>
      <c r="JC29"/>
      <c r="JD29"/>
      <c r="JE29"/>
      <c r="JF29"/>
      <c r="JG29"/>
      <c r="JH29"/>
      <c r="JI29"/>
      <c r="JJ29"/>
      <c r="JK29"/>
      <c r="JL29"/>
      <c r="JM29"/>
      <c r="JN29"/>
      <c r="JO29"/>
      <c r="JP29"/>
      <c r="JQ29"/>
      <c r="JR29"/>
      <c r="JS29"/>
      <c r="JT29"/>
      <c r="JU29"/>
      <c r="JV29"/>
      <c r="JW29"/>
      <c r="JX29"/>
      <c r="JY29"/>
      <c r="JZ29"/>
      <c r="KA29"/>
      <c r="KB29"/>
      <c r="KC29"/>
      <c r="KD29"/>
      <c r="KE29"/>
      <c r="KF29"/>
      <c r="KG29"/>
      <c r="KH29"/>
      <c r="KI29"/>
      <c r="KJ29"/>
      <c r="KK29"/>
      <c r="KL29"/>
      <c r="KM29"/>
      <c r="KN29"/>
      <c r="KO29"/>
      <c r="KP29"/>
      <c r="KQ29"/>
      <c r="KR29"/>
      <c r="KS29"/>
      <c r="KT29"/>
      <c r="KU29"/>
      <c r="KV29"/>
      <c r="KW29"/>
      <c r="KX29"/>
      <c r="KY29"/>
      <c r="KZ29"/>
      <c r="LA29"/>
      <c r="LB29"/>
      <c r="LC29"/>
      <c r="LD29"/>
      <c r="LE29"/>
      <c r="LF29"/>
      <c r="LG29"/>
      <c r="LH29"/>
      <c r="LI29"/>
      <c r="LJ29"/>
      <c r="LK29"/>
      <c r="LL29"/>
      <c r="LM29"/>
      <c r="LN29"/>
      <c r="LO29"/>
      <c r="LP29"/>
      <c r="LQ29"/>
      <c r="LR29"/>
      <c r="LS29"/>
      <c r="LT29"/>
      <c r="LU29"/>
      <c r="LV29"/>
      <c r="LW29"/>
      <c r="LX29"/>
      <c r="LY29"/>
      <c r="LZ29"/>
      <c r="MA29"/>
      <c r="MB29"/>
      <c r="MC29"/>
      <c r="MD29"/>
      <c r="ME29"/>
      <c r="MF29"/>
      <c r="MG29"/>
      <c r="MH29"/>
      <c r="MI29"/>
      <c r="MJ29"/>
      <c r="MK29"/>
      <c r="ML29"/>
      <c r="MM29"/>
      <c r="MN29"/>
      <c r="MO29"/>
      <c r="MP29"/>
      <c r="MQ29"/>
      <c r="MR29"/>
      <c r="MS29"/>
      <c r="MT29"/>
      <c r="MU29"/>
      <c r="MV29"/>
      <c r="MW29"/>
      <c r="MX29"/>
      <c r="MY29"/>
      <c r="MZ29"/>
      <c r="NA29"/>
      <c r="NB29"/>
      <c r="NC29"/>
      <c r="ND29"/>
      <c r="NE29"/>
      <c r="NF29"/>
      <c r="NG29"/>
      <c r="NH29"/>
      <c r="NI29"/>
      <c r="NJ29"/>
      <c r="NK29"/>
      <c r="NL29"/>
      <c r="NM29"/>
      <c r="NN29"/>
      <c r="NO29"/>
      <c r="NP29"/>
      <c r="NQ29"/>
      <c r="NR29"/>
      <c r="NS29"/>
      <c r="NT29"/>
      <c r="NU29"/>
      <c r="NV29"/>
      <c r="NW29"/>
      <c r="NX29"/>
      <c r="NY29"/>
      <c r="NZ29"/>
      <c r="OA29"/>
      <c r="OB29"/>
      <c r="OC29"/>
      <c r="OD29"/>
      <c r="OE29"/>
      <c r="OF29"/>
      <c r="OG29"/>
      <c r="OH29"/>
      <c r="OI29"/>
      <c r="OJ29"/>
      <c r="OK29"/>
      <c r="OL29"/>
      <c r="OM29"/>
      <c r="ON29"/>
      <c r="OO29"/>
      <c r="OP29"/>
      <c r="OQ29"/>
      <c r="OR29"/>
      <c r="OS29"/>
      <c r="OT29"/>
      <c r="OU29"/>
      <c r="OV29"/>
      <c r="OW29"/>
      <c r="OX29"/>
      <c r="OY29"/>
      <c r="OZ29"/>
      <c r="PA29"/>
      <c r="PB29"/>
      <c r="PC29"/>
      <c r="PD29"/>
      <c r="PE29"/>
      <c r="PF29"/>
      <c r="PG29"/>
      <c r="PH29"/>
      <c r="PI29"/>
      <c r="PJ29"/>
      <c r="PK29"/>
      <c r="PL29"/>
      <c r="PM29"/>
      <c r="PN29"/>
      <c r="PO29"/>
      <c r="PP29"/>
      <c r="PQ29"/>
      <c r="PR29"/>
      <c r="PS29"/>
      <c r="PT29"/>
      <c r="PU29"/>
      <c r="PV29"/>
      <c r="PW29"/>
      <c r="PX29"/>
      <c r="PY29"/>
      <c r="PZ29"/>
      <c r="QA29"/>
      <c r="QB29"/>
      <c r="QC29"/>
      <c r="QD29"/>
      <c r="QE29"/>
      <c r="QF29"/>
      <c r="QG29"/>
      <c r="QH29"/>
      <c r="QI29"/>
      <c r="QJ29"/>
      <c r="QK29"/>
      <c r="QL29"/>
      <c r="QM29"/>
      <c r="QN29"/>
      <c r="QO29"/>
      <c r="QP29"/>
      <c r="QQ29"/>
      <c r="QR29"/>
      <c r="QS29"/>
      <c r="QT29"/>
      <c r="QU29"/>
      <c r="QV29"/>
      <c r="QW29"/>
      <c r="QX29"/>
      <c r="QY29"/>
      <c r="QZ29"/>
      <c r="RA29"/>
      <c r="RB29"/>
      <c r="RC29"/>
      <c r="RD29"/>
      <c r="RE29"/>
      <c r="RF29"/>
    </row>
    <row r="30" spans="1:474">
      <c r="A30" s="255">
        <v>9</v>
      </c>
      <c r="B30" s="255" t="s">
        <v>182</v>
      </c>
      <c r="C30" s="255" t="s">
        <v>129</v>
      </c>
      <c r="D30" s="221">
        <v>31.888888888888889</v>
      </c>
      <c r="E30" s="221">
        <v>30</v>
      </c>
      <c r="F30" s="221">
        <v>33</v>
      </c>
      <c r="G30" s="221">
        <v>0.35545454545454547</v>
      </c>
      <c r="H30" s="221">
        <v>0.35</v>
      </c>
      <c r="I30" s="221">
        <v>0.38</v>
      </c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  <c r="GG30"/>
      <c r="GH30"/>
      <c r="GI30"/>
      <c r="GJ30"/>
      <c r="GK30"/>
      <c r="GL30"/>
      <c r="GM30"/>
      <c r="GN30"/>
      <c r="GO30"/>
      <c r="GP30"/>
      <c r="GQ30"/>
      <c r="GR30"/>
      <c r="GS30"/>
      <c r="GT30"/>
      <c r="GU30"/>
      <c r="GV30"/>
      <c r="GW30"/>
      <c r="GX30"/>
      <c r="GY30"/>
      <c r="GZ30"/>
      <c r="HA30"/>
      <c r="HB30"/>
      <c r="HC30"/>
      <c r="HD30"/>
      <c r="HE30"/>
      <c r="HF30"/>
      <c r="HG30"/>
      <c r="HH30"/>
      <c r="HI30"/>
      <c r="HJ30"/>
      <c r="HK30"/>
      <c r="HL30"/>
      <c r="HM30"/>
      <c r="HN30"/>
      <c r="HO30"/>
      <c r="HP30"/>
      <c r="HQ30"/>
      <c r="HR30"/>
      <c r="HS30"/>
      <c r="HT30"/>
      <c r="HU30"/>
      <c r="HV30"/>
      <c r="HW30"/>
      <c r="HX30"/>
      <c r="HY30"/>
      <c r="HZ30"/>
      <c r="IA30"/>
      <c r="IB30"/>
      <c r="IC30"/>
      <c r="ID30"/>
      <c r="IE30"/>
      <c r="IF30"/>
      <c r="IG30"/>
      <c r="IH30"/>
      <c r="II30"/>
      <c r="IJ30"/>
      <c r="IK30"/>
      <c r="IL30"/>
      <c r="IM30"/>
      <c r="IN30"/>
      <c r="IO30"/>
      <c r="IP30"/>
      <c r="IQ30"/>
      <c r="IR30"/>
      <c r="IS30"/>
      <c r="IT30"/>
      <c r="IU30"/>
      <c r="IV30"/>
      <c r="IW30"/>
      <c r="IX30"/>
      <c r="IY30"/>
      <c r="IZ30"/>
      <c r="JA30"/>
      <c r="JB30"/>
      <c r="JC30"/>
      <c r="JD30"/>
      <c r="JE30"/>
      <c r="JF30"/>
      <c r="JG30"/>
      <c r="JH30"/>
      <c r="JI30"/>
      <c r="JJ30"/>
      <c r="JK30"/>
      <c r="JL30"/>
      <c r="JM30"/>
      <c r="JN30"/>
      <c r="JO30"/>
      <c r="JP30"/>
      <c r="JQ30"/>
      <c r="JR30"/>
      <c r="JS30"/>
      <c r="JT30"/>
      <c r="JU30"/>
      <c r="JV30"/>
      <c r="JW30"/>
      <c r="JX30"/>
      <c r="JY30"/>
      <c r="JZ30"/>
      <c r="KA30"/>
      <c r="KB30"/>
      <c r="KC30"/>
      <c r="KD30"/>
      <c r="KE30"/>
      <c r="KF30"/>
      <c r="KG30"/>
      <c r="KH30"/>
      <c r="KI30"/>
      <c r="KJ30"/>
      <c r="KK30"/>
      <c r="KL30"/>
      <c r="KM30"/>
      <c r="KN30"/>
      <c r="KO30"/>
      <c r="KP30"/>
      <c r="KQ30"/>
      <c r="KR30"/>
      <c r="KS30"/>
      <c r="KT30"/>
      <c r="KU30"/>
      <c r="KV30"/>
      <c r="KW30"/>
      <c r="KX30"/>
      <c r="KY30"/>
      <c r="KZ30"/>
      <c r="LA30"/>
      <c r="LB30"/>
      <c r="LC30"/>
      <c r="LD30"/>
      <c r="LE30"/>
      <c r="LF30"/>
      <c r="LG30"/>
      <c r="LH30"/>
      <c r="LI30"/>
      <c r="LJ30"/>
      <c r="LK30"/>
      <c r="LL30"/>
      <c r="LM30"/>
      <c r="LN30"/>
      <c r="LO30"/>
      <c r="LP30"/>
      <c r="LQ30"/>
      <c r="LR30"/>
      <c r="LS30"/>
      <c r="LT30"/>
      <c r="LU30"/>
      <c r="LV30"/>
      <c r="LW30"/>
      <c r="LX30"/>
      <c r="LY30"/>
      <c r="LZ30"/>
      <c r="MA30"/>
      <c r="MB30"/>
      <c r="MC30"/>
      <c r="MD30"/>
      <c r="ME30"/>
      <c r="MF30"/>
      <c r="MG30"/>
      <c r="MH30"/>
      <c r="MI30"/>
      <c r="MJ30"/>
      <c r="MK30"/>
      <c r="ML30"/>
      <c r="MM30"/>
      <c r="MN30"/>
      <c r="MO30"/>
      <c r="MP30"/>
      <c r="MQ30"/>
      <c r="MR30"/>
      <c r="MS30"/>
      <c r="MT30"/>
      <c r="MU30"/>
      <c r="MV30"/>
      <c r="MW30"/>
      <c r="MX30"/>
      <c r="MY30"/>
      <c r="MZ30"/>
      <c r="NA30"/>
      <c r="NB30"/>
      <c r="NC30"/>
      <c r="ND30"/>
      <c r="NE30"/>
      <c r="NF30"/>
      <c r="NG30"/>
      <c r="NH30"/>
      <c r="NI30"/>
      <c r="NJ30"/>
      <c r="NK30"/>
      <c r="NL30"/>
      <c r="NM30"/>
      <c r="NN30"/>
      <c r="NO30"/>
      <c r="NP30"/>
      <c r="NQ30"/>
      <c r="NR30"/>
      <c r="NS30"/>
      <c r="NT30"/>
      <c r="NU30"/>
      <c r="NV30"/>
      <c r="NW30"/>
      <c r="NX30"/>
      <c r="NY30"/>
      <c r="NZ30"/>
      <c r="OA30"/>
      <c r="OB30"/>
      <c r="OC30"/>
      <c r="OD30"/>
      <c r="OE30"/>
      <c r="OF30"/>
      <c r="OG30"/>
      <c r="OH30"/>
      <c r="OI30"/>
      <c r="OJ30"/>
      <c r="OK30"/>
      <c r="OL30"/>
      <c r="OM30"/>
      <c r="ON30"/>
      <c r="OO30"/>
      <c r="OP30"/>
      <c r="OQ30"/>
      <c r="OR30"/>
      <c r="OS30"/>
      <c r="OT30"/>
      <c r="OU30"/>
      <c r="OV30"/>
      <c r="OW30"/>
      <c r="OX30"/>
      <c r="OY30"/>
      <c r="OZ30"/>
      <c r="PA30"/>
      <c r="PB30"/>
      <c r="PC30"/>
      <c r="PD30"/>
      <c r="PE30"/>
      <c r="PF30"/>
      <c r="PG30"/>
      <c r="PH30"/>
      <c r="PI30"/>
      <c r="PJ30"/>
      <c r="PK30"/>
      <c r="PL30"/>
      <c r="PM30"/>
      <c r="PN30"/>
      <c r="PO30"/>
      <c r="PP30"/>
      <c r="PQ30"/>
      <c r="PR30"/>
      <c r="PS30"/>
      <c r="PT30"/>
      <c r="PU30"/>
      <c r="PV30"/>
      <c r="PW30"/>
      <c r="PX30"/>
      <c r="PY30"/>
      <c r="PZ30"/>
      <c r="QA30"/>
      <c r="QB30"/>
      <c r="QC30"/>
      <c r="QD30"/>
      <c r="QE30"/>
      <c r="QF30"/>
      <c r="QG30"/>
      <c r="QH30"/>
      <c r="QI30"/>
      <c r="QJ30"/>
      <c r="QK30"/>
      <c r="QL30"/>
      <c r="QM30"/>
      <c r="QN30"/>
      <c r="QO30"/>
      <c r="QP30"/>
      <c r="QQ30"/>
      <c r="QR30"/>
      <c r="QS30"/>
      <c r="QT30"/>
      <c r="QU30"/>
      <c r="QV30"/>
      <c r="QW30"/>
      <c r="QX30"/>
      <c r="QY30"/>
      <c r="QZ30"/>
      <c r="RA30"/>
      <c r="RB30"/>
      <c r="RC30"/>
      <c r="RD30"/>
      <c r="RE30"/>
      <c r="RF30"/>
    </row>
    <row r="31" spans="1:474">
      <c r="A31" s="255">
        <v>9</v>
      </c>
      <c r="B31" s="255" t="s">
        <v>175</v>
      </c>
      <c r="C31" s="255" t="s">
        <v>129</v>
      </c>
      <c r="D31" s="221">
        <v>28.5</v>
      </c>
      <c r="E31" s="221">
        <v>27</v>
      </c>
      <c r="F31" s="221">
        <v>29</v>
      </c>
      <c r="G31" s="221">
        <v>0.35</v>
      </c>
      <c r="H31" s="221">
        <v>0.35</v>
      </c>
      <c r="I31" s="221">
        <v>0.35</v>
      </c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  <c r="GG31"/>
      <c r="GH31"/>
      <c r="GI31"/>
      <c r="GJ31"/>
      <c r="GK31"/>
      <c r="GL31"/>
      <c r="GM31"/>
      <c r="GN31"/>
      <c r="GO31"/>
      <c r="GP31"/>
      <c r="GQ31"/>
      <c r="GR31"/>
      <c r="GS31"/>
      <c r="GT31"/>
      <c r="GU31"/>
      <c r="GV31"/>
      <c r="GW31"/>
      <c r="GX31"/>
      <c r="GY31"/>
      <c r="GZ31"/>
      <c r="HA31"/>
      <c r="HB31"/>
      <c r="HC31"/>
      <c r="HD31"/>
      <c r="HE31"/>
      <c r="HF31"/>
      <c r="HG31"/>
      <c r="HH31"/>
      <c r="HI31"/>
      <c r="HJ31"/>
      <c r="HK31"/>
      <c r="HL31"/>
      <c r="HM31"/>
      <c r="HN31"/>
      <c r="HO31"/>
      <c r="HP31"/>
      <c r="HQ31"/>
      <c r="HR31"/>
      <c r="HS31"/>
      <c r="HT31"/>
      <c r="HU31"/>
      <c r="HV31"/>
      <c r="HW31"/>
      <c r="HX31"/>
      <c r="HY31"/>
      <c r="HZ31"/>
      <c r="IA31"/>
      <c r="IB31"/>
      <c r="IC31"/>
      <c r="ID31"/>
      <c r="IE31"/>
      <c r="IF31"/>
      <c r="IG31"/>
      <c r="IH31"/>
      <c r="II31"/>
      <c r="IJ31"/>
      <c r="IK31"/>
      <c r="IL31"/>
      <c r="IM31"/>
      <c r="IN31"/>
      <c r="IO31"/>
      <c r="IP31"/>
      <c r="IQ31"/>
      <c r="IR31"/>
      <c r="IS31"/>
      <c r="IT31"/>
      <c r="IU31"/>
      <c r="IV31"/>
      <c r="IW31"/>
      <c r="IX31"/>
      <c r="IY31"/>
      <c r="IZ31"/>
      <c r="JA31"/>
      <c r="JB31"/>
      <c r="JC31"/>
      <c r="JD31"/>
      <c r="JE31"/>
      <c r="JF31"/>
      <c r="JG31"/>
      <c r="JH31"/>
      <c r="JI31"/>
      <c r="JJ31"/>
      <c r="JK31"/>
      <c r="JL31"/>
      <c r="JM31"/>
      <c r="JN31"/>
      <c r="JO31"/>
      <c r="JP31"/>
      <c r="JQ31"/>
      <c r="JR31"/>
      <c r="JS31"/>
      <c r="JT31"/>
      <c r="JU31"/>
      <c r="JV31"/>
      <c r="JW31"/>
      <c r="JX31"/>
      <c r="JY31"/>
      <c r="JZ31"/>
      <c r="KA31"/>
      <c r="KB31"/>
      <c r="KC31"/>
      <c r="KD31"/>
      <c r="KE31"/>
      <c r="KF31"/>
      <c r="KG31"/>
      <c r="KH31"/>
      <c r="KI31"/>
      <c r="KJ31"/>
      <c r="KK31"/>
      <c r="KL31"/>
      <c r="KM31"/>
      <c r="KN31"/>
      <c r="KO31"/>
      <c r="KP31"/>
      <c r="KQ31"/>
      <c r="KR31"/>
      <c r="KS31"/>
      <c r="KT31"/>
      <c r="KU31"/>
      <c r="KV31"/>
      <c r="KW31"/>
      <c r="KX31"/>
      <c r="KY31"/>
      <c r="KZ31"/>
      <c r="LA31"/>
      <c r="LB31"/>
      <c r="LC31"/>
      <c r="LD31"/>
      <c r="LE31"/>
      <c r="LF31"/>
      <c r="LG31"/>
      <c r="LH31"/>
      <c r="LI31"/>
      <c r="LJ31"/>
      <c r="LK31"/>
      <c r="LL31"/>
      <c r="LM31"/>
      <c r="LN31"/>
      <c r="LO31"/>
      <c r="LP31"/>
      <c r="LQ31"/>
      <c r="LR31"/>
      <c r="LS31"/>
      <c r="LT31"/>
      <c r="LU31"/>
      <c r="LV31"/>
      <c r="LW31"/>
      <c r="LX31"/>
      <c r="LY31"/>
      <c r="LZ31"/>
      <c r="MA31"/>
      <c r="MB31"/>
      <c r="MC31"/>
      <c r="MD31"/>
      <c r="ME31"/>
      <c r="MF31"/>
      <c r="MG31"/>
      <c r="MH31"/>
      <c r="MI31"/>
      <c r="MJ31"/>
      <c r="MK31"/>
      <c r="ML31"/>
      <c r="MM31"/>
      <c r="MN31"/>
      <c r="MO31"/>
      <c r="MP31"/>
      <c r="MQ31"/>
      <c r="MR31"/>
      <c r="MS31"/>
      <c r="MT31"/>
      <c r="MU31"/>
      <c r="MV31"/>
      <c r="MW31"/>
      <c r="MX31"/>
      <c r="MY31"/>
      <c r="MZ31"/>
      <c r="NA31"/>
      <c r="NB31"/>
      <c r="NC31"/>
      <c r="ND31"/>
      <c r="NE31"/>
      <c r="NF31"/>
      <c r="NG31"/>
      <c r="NH31"/>
      <c r="NI31"/>
      <c r="NJ31"/>
      <c r="NK31"/>
      <c r="NL31"/>
      <c r="NM31"/>
      <c r="NN31"/>
      <c r="NO31"/>
      <c r="NP31"/>
      <c r="NQ31"/>
      <c r="NR31"/>
      <c r="NS31"/>
      <c r="NT31"/>
      <c r="NU31"/>
      <c r="NV31"/>
      <c r="NW31"/>
      <c r="NX31"/>
      <c r="NY31"/>
      <c r="NZ31"/>
      <c r="OA31"/>
      <c r="OB31"/>
      <c r="OC31"/>
      <c r="OD31"/>
      <c r="OE31"/>
      <c r="OF31"/>
      <c r="OG31"/>
      <c r="OH31"/>
      <c r="OI31"/>
      <c r="OJ31"/>
      <c r="OK31"/>
      <c r="OL31"/>
      <c r="OM31"/>
      <c r="ON31"/>
      <c r="OO31"/>
      <c r="OP31"/>
      <c r="OQ31"/>
      <c r="OR31"/>
      <c r="OS31"/>
      <c r="OT31"/>
      <c r="OU31"/>
      <c r="OV31"/>
      <c r="OW31"/>
      <c r="OX31"/>
      <c r="OY31"/>
      <c r="OZ31"/>
      <c r="PA31"/>
      <c r="PB31"/>
      <c r="PC31"/>
      <c r="PD31"/>
      <c r="PE31"/>
      <c r="PF31"/>
      <c r="PG31"/>
      <c r="PH31"/>
      <c r="PI31"/>
      <c r="PJ31"/>
      <c r="PK31"/>
      <c r="PL31"/>
      <c r="PM31"/>
      <c r="PN31"/>
      <c r="PO31"/>
      <c r="PP31"/>
      <c r="PQ31"/>
      <c r="PR31"/>
      <c r="PS31"/>
      <c r="PT31"/>
      <c r="PU31"/>
      <c r="PV31"/>
      <c r="PW31"/>
      <c r="PX31"/>
      <c r="PY31"/>
      <c r="PZ31"/>
      <c r="QA31"/>
      <c r="QB31"/>
      <c r="QC31"/>
      <c r="QD31"/>
      <c r="QE31"/>
      <c r="QF31"/>
      <c r="QG31"/>
      <c r="QH31"/>
      <c r="QI31"/>
      <c r="QJ31"/>
      <c r="QK31"/>
      <c r="QL31"/>
      <c r="QM31"/>
      <c r="QN31"/>
      <c r="QO31"/>
      <c r="QP31"/>
      <c r="QQ31"/>
      <c r="QR31"/>
      <c r="QS31"/>
      <c r="QT31"/>
      <c r="QU31"/>
      <c r="QV31"/>
      <c r="QW31"/>
      <c r="QX31"/>
      <c r="QY31"/>
      <c r="QZ31"/>
      <c r="RA31"/>
      <c r="RB31"/>
      <c r="RC31"/>
      <c r="RD31"/>
      <c r="RE31"/>
      <c r="RF31"/>
    </row>
    <row r="32" spans="1:474">
      <c r="A32" s="255">
        <v>9</v>
      </c>
      <c r="B32" s="255" t="s">
        <v>259</v>
      </c>
      <c r="C32" s="255" t="s">
        <v>129</v>
      </c>
      <c r="D32" s="221">
        <v>28.833333333333332</v>
      </c>
      <c r="E32" s="221">
        <v>26</v>
      </c>
      <c r="F32" s="221">
        <v>32</v>
      </c>
      <c r="G32" s="221">
        <v>0.3708333333333334</v>
      </c>
      <c r="H32" s="221">
        <v>0.35</v>
      </c>
      <c r="I32" s="221">
        <v>0.4</v>
      </c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  <c r="GG32"/>
      <c r="GH32"/>
      <c r="GI32"/>
      <c r="GJ32"/>
      <c r="GK32"/>
      <c r="GL32"/>
      <c r="GM32"/>
      <c r="GN32"/>
      <c r="GO32"/>
      <c r="GP32"/>
      <c r="GQ32"/>
      <c r="GR32"/>
      <c r="GS32"/>
      <c r="GT32"/>
      <c r="GU32"/>
      <c r="GV32"/>
      <c r="GW32"/>
      <c r="GX32"/>
      <c r="GY32"/>
      <c r="GZ32"/>
      <c r="HA32"/>
      <c r="HB32"/>
      <c r="HC32"/>
      <c r="HD32"/>
      <c r="HE32"/>
      <c r="HF32"/>
      <c r="HG32"/>
      <c r="HH32"/>
      <c r="HI32"/>
      <c r="HJ32"/>
      <c r="HK32"/>
      <c r="HL32"/>
      <c r="HM32"/>
      <c r="HN32"/>
      <c r="HO32"/>
      <c r="HP32"/>
      <c r="HQ32"/>
      <c r="HR32"/>
      <c r="HS32"/>
      <c r="HT32"/>
      <c r="HU32"/>
      <c r="HV32"/>
      <c r="HW32"/>
      <c r="HX32"/>
      <c r="HY32"/>
      <c r="HZ32"/>
      <c r="IA32"/>
      <c r="IB32"/>
      <c r="IC32"/>
      <c r="ID32"/>
      <c r="IE32"/>
      <c r="IF32"/>
      <c r="IG32"/>
      <c r="IH32"/>
      <c r="II32"/>
      <c r="IJ32"/>
      <c r="IK32"/>
      <c r="IL32"/>
      <c r="IM32"/>
      <c r="IN32"/>
      <c r="IO32"/>
      <c r="IP32"/>
      <c r="IQ32"/>
      <c r="IR32"/>
      <c r="IS32"/>
      <c r="IT32"/>
      <c r="IU32"/>
      <c r="IV32"/>
      <c r="IW32"/>
      <c r="IX32"/>
      <c r="IY32"/>
      <c r="IZ32"/>
      <c r="JA32"/>
      <c r="JB32"/>
      <c r="JC32"/>
      <c r="JD32"/>
      <c r="JE32"/>
      <c r="JF32"/>
      <c r="JG32"/>
      <c r="JH32"/>
      <c r="JI32"/>
      <c r="JJ32"/>
      <c r="JK32"/>
      <c r="JL32"/>
      <c r="JM32"/>
      <c r="JN32"/>
      <c r="JO32"/>
      <c r="JP32"/>
      <c r="JQ32"/>
      <c r="JR32"/>
      <c r="JS32"/>
      <c r="JT32"/>
      <c r="JU32"/>
      <c r="JV32"/>
      <c r="JW32"/>
      <c r="JX32"/>
      <c r="JY32"/>
      <c r="JZ32"/>
      <c r="KA32"/>
      <c r="KB32"/>
      <c r="KC32"/>
      <c r="KD32"/>
      <c r="KE32"/>
      <c r="KF32"/>
      <c r="KG32"/>
      <c r="KH32"/>
      <c r="KI32"/>
      <c r="KJ32"/>
      <c r="KK32"/>
      <c r="KL32"/>
      <c r="KM32"/>
      <c r="KN32"/>
      <c r="KO32"/>
      <c r="KP32"/>
      <c r="KQ32"/>
      <c r="KR32"/>
      <c r="KS32"/>
      <c r="KT32"/>
      <c r="KU32"/>
      <c r="KV32"/>
      <c r="KW32"/>
      <c r="KX32"/>
      <c r="KY32"/>
      <c r="KZ32"/>
      <c r="LA32"/>
      <c r="LB32"/>
      <c r="LC32"/>
      <c r="LD32"/>
      <c r="LE32"/>
      <c r="LF32"/>
      <c r="LG32"/>
      <c r="LH32"/>
      <c r="LI32"/>
      <c r="LJ32"/>
      <c r="LK32"/>
      <c r="LL32"/>
      <c r="LM32"/>
      <c r="LN32"/>
      <c r="LO32"/>
      <c r="LP32"/>
      <c r="LQ32"/>
      <c r="LR32"/>
      <c r="LS32"/>
      <c r="LT32"/>
      <c r="LU32"/>
      <c r="LV32"/>
      <c r="LW32"/>
      <c r="LX32"/>
      <c r="LY32"/>
      <c r="LZ32"/>
      <c r="MA32"/>
      <c r="MB32"/>
      <c r="MC32"/>
      <c r="MD32"/>
      <c r="ME32"/>
      <c r="MF32"/>
      <c r="MG32"/>
      <c r="MH32"/>
      <c r="MI32"/>
      <c r="MJ32"/>
      <c r="MK32"/>
      <c r="ML32"/>
      <c r="MM32"/>
      <c r="MN32"/>
      <c r="MO32"/>
      <c r="MP32"/>
      <c r="MQ32"/>
      <c r="MR32"/>
      <c r="MS32"/>
      <c r="MT32"/>
      <c r="MU32"/>
      <c r="MV32"/>
      <c r="MW32"/>
      <c r="MX32"/>
      <c r="MY32"/>
      <c r="MZ32"/>
      <c r="NA32"/>
      <c r="NB32"/>
      <c r="NC32"/>
      <c r="ND32"/>
      <c r="NE32"/>
      <c r="NF32"/>
      <c r="NG32"/>
      <c r="NH32"/>
      <c r="NI32"/>
      <c r="NJ32"/>
      <c r="NK32"/>
      <c r="NL32"/>
      <c r="NM32"/>
      <c r="NN32"/>
      <c r="NO32"/>
      <c r="NP32"/>
      <c r="NQ32"/>
      <c r="NR32"/>
      <c r="NS32"/>
      <c r="NT32"/>
      <c r="NU32"/>
      <c r="NV32"/>
      <c r="NW32"/>
      <c r="NX32"/>
      <c r="NY32"/>
      <c r="NZ32"/>
      <c r="OA32"/>
      <c r="OB32"/>
      <c r="OC32"/>
      <c r="OD32"/>
      <c r="OE32"/>
      <c r="OF32"/>
      <c r="OG32"/>
      <c r="OH32"/>
      <c r="OI32"/>
      <c r="OJ32"/>
      <c r="OK32"/>
      <c r="OL32"/>
      <c r="OM32"/>
      <c r="ON32"/>
      <c r="OO32"/>
      <c r="OP32"/>
      <c r="OQ32"/>
      <c r="OR32"/>
      <c r="OS32"/>
      <c r="OT32"/>
      <c r="OU32"/>
      <c r="OV32"/>
      <c r="OW32"/>
      <c r="OX32"/>
      <c r="OY32"/>
      <c r="OZ32"/>
      <c r="PA32"/>
      <c r="PB32"/>
      <c r="PC32"/>
      <c r="PD32"/>
      <c r="PE32"/>
      <c r="PF32"/>
      <c r="PG32"/>
      <c r="PH32"/>
      <c r="PI32"/>
      <c r="PJ32"/>
      <c r="PK32"/>
      <c r="PL32"/>
      <c r="PM32"/>
      <c r="PN32"/>
      <c r="PO32"/>
      <c r="PP32"/>
      <c r="PQ32"/>
      <c r="PR32"/>
      <c r="PS32"/>
      <c r="PT32"/>
      <c r="PU32"/>
      <c r="PV32"/>
      <c r="PW32"/>
      <c r="PX32"/>
      <c r="PY32"/>
      <c r="PZ32"/>
      <c r="QA32"/>
      <c r="QB32"/>
      <c r="QC32"/>
      <c r="QD32"/>
      <c r="QE32"/>
      <c r="QF32"/>
      <c r="QG32"/>
      <c r="QH32"/>
      <c r="QI32"/>
      <c r="QJ32"/>
      <c r="QK32"/>
      <c r="QL32"/>
      <c r="QM32"/>
      <c r="QN32"/>
      <c r="QO32"/>
      <c r="QP32"/>
      <c r="QQ32"/>
      <c r="QR32"/>
      <c r="QS32"/>
      <c r="QT32"/>
      <c r="QU32"/>
      <c r="QV32"/>
      <c r="QW32"/>
      <c r="QX32"/>
      <c r="QY32"/>
      <c r="QZ32"/>
      <c r="RA32"/>
      <c r="RB32"/>
      <c r="RC32"/>
      <c r="RD32"/>
      <c r="RE32"/>
      <c r="RF32"/>
    </row>
    <row r="33" spans="1:474">
      <c r="A33" s="255">
        <v>10</v>
      </c>
      <c r="B33" s="255" t="s">
        <v>262</v>
      </c>
      <c r="C33" s="255" t="s">
        <v>263</v>
      </c>
      <c r="D33" s="221">
        <v>26</v>
      </c>
      <c r="E33" s="221">
        <v>24</v>
      </c>
      <c r="F33" s="221">
        <v>28</v>
      </c>
      <c r="G33" s="221">
        <v>0.39999999999999997</v>
      </c>
      <c r="H33" s="221">
        <v>0.4</v>
      </c>
      <c r="I33" s="221">
        <v>0.4</v>
      </c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  <c r="GG33"/>
      <c r="GH33"/>
      <c r="GI33"/>
      <c r="GJ33"/>
      <c r="GK33"/>
      <c r="GL33"/>
      <c r="GM33"/>
      <c r="GN33"/>
      <c r="GO33"/>
      <c r="GP33"/>
      <c r="GQ33"/>
      <c r="GR33"/>
      <c r="GS33"/>
      <c r="GT33"/>
      <c r="GU33"/>
      <c r="GV33"/>
      <c r="GW33"/>
      <c r="GX33"/>
      <c r="GY33"/>
      <c r="GZ33"/>
      <c r="HA33"/>
      <c r="HB33"/>
      <c r="HC33"/>
      <c r="HD33"/>
      <c r="HE33"/>
      <c r="HF33"/>
      <c r="HG33"/>
      <c r="HH33"/>
      <c r="HI33"/>
      <c r="HJ33"/>
      <c r="HK33"/>
      <c r="HL33"/>
      <c r="HM33"/>
      <c r="HN33"/>
      <c r="HO33"/>
      <c r="HP33"/>
      <c r="HQ33"/>
      <c r="HR33"/>
      <c r="HS33"/>
      <c r="HT33"/>
      <c r="HU33"/>
      <c r="HV33"/>
      <c r="HW33"/>
      <c r="HX33"/>
      <c r="HY33"/>
      <c r="HZ33"/>
      <c r="IA33"/>
      <c r="IB33"/>
      <c r="IC33"/>
      <c r="ID33"/>
      <c r="IE33"/>
      <c r="IF33"/>
      <c r="IG33"/>
      <c r="IH33"/>
      <c r="II33"/>
      <c r="IJ33"/>
      <c r="IK33"/>
      <c r="IL33"/>
      <c r="IM33"/>
      <c r="IN33"/>
      <c r="IO33"/>
      <c r="IP33"/>
      <c r="IQ33"/>
      <c r="IR33"/>
      <c r="IS33"/>
      <c r="IT33"/>
      <c r="IU33"/>
      <c r="IV33"/>
      <c r="IW33"/>
      <c r="IX33"/>
      <c r="IY33"/>
      <c r="IZ33"/>
      <c r="JA33"/>
      <c r="JB33"/>
      <c r="JC33"/>
      <c r="JD33"/>
      <c r="JE33"/>
      <c r="JF33"/>
      <c r="JG33"/>
      <c r="JH33"/>
      <c r="JI33"/>
      <c r="JJ33"/>
      <c r="JK33"/>
      <c r="JL33"/>
      <c r="JM33"/>
      <c r="JN33"/>
      <c r="JO33"/>
      <c r="JP33"/>
      <c r="JQ33"/>
      <c r="JR33"/>
      <c r="JS33"/>
      <c r="JT33"/>
      <c r="JU33"/>
      <c r="JV33"/>
      <c r="JW33"/>
      <c r="JX33"/>
      <c r="JY33"/>
      <c r="JZ33"/>
      <c r="KA33"/>
      <c r="KB33"/>
      <c r="KC33"/>
      <c r="KD33"/>
      <c r="KE33"/>
      <c r="KF33"/>
      <c r="KG33"/>
      <c r="KH33"/>
      <c r="KI33"/>
      <c r="KJ33"/>
      <c r="KK33"/>
      <c r="KL33"/>
      <c r="KM33"/>
      <c r="KN33"/>
      <c r="KO33"/>
      <c r="KP33"/>
      <c r="KQ33"/>
      <c r="KR33"/>
      <c r="KS33"/>
      <c r="KT33"/>
      <c r="KU33"/>
      <c r="KV33"/>
      <c r="KW33"/>
      <c r="KX33"/>
      <c r="KY33"/>
      <c r="KZ33"/>
      <c r="LA33"/>
      <c r="LB33"/>
      <c r="LC33"/>
      <c r="LD33"/>
      <c r="LE33"/>
      <c r="LF33"/>
      <c r="LG33"/>
      <c r="LH33"/>
      <c r="LI33"/>
      <c r="LJ33"/>
      <c r="LK33"/>
      <c r="LL33"/>
      <c r="LM33"/>
      <c r="LN33"/>
      <c r="LO33"/>
      <c r="LP33"/>
      <c r="LQ33"/>
      <c r="LR33"/>
      <c r="LS33"/>
      <c r="LT33"/>
      <c r="LU33"/>
      <c r="LV33"/>
      <c r="LW33"/>
      <c r="LX33"/>
      <c r="LY33"/>
      <c r="LZ33"/>
      <c r="MA33"/>
      <c r="MB33"/>
      <c r="MC33"/>
      <c r="MD33"/>
      <c r="ME33"/>
      <c r="MF33"/>
      <c r="MG33"/>
      <c r="MH33"/>
      <c r="MI33"/>
      <c r="MJ33"/>
      <c r="MK33"/>
      <c r="ML33"/>
      <c r="MM33"/>
      <c r="MN33"/>
      <c r="MO33"/>
      <c r="MP33"/>
      <c r="MQ33"/>
      <c r="MR33"/>
      <c r="MS33"/>
      <c r="MT33"/>
      <c r="MU33"/>
      <c r="MV33"/>
      <c r="MW33"/>
      <c r="MX33"/>
      <c r="MY33"/>
      <c r="MZ33"/>
      <c r="NA33"/>
      <c r="NB33"/>
      <c r="NC33"/>
      <c r="ND33"/>
      <c r="NE33"/>
      <c r="NF33"/>
      <c r="NG33"/>
      <c r="NH33"/>
      <c r="NI33"/>
      <c r="NJ33"/>
      <c r="NK33"/>
      <c r="NL33"/>
      <c r="NM33"/>
      <c r="NN33"/>
      <c r="NO33"/>
      <c r="NP33"/>
      <c r="NQ33"/>
      <c r="NR33"/>
      <c r="NS33"/>
      <c r="NT33"/>
      <c r="NU33"/>
      <c r="NV33"/>
      <c r="NW33"/>
      <c r="NX33"/>
      <c r="NY33"/>
      <c r="NZ33"/>
      <c r="OA33"/>
      <c r="OB33"/>
      <c r="OC33"/>
      <c r="OD33"/>
      <c r="OE33"/>
      <c r="OF33"/>
      <c r="OG33"/>
      <c r="OH33"/>
      <c r="OI33"/>
      <c r="OJ33"/>
      <c r="OK33"/>
      <c r="OL33"/>
      <c r="OM33"/>
      <c r="ON33"/>
      <c r="OO33"/>
      <c r="OP33"/>
      <c r="OQ33"/>
      <c r="OR33"/>
      <c r="OS33"/>
      <c r="OT33"/>
      <c r="OU33"/>
      <c r="OV33"/>
      <c r="OW33"/>
      <c r="OX33"/>
      <c r="OY33"/>
      <c r="OZ33"/>
      <c r="PA33"/>
      <c r="PB33"/>
      <c r="PC33"/>
      <c r="PD33"/>
      <c r="PE33"/>
      <c r="PF33"/>
      <c r="PG33"/>
      <c r="PH33"/>
      <c r="PI33"/>
      <c r="PJ33"/>
      <c r="PK33"/>
      <c r="PL33"/>
      <c r="PM33"/>
      <c r="PN33"/>
      <c r="PO33"/>
      <c r="PP33"/>
      <c r="PQ33"/>
      <c r="PR33"/>
      <c r="PS33"/>
      <c r="PT33"/>
      <c r="PU33"/>
      <c r="PV33"/>
      <c r="PW33"/>
      <c r="PX33"/>
      <c r="PY33"/>
      <c r="PZ33"/>
      <c r="QA33"/>
      <c r="QB33"/>
      <c r="QC33"/>
      <c r="QD33"/>
      <c r="QE33"/>
      <c r="QF33"/>
      <c r="QG33"/>
      <c r="QH33"/>
      <c r="QI33"/>
      <c r="QJ33"/>
      <c r="QK33"/>
      <c r="QL33"/>
      <c r="QM33"/>
      <c r="QN33"/>
      <c r="QO33"/>
      <c r="QP33"/>
      <c r="QQ33"/>
      <c r="QR33"/>
      <c r="QS33"/>
      <c r="QT33"/>
      <c r="QU33"/>
      <c r="QV33"/>
      <c r="QW33"/>
      <c r="QX33"/>
      <c r="QY33"/>
      <c r="QZ33"/>
      <c r="RA33"/>
      <c r="RB33"/>
      <c r="RC33"/>
      <c r="RD33"/>
      <c r="RE33"/>
      <c r="RF33"/>
    </row>
    <row r="34" spans="1:474">
      <c r="A34" s="255">
        <v>10</v>
      </c>
      <c r="B34" s="255" t="s">
        <v>182</v>
      </c>
      <c r="C34" s="255" t="s">
        <v>263</v>
      </c>
      <c r="D34" s="221">
        <v>27.722222222222221</v>
      </c>
      <c r="E34" s="221">
        <v>27</v>
      </c>
      <c r="F34" s="221">
        <v>28</v>
      </c>
      <c r="G34" s="221">
        <v>0.32545454545454544</v>
      </c>
      <c r="H34" s="221">
        <v>0.3</v>
      </c>
      <c r="I34" s="221">
        <v>0.38</v>
      </c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  <c r="GG34"/>
      <c r="GH34"/>
      <c r="GI34"/>
      <c r="GJ34"/>
      <c r="GK34"/>
      <c r="GL34"/>
      <c r="GM34"/>
      <c r="GN34"/>
      <c r="GO34"/>
      <c r="GP34"/>
      <c r="GQ34"/>
      <c r="GR34"/>
      <c r="GS34"/>
      <c r="GT34"/>
      <c r="GU34"/>
      <c r="GV34"/>
      <c r="GW34"/>
      <c r="GX34"/>
      <c r="GY34"/>
      <c r="GZ34"/>
      <c r="HA34"/>
      <c r="HB34"/>
      <c r="HC34"/>
      <c r="HD34"/>
      <c r="HE34"/>
      <c r="HF34"/>
      <c r="HG34"/>
      <c r="HH34"/>
      <c r="HI34"/>
      <c r="HJ34"/>
      <c r="HK34"/>
      <c r="HL34"/>
      <c r="HM34"/>
      <c r="HN34"/>
      <c r="HO34"/>
      <c r="HP34"/>
      <c r="HQ34"/>
      <c r="HR34"/>
      <c r="HS34"/>
      <c r="HT34"/>
      <c r="HU34"/>
      <c r="HV34"/>
      <c r="HW34"/>
      <c r="HX34"/>
      <c r="HY34"/>
      <c r="HZ34"/>
      <c r="IA34"/>
      <c r="IB34"/>
      <c r="IC34"/>
      <c r="ID34"/>
      <c r="IE34"/>
      <c r="IF34"/>
      <c r="IG34"/>
      <c r="IH34"/>
      <c r="II34"/>
      <c r="IJ34"/>
      <c r="IK34"/>
      <c r="IL34"/>
      <c r="IM34"/>
      <c r="IN34"/>
      <c r="IO34"/>
      <c r="IP34"/>
      <c r="IQ34"/>
      <c r="IR34"/>
      <c r="IS34"/>
      <c r="IT34"/>
      <c r="IU34"/>
      <c r="IV34"/>
      <c r="IW34"/>
      <c r="IX34"/>
      <c r="IY34"/>
      <c r="IZ34"/>
      <c r="JA34"/>
      <c r="JB34"/>
      <c r="JC34"/>
      <c r="JD34"/>
      <c r="JE34"/>
      <c r="JF34"/>
      <c r="JG34"/>
      <c r="JH34"/>
      <c r="JI34"/>
      <c r="JJ34"/>
      <c r="JK34"/>
      <c r="JL34"/>
      <c r="JM34"/>
      <c r="JN34"/>
      <c r="JO34"/>
      <c r="JP34"/>
      <c r="JQ34"/>
      <c r="JR34"/>
      <c r="JS34"/>
      <c r="JT34"/>
      <c r="JU34"/>
      <c r="JV34"/>
      <c r="JW34"/>
      <c r="JX34"/>
      <c r="JY34"/>
      <c r="JZ34"/>
      <c r="KA34"/>
      <c r="KB34"/>
      <c r="KC34"/>
      <c r="KD34"/>
      <c r="KE34"/>
      <c r="KF34"/>
      <c r="KG34"/>
      <c r="KH34"/>
      <c r="KI34"/>
      <c r="KJ34"/>
      <c r="KK34"/>
      <c r="KL34"/>
      <c r="KM34"/>
      <c r="KN34"/>
      <c r="KO34"/>
      <c r="KP34"/>
      <c r="KQ34"/>
      <c r="KR34"/>
      <c r="KS34"/>
      <c r="KT34"/>
      <c r="KU34"/>
      <c r="KV34"/>
      <c r="KW34"/>
      <c r="KX34"/>
      <c r="KY34"/>
      <c r="KZ34"/>
      <c r="LA34"/>
      <c r="LB34"/>
      <c r="LC34"/>
      <c r="LD34"/>
      <c r="LE34"/>
      <c r="LF34"/>
      <c r="LG34"/>
      <c r="LH34"/>
      <c r="LI34"/>
      <c r="LJ34"/>
      <c r="LK34"/>
      <c r="LL34"/>
      <c r="LM34"/>
      <c r="LN34"/>
      <c r="LO34"/>
      <c r="LP34"/>
      <c r="LQ34"/>
      <c r="LR34"/>
      <c r="LS34"/>
      <c r="LT34"/>
      <c r="LU34"/>
      <c r="LV34"/>
      <c r="LW34"/>
      <c r="LX34"/>
      <c r="LY34"/>
      <c r="LZ34"/>
      <c r="MA34"/>
      <c r="MB34"/>
      <c r="MC34"/>
      <c r="MD34"/>
      <c r="ME34"/>
      <c r="MF34"/>
      <c r="MG34"/>
      <c r="MH34"/>
      <c r="MI34"/>
      <c r="MJ34"/>
      <c r="MK34"/>
      <c r="ML34"/>
      <c r="MM34"/>
      <c r="MN34"/>
      <c r="MO34"/>
      <c r="MP34"/>
      <c r="MQ34"/>
      <c r="MR34"/>
      <c r="MS34"/>
      <c r="MT34"/>
      <c r="MU34"/>
      <c r="MV34"/>
      <c r="MW34"/>
      <c r="MX34"/>
      <c r="MY34"/>
      <c r="MZ34"/>
      <c r="NA34"/>
      <c r="NB34"/>
      <c r="NC34"/>
      <c r="ND34"/>
      <c r="NE34"/>
      <c r="NF34"/>
      <c r="NG34"/>
      <c r="NH34"/>
      <c r="NI34"/>
      <c r="NJ34"/>
      <c r="NK34"/>
      <c r="NL34"/>
      <c r="NM34"/>
      <c r="NN34"/>
      <c r="NO34"/>
      <c r="NP34"/>
      <c r="NQ34"/>
      <c r="NR34"/>
      <c r="NS34"/>
      <c r="NT34"/>
      <c r="NU34"/>
      <c r="NV34"/>
      <c r="NW34"/>
      <c r="NX34"/>
      <c r="NY34"/>
      <c r="NZ34"/>
      <c r="OA34"/>
      <c r="OB34"/>
      <c r="OC34"/>
      <c r="OD34"/>
      <c r="OE34"/>
      <c r="OF34"/>
      <c r="OG34"/>
      <c r="OH34"/>
      <c r="OI34"/>
      <c r="OJ34"/>
      <c r="OK34"/>
      <c r="OL34"/>
      <c r="OM34"/>
      <c r="ON34"/>
      <c r="OO34"/>
      <c r="OP34"/>
      <c r="OQ34"/>
      <c r="OR34"/>
      <c r="OS34"/>
      <c r="OT34"/>
      <c r="OU34"/>
      <c r="OV34"/>
      <c r="OW34"/>
      <c r="OX34"/>
      <c r="OY34"/>
      <c r="OZ34"/>
      <c r="PA34"/>
      <c r="PB34"/>
      <c r="PC34"/>
      <c r="PD34"/>
      <c r="PE34"/>
      <c r="PF34"/>
      <c r="PG34"/>
      <c r="PH34"/>
      <c r="PI34"/>
      <c r="PJ34"/>
      <c r="PK34"/>
      <c r="PL34"/>
      <c r="PM34"/>
      <c r="PN34"/>
      <c r="PO34"/>
      <c r="PP34"/>
      <c r="PQ34"/>
      <c r="PR34"/>
      <c r="PS34"/>
      <c r="PT34"/>
      <c r="PU34"/>
      <c r="PV34"/>
      <c r="PW34"/>
      <c r="PX34"/>
      <c r="PY34"/>
      <c r="PZ34"/>
      <c r="QA34"/>
      <c r="QB34"/>
      <c r="QC34"/>
      <c r="QD34"/>
      <c r="QE34"/>
      <c r="QF34"/>
      <c r="QG34"/>
      <c r="QH34"/>
      <c r="QI34"/>
      <c r="QJ34"/>
      <c r="QK34"/>
      <c r="QL34"/>
      <c r="QM34"/>
      <c r="QN34"/>
      <c r="QO34"/>
      <c r="QP34"/>
      <c r="QQ34"/>
      <c r="QR34"/>
      <c r="QS34"/>
      <c r="QT34"/>
      <c r="QU34"/>
      <c r="QV34"/>
      <c r="QW34"/>
      <c r="QX34"/>
      <c r="QY34"/>
      <c r="QZ34"/>
      <c r="RA34"/>
      <c r="RB34"/>
      <c r="RC34"/>
      <c r="RD34"/>
      <c r="RE34"/>
      <c r="RF34"/>
    </row>
    <row r="35" spans="1:474">
      <c r="A35" s="255">
        <v>10</v>
      </c>
      <c r="B35" s="255" t="s">
        <v>175</v>
      </c>
      <c r="C35" s="255" t="s">
        <v>263</v>
      </c>
      <c r="D35" s="221">
        <v>22.8</v>
      </c>
      <c r="E35" s="221">
        <v>22</v>
      </c>
      <c r="F35" s="221">
        <v>24</v>
      </c>
      <c r="G35" s="221">
        <v>0.3</v>
      </c>
      <c r="H35" s="221">
        <v>0.3</v>
      </c>
      <c r="I35" s="221">
        <v>0.3</v>
      </c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  <c r="GG35"/>
      <c r="GH35"/>
      <c r="GI35"/>
      <c r="GJ35"/>
      <c r="GK35"/>
      <c r="GL35"/>
      <c r="GM35"/>
      <c r="GN35"/>
      <c r="GO35"/>
      <c r="GP35"/>
      <c r="GQ35"/>
      <c r="GR35"/>
      <c r="GS35"/>
      <c r="GT35"/>
      <c r="GU35"/>
      <c r="GV35"/>
      <c r="GW35"/>
      <c r="GX35"/>
      <c r="GY35"/>
      <c r="GZ35"/>
      <c r="HA35"/>
      <c r="HB35"/>
      <c r="HC35"/>
      <c r="HD35"/>
      <c r="HE35"/>
      <c r="HF35"/>
      <c r="HG35"/>
      <c r="HH35"/>
      <c r="HI35"/>
      <c r="HJ35"/>
      <c r="HK35"/>
      <c r="HL35"/>
      <c r="HM35"/>
      <c r="HN35"/>
      <c r="HO35"/>
      <c r="HP35"/>
      <c r="HQ35"/>
      <c r="HR35"/>
      <c r="HS35"/>
      <c r="HT35"/>
      <c r="HU35"/>
      <c r="HV35"/>
      <c r="HW35"/>
      <c r="HX35"/>
      <c r="HY35"/>
      <c r="HZ35"/>
      <c r="IA35"/>
      <c r="IB35"/>
      <c r="IC35"/>
      <c r="ID35"/>
      <c r="IE35"/>
      <c r="IF35"/>
      <c r="IG35"/>
      <c r="IH35"/>
      <c r="II35"/>
      <c r="IJ35"/>
      <c r="IK35"/>
      <c r="IL35"/>
      <c r="IM35"/>
      <c r="IN35"/>
      <c r="IO35"/>
      <c r="IP35"/>
      <c r="IQ35"/>
      <c r="IR35"/>
      <c r="IS35"/>
      <c r="IT35"/>
      <c r="IU35"/>
      <c r="IV35"/>
      <c r="IW35"/>
      <c r="IX35"/>
      <c r="IY35"/>
      <c r="IZ35"/>
      <c r="JA35"/>
      <c r="JB35"/>
      <c r="JC35"/>
      <c r="JD35"/>
      <c r="JE35"/>
      <c r="JF35"/>
      <c r="JG35"/>
      <c r="JH35"/>
      <c r="JI35"/>
      <c r="JJ35"/>
      <c r="JK35"/>
      <c r="JL35"/>
      <c r="JM35"/>
      <c r="JN35"/>
      <c r="JO35"/>
      <c r="JP35"/>
      <c r="JQ35"/>
      <c r="JR35"/>
      <c r="JS35"/>
      <c r="JT35"/>
      <c r="JU35"/>
      <c r="JV35"/>
      <c r="JW35"/>
      <c r="JX35"/>
      <c r="JY35"/>
      <c r="JZ35"/>
      <c r="KA35"/>
      <c r="KB35"/>
      <c r="KC35"/>
      <c r="KD35"/>
      <c r="KE35"/>
      <c r="KF35"/>
      <c r="KG35"/>
      <c r="KH35"/>
      <c r="KI35"/>
      <c r="KJ35"/>
      <c r="KK35"/>
      <c r="KL35"/>
      <c r="KM35"/>
      <c r="KN35"/>
      <c r="KO35"/>
      <c r="KP35"/>
      <c r="KQ35"/>
      <c r="KR35"/>
      <c r="KS35"/>
      <c r="KT35"/>
      <c r="KU35"/>
      <c r="KV35"/>
      <c r="KW35"/>
      <c r="KX35"/>
      <c r="KY35"/>
      <c r="KZ35"/>
      <c r="LA35"/>
      <c r="LB35"/>
      <c r="LC35"/>
      <c r="LD35"/>
      <c r="LE35"/>
      <c r="LF35"/>
      <c r="LG35"/>
      <c r="LH35"/>
      <c r="LI35"/>
      <c r="LJ35"/>
      <c r="LK35"/>
      <c r="LL35"/>
      <c r="LM35"/>
      <c r="LN35"/>
      <c r="LO35"/>
      <c r="LP35"/>
      <c r="LQ35"/>
      <c r="LR35"/>
      <c r="LS35"/>
      <c r="LT35"/>
      <c r="LU35"/>
      <c r="LV35"/>
      <c r="LW35"/>
      <c r="LX35"/>
      <c r="LY35"/>
      <c r="LZ35"/>
      <c r="MA35"/>
      <c r="MB35"/>
      <c r="MC35"/>
      <c r="MD35"/>
      <c r="ME35"/>
      <c r="MF35"/>
      <c r="MG35"/>
      <c r="MH35"/>
      <c r="MI35"/>
      <c r="MJ35"/>
      <c r="MK35"/>
      <c r="ML35"/>
      <c r="MM35"/>
      <c r="MN35"/>
      <c r="MO35"/>
      <c r="MP35"/>
      <c r="MQ35"/>
      <c r="MR35"/>
      <c r="MS35"/>
      <c r="MT35"/>
      <c r="MU35"/>
      <c r="MV35"/>
      <c r="MW35"/>
      <c r="MX35"/>
      <c r="MY35"/>
      <c r="MZ35"/>
      <c r="NA35"/>
      <c r="NB35"/>
      <c r="NC35"/>
      <c r="ND35"/>
      <c r="NE35"/>
      <c r="NF35"/>
      <c r="NG35"/>
      <c r="NH35"/>
      <c r="NI35"/>
      <c r="NJ35"/>
      <c r="NK35"/>
      <c r="NL35"/>
      <c r="NM35"/>
      <c r="NN35"/>
      <c r="NO35"/>
      <c r="NP35"/>
      <c r="NQ35"/>
      <c r="NR35"/>
      <c r="NS35"/>
      <c r="NT35"/>
      <c r="NU35"/>
      <c r="NV35"/>
      <c r="NW35"/>
      <c r="NX35"/>
      <c r="NY35"/>
      <c r="NZ35"/>
      <c r="OA35"/>
      <c r="OB35"/>
      <c r="OC35"/>
      <c r="OD35"/>
      <c r="OE35"/>
      <c r="OF35"/>
      <c r="OG35"/>
      <c r="OH35"/>
      <c r="OI35"/>
      <c r="OJ35"/>
      <c r="OK35"/>
      <c r="OL35"/>
      <c r="OM35"/>
      <c r="ON35"/>
      <c r="OO35"/>
      <c r="OP35"/>
      <c r="OQ35"/>
      <c r="OR35"/>
      <c r="OS35"/>
      <c r="OT35"/>
      <c r="OU35"/>
      <c r="OV35"/>
      <c r="OW35"/>
      <c r="OX35"/>
      <c r="OY35"/>
      <c r="OZ35"/>
      <c r="PA35"/>
      <c r="PB35"/>
      <c r="PC35"/>
      <c r="PD35"/>
      <c r="PE35"/>
      <c r="PF35"/>
      <c r="PG35"/>
      <c r="PH35"/>
      <c r="PI35"/>
      <c r="PJ35"/>
      <c r="PK35"/>
      <c r="PL35"/>
      <c r="PM35"/>
      <c r="PN35"/>
      <c r="PO35"/>
      <c r="PP35"/>
      <c r="PQ35"/>
      <c r="PR35"/>
      <c r="PS35"/>
      <c r="PT35"/>
      <c r="PU35"/>
      <c r="PV35"/>
      <c r="PW35"/>
      <c r="PX35"/>
      <c r="PY35"/>
      <c r="PZ35"/>
      <c r="QA35"/>
      <c r="QB35"/>
      <c r="QC35"/>
      <c r="QD35"/>
      <c r="QE35"/>
      <c r="QF35"/>
      <c r="QG35"/>
      <c r="QH35"/>
      <c r="QI35"/>
      <c r="QJ35"/>
      <c r="QK35"/>
      <c r="QL35"/>
      <c r="QM35"/>
      <c r="QN35"/>
      <c r="QO35"/>
      <c r="QP35"/>
      <c r="QQ35"/>
      <c r="QR35"/>
      <c r="QS35"/>
      <c r="QT35"/>
      <c r="QU35"/>
      <c r="QV35"/>
      <c r="QW35"/>
      <c r="QX35"/>
      <c r="QY35"/>
      <c r="QZ35"/>
      <c r="RA35"/>
      <c r="RB35"/>
      <c r="RC35"/>
      <c r="RD35"/>
      <c r="RE35"/>
      <c r="RF35"/>
    </row>
    <row r="36" spans="1:474">
      <c r="A36" s="255">
        <v>10</v>
      </c>
      <c r="B36" s="255" t="s">
        <v>259</v>
      </c>
      <c r="C36" s="255" t="s">
        <v>263</v>
      </c>
      <c r="D36" s="221">
        <v>28.666666666666668</v>
      </c>
      <c r="E36" s="221">
        <v>26</v>
      </c>
      <c r="F36" s="221">
        <v>30</v>
      </c>
      <c r="G36" s="221">
        <v>0.3666666666666667</v>
      </c>
      <c r="H36" s="221">
        <v>0.35</v>
      </c>
      <c r="I36" s="221">
        <v>0.4</v>
      </c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  <c r="GG36"/>
      <c r="GH36"/>
      <c r="GI36"/>
      <c r="GJ36"/>
      <c r="GK36"/>
      <c r="GL36"/>
      <c r="GM36"/>
      <c r="GN36"/>
      <c r="GO36"/>
      <c r="GP36"/>
      <c r="GQ36"/>
      <c r="GR36"/>
      <c r="GS36"/>
      <c r="GT36"/>
      <c r="GU36"/>
      <c r="GV36"/>
      <c r="GW36"/>
      <c r="GX36"/>
      <c r="GY36"/>
      <c r="GZ36"/>
      <c r="HA36"/>
      <c r="HB36"/>
      <c r="HC36"/>
      <c r="HD36"/>
      <c r="HE36"/>
      <c r="HF36"/>
      <c r="HG36"/>
      <c r="HH36"/>
      <c r="HI36"/>
      <c r="HJ36"/>
      <c r="HK36"/>
      <c r="HL36"/>
      <c r="HM36"/>
      <c r="HN36"/>
      <c r="HO36"/>
      <c r="HP36"/>
      <c r="HQ36"/>
      <c r="HR36"/>
      <c r="HS36"/>
      <c r="HT36"/>
      <c r="HU36"/>
      <c r="HV36"/>
      <c r="HW36"/>
      <c r="HX36"/>
      <c r="HY36"/>
      <c r="HZ36"/>
      <c r="IA36"/>
      <c r="IB36"/>
      <c r="IC36"/>
      <c r="ID36"/>
      <c r="IE36"/>
      <c r="IF36"/>
      <c r="IG36"/>
      <c r="IH36"/>
      <c r="II36"/>
      <c r="IJ36"/>
      <c r="IK36"/>
      <c r="IL36"/>
      <c r="IM36"/>
      <c r="IN36"/>
      <c r="IO36"/>
      <c r="IP36"/>
      <c r="IQ36"/>
      <c r="IR36"/>
      <c r="IS36"/>
      <c r="IT36"/>
      <c r="IU36"/>
      <c r="IV36"/>
      <c r="IW36"/>
      <c r="IX36"/>
      <c r="IY36"/>
      <c r="IZ36"/>
      <c r="JA36"/>
      <c r="JB36"/>
      <c r="JC36"/>
      <c r="JD36"/>
      <c r="JE36"/>
      <c r="JF36"/>
      <c r="JG36"/>
      <c r="JH36"/>
      <c r="JI36"/>
      <c r="JJ36"/>
      <c r="JK36"/>
      <c r="JL36"/>
      <c r="JM36"/>
      <c r="JN36"/>
      <c r="JO36"/>
      <c r="JP36"/>
      <c r="JQ36"/>
      <c r="JR36"/>
      <c r="JS36"/>
      <c r="JT36"/>
      <c r="JU36"/>
      <c r="JV36"/>
      <c r="JW36"/>
      <c r="JX36"/>
      <c r="JY36"/>
      <c r="JZ36"/>
      <c r="KA36"/>
      <c r="KB36"/>
      <c r="KC36"/>
      <c r="KD36"/>
      <c r="KE36"/>
      <c r="KF36"/>
      <c r="KG36"/>
      <c r="KH36"/>
      <c r="KI36"/>
      <c r="KJ36"/>
      <c r="KK36"/>
      <c r="KL36"/>
      <c r="KM36"/>
      <c r="KN36"/>
      <c r="KO36"/>
      <c r="KP36"/>
      <c r="KQ36"/>
      <c r="KR36"/>
      <c r="KS36"/>
      <c r="KT36"/>
      <c r="KU36"/>
      <c r="KV36"/>
      <c r="KW36"/>
      <c r="KX36"/>
      <c r="KY36"/>
      <c r="KZ36"/>
      <c r="LA36"/>
      <c r="LB36"/>
      <c r="LC36"/>
      <c r="LD36"/>
      <c r="LE36"/>
      <c r="LF36"/>
      <c r="LG36"/>
      <c r="LH36"/>
      <c r="LI36"/>
      <c r="LJ36"/>
      <c r="LK36"/>
      <c r="LL36"/>
      <c r="LM36"/>
      <c r="LN36"/>
      <c r="LO36"/>
      <c r="LP36"/>
      <c r="LQ36"/>
      <c r="LR36"/>
      <c r="LS36"/>
      <c r="LT36"/>
      <c r="LU36"/>
      <c r="LV36"/>
      <c r="LW36"/>
      <c r="LX36"/>
      <c r="LY36"/>
      <c r="LZ36"/>
      <c r="MA36"/>
      <c r="MB36"/>
      <c r="MC36"/>
      <c r="MD36"/>
      <c r="ME36"/>
      <c r="MF36"/>
      <c r="MG36"/>
      <c r="MH36"/>
      <c r="MI36"/>
      <c r="MJ36"/>
      <c r="MK36"/>
      <c r="ML36"/>
      <c r="MM36"/>
      <c r="MN36"/>
      <c r="MO36"/>
      <c r="MP36"/>
      <c r="MQ36"/>
      <c r="MR36"/>
      <c r="MS36"/>
      <c r="MT36"/>
      <c r="MU36"/>
      <c r="MV36"/>
      <c r="MW36"/>
      <c r="MX36"/>
      <c r="MY36"/>
      <c r="MZ36"/>
      <c r="NA36"/>
      <c r="NB36"/>
      <c r="NC36"/>
      <c r="ND36"/>
      <c r="NE36"/>
      <c r="NF36"/>
      <c r="NG36"/>
      <c r="NH36"/>
      <c r="NI36"/>
      <c r="NJ36"/>
      <c r="NK36"/>
      <c r="NL36"/>
      <c r="NM36"/>
      <c r="NN36"/>
      <c r="NO36"/>
      <c r="NP36"/>
      <c r="NQ36"/>
      <c r="NR36"/>
      <c r="NS36"/>
      <c r="NT36"/>
      <c r="NU36"/>
      <c r="NV36"/>
      <c r="NW36"/>
      <c r="NX36"/>
      <c r="NY36"/>
      <c r="NZ36"/>
      <c r="OA36"/>
      <c r="OB36"/>
      <c r="OC36"/>
      <c r="OD36"/>
      <c r="OE36"/>
      <c r="OF36"/>
      <c r="OG36"/>
      <c r="OH36"/>
      <c r="OI36"/>
      <c r="OJ36"/>
      <c r="OK36"/>
      <c r="OL36"/>
      <c r="OM36"/>
      <c r="ON36"/>
      <c r="OO36"/>
      <c r="OP36"/>
      <c r="OQ36"/>
      <c r="OR36"/>
      <c r="OS36"/>
      <c r="OT36"/>
      <c r="OU36"/>
      <c r="OV36"/>
      <c r="OW36"/>
      <c r="OX36"/>
      <c r="OY36"/>
      <c r="OZ36"/>
      <c r="PA36"/>
      <c r="PB36"/>
      <c r="PC36"/>
      <c r="PD36"/>
      <c r="PE36"/>
      <c r="PF36"/>
      <c r="PG36"/>
      <c r="PH36"/>
      <c r="PI36"/>
      <c r="PJ36"/>
      <c r="PK36"/>
      <c r="PL36"/>
      <c r="PM36"/>
      <c r="PN36"/>
      <c r="PO36"/>
      <c r="PP36"/>
      <c r="PQ36"/>
      <c r="PR36"/>
      <c r="PS36"/>
      <c r="PT36"/>
      <c r="PU36"/>
      <c r="PV36"/>
      <c r="PW36"/>
      <c r="PX36"/>
      <c r="PY36"/>
      <c r="PZ36"/>
      <c r="QA36"/>
      <c r="QB36"/>
      <c r="QC36"/>
      <c r="QD36"/>
      <c r="QE36"/>
      <c r="QF36"/>
      <c r="QG36"/>
      <c r="QH36"/>
      <c r="QI36"/>
      <c r="QJ36"/>
      <c r="QK36"/>
      <c r="QL36"/>
      <c r="QM36"/>
      <c r="QN36"/>
      <c r="QO36"/>
      <c r="QP36"/>
      <c r="QQ36"/>
      <c r="QR36"/>
      <c r="QS36"/>
      <c r="QT36"/>
      <c r="QU36"/>
      <c r="QV36"/>
      <c r="QW36"/>
      <c r="QX36"/>
      <c r="QY36"/>
      <c r="QZ36"/>
      <c r="RA36"/>
      <c r="RB36"/>
      <c r="RC36"/>
      <c r="RD36"/>
      <c r="RE36"/>
      <c r="RF36"/>
    </row>
    <row r="37" spans="1:474">
      <c r="A37" s="255">
        <v>11</v>
      </c>
      <c r="B37" s="255" t="s">
        <v>229</v>
      </c>
      <c r="C37" s="255" t="s">
        <v>53</v>
      </c>
      <c r="D37" s="221">
        <v>13</v>
      </c>
      <c r="E37" s="221">
        <v>13</v>
      </c>
      <c r="F37" s="221">
        <v>13</v>
      </c>
      <c r="G37" s="221"/>
      <c r="H37" s="221"/>
      <c r="I37" s="221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  <c r="GG37"/>
      <c r="GH37"/>
      <c r="GI37"/>
      <c r="GJ37"/>
      <c r="GK37"/>
      <c r="GL37"/>
      <c r="GM37"/>
      <c r="GN37"/>
      <c r="GO37"/>
      <c r="GP37"/>
      <c r="GQ37"/>
      <c r="GR37"/>
      <c r="GS37"/>
      <c r="GT37"/>
      <c r="GU37"/>
      <c r="GV37"/>
      <c r="GW37"/>
      <c r="GX37"/>
      <c r="GY37"/>
      <c r="GZ37"/>
      <c r="HA37"/>
      <c r="HB37"/>
      <c r="HC37"/>
      <c r="HD37"/>
      <c r="HE37"/>
      <c r="HF37"/>
      <c r="HG37"/>
      <c r="HH37"/>
      <c r="HI37"/>
      <c r="HJ37"/>
      <c r="HK37"/>
      <c r="HL37"/>
      <c r="HM37"/>
      <c r="HN37"/>
      <c r="HO37"/>
      <c r="HP37"/>
      <c r="HQ37"/>
      <c r="HR37"/>
      <c r="HS37"/>
      <c r="HT37"/>
      <c r="HU37"/>
      <c r="HV37"/>
      <c r="HW37"/>
      <c r="HX37"/>
      <c r="HY37"/>
      <c r="HZ37"/>
      <c r="IA37"/>
      <c r="IB37"/>
      <c r="IC37"/>
      <c r="ID37"/>
      <c r="IE37"/>
      <c r="IF37"/>
      <c r="IG37"/>
      <c r="IH37"/>
      <c r="II37"/>
      <c r="IJ37"/>
      <c r="IK37"/>
      <c r="IL37"/>
      <c r="IM37"/>
      <c r="IN37"/>
      <c r="IO37"/>
      <c r="IP37"/>
      <c r="IQ37"/>
      <c r="IR37"/>
      <c r="IS37"/>
      <c r="IT37"/>
      <c r="IU37"/>
      <c r="IV37"/>
      <c r="IW37"/>
      <c r="IX37"/>
      <c r="IY37"/>
      <c r="IZ37"/>
      <c r="JA37"/>
      <c r="JB37"/>
      <c r="JC37"/>
      <c r="JD37"/>
      <c r="JE37"/>
      <c r="JF37"/>
      <c r="JG37"/>
      <c r="JH37"/>
      <c r="JI37"/>
      <c r="JJ37"/>
      <c r="JK37"/>
      <c r="JL37"/>
      <c r="JM37"/>
      <c r="JN37"/>
      <c r="JO37"/>
      <c r="JP37"/>
      <c r="JQ37"/>
      <c r="JR37"/>
      <c r="JS37"/>
      <c r="JT37"/>
      <c r="JU37"/>
      <c r="JV37"/>
      <c r="JW37"/>
      <c r="JX37"/>
      <c r="JY37"/>
      <c r="JZ37"/>
      <c r="KA37"/>
      <c r="KB37"/>
      <c r="KC37"/>
      <c r="KD37"/>
      <c r="KE37"/>
      <c r="KF37"/>
      <c r="KG37"/>
      <c r="KH37"/>
      <c r="KI37"/>
      <c r="KJ37"/>
      <c r="KK37"/>
      <c r="KL37"/>
      <c r="KM37"/>
      <c r="KN37"/>
      <c r="KO37"/>
      <c r="KP37"/>
      <c r="KQ37"/>
      <c r="KR37"/>
      <c r="KS37"/>
      <c r="KT37"/>
      <c r="KU37"/>
      <c r="KV37"/>
      <c r="KW37"/>
      <c r="KX37"/>
      <c r="KY37"/>
      <c r="KZ37"/>
      <c r="LA37"/>
      <c r="LB37"/>
      <c r="LC37"/>
      <c r="LD37"/>
      <c r="LE37"/>
      <c r="LF37"/>
      <c r="LG37"/>
      <c r="LH37"/>
      <c r="LI37"/>
      <c r="LJ37"/>
      <c r="LK37"/>
      <c r="LL37"/>
      <c r="LM37"/>
      <c r="LN37"/>
      <c r="LO37"/>
      <c r="LP37"/>
      <c r="LQ37"/>
      <c r="LR37"/>
      <c r="LS37"/>
      <c r="LT37"/>
      <c r="LU37"/>
      <c r="LV37"/>
      <c r="LW37"/>
      <c r="LX37"/>
      <c r="LY37"/>
      <c r="LZ37"/>
      <c r="MA37"/>
      <c r="MB37"/>
      <c r="MC37"/>
      <c r="MD37"/>
      <c r="ME37"/>
      <c r="MF37"/>
      <c r="MG37"/>
      <c r="MH37"/>
      <c r="MI37"/>
      <c r="MJ37"/>
      <c r="MK37"/>
      <c r="ML37"/>
      <c r="MM37"/>
      <c r="MN37"/>
      <c r="MO37"/>
      <c r="MP37"/>
      <c r="MQ37"/>
      <c r="MR37"/>
      <c r="MS37"/>
      <c r="MT37"/>
      <c r="MU37"/>
      <c r="MV37"/>
      <c r="MW37"/>
      <c r="MX37"/>
      <c r="MY37"/>
      <c r="MZ37"/>
      <c r="NA37"/>
      <c r="NB37"/>
      <c r="NC37"/>
      <c r="ND37"/>
      <c r="NE37"/>
      <c r="NF37"/>
      <c r="NG37"/>
      <c r="NH37"/>
      <c r="NI37"/>
      <c r="NJ37"/>
      <c r="NK37"/>
      <c r="NL37"/>
      <c r="NM37"/>
      <c r="NN37"/>
      <c r="NO37"/>
      <c r="NP37"/>
      <c r="NQ37"/>
      <c r="NR37"/>
      <c r="NS37"/>
      <c r="NT37"/>
      <c r="NU37"/>
      <c r="NV37"/>
      <c r="NW37"/>
      <c r="NX37"/>
      <c r="NY37"/>
      <c r="NZ37"/>
      <c r="OA37"/>
      <c r="OB37"/>
      <c r="OC37"/>
      <c r="OD37"/>
      <c r="OE37"/>
      <c r="OF37"/>
      <c r="OG37"/>
      <c r="OH37"/>
      <c r="OI37"/>
      <c r="OJ37"/>
      <c r="OK37"/>
      <c r="OL37"/>
      <c r="OM37"/>
      <c r="ON37"/>
      <c r="OO37"/>
      <c r="OP37"/>
      <c r="OQ37"/>
      <c r="OR37"/>
      <c r="OS37"/>
      <c r="OT37"/>
      <c r="OU37"/>
      <c r="OV37"/>
      <c r="OW37"/>
      <c r="OX37"/>
      <c r="OY37"/>
      <c r="OZ37"/>
      <c r="PA37"/>
      <c r="PB37"/>
      <c r="PC37"/>
      <c r="PD37"/>
      <c r="PE37"/>
      <c r="PF37"/>
      <c r="PG37"/>
      <c r="PH37"/>
      <c r="PI37"/>
      <c r="PJ37"/>
      <c r="PK37"/>
      <c r="PL37"/>
      <c r="PM37"/>
      <c r="PN37"/>
      <c r="PO37"/>
      <c r="PP37"/>
      <c r="PQ37"/>
      <c r="PR37"/>
      <c r="PS37"/>
      <c r="PT37"/>
      <c r="PU37"/>
      <c r="PV37"/>
      <c r="PW37"/>
      <c r="PX37"/>
      <c r="PY37"/>
      <c r="PZ37"/>
      <c r="QA37"/>
      <c r="QB37"/>
      <c r="QC37"/>
      <c r="QD37"/>
      <c r="QE37"/>
      <c r="QF37"/>
      <c r="QG37"/>
      <c r="QH37"/>
      <c r="QI37"/>
      <c r="QJ37"/>
      <c r="QK37"/>
      <c r="QL37"/>
      <c r="QM37"/>
      <c r="QN37"/>
      <c r="QO37"/>
      <c r="QP37"/>
      <c r="QQ37"/>
      <c r="QR37"/>
      <c r="QS37"/>
      <c r="QT37"/>
      <c r="QU37"/>
      <c r="QV37"/>
      <c r="QW37"/>
      <c r="QX37"/>
      <c r="QY37"/>
      <c r="QZ37"/>
      <c r="RA37"/>
      <c r="RB37"/>
      <c r="RC37"/>
      <c r="RD37"/>
      <c r="RE37"/>
      <c r="RF37"/>
    </row>
    <row r="38" spans="1:474">
      <c r="A38" s="255">
        <v>11</v>
      </c>
      <c r="B38" s="255" t="s">
        <v>190</v>
      </c>
      <c r="C38" s="255" t="s">
        <v>53</v>
      </c>
      <c r="D38" s="221">
        <v>13</v>
      </c>
      <c r="E38" s="221">
        <v>13</v>
      </c>
      <c r="F38" s="221">
        <v>13</v>
      </c>
      <c r="G38" s="221"/>
      <c r="H38" s="221"/>
      <c r="I38" s="221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  <c r="GG38"/>
      <c r="GH38"/>
      <c r="GI38"/>
      <c r="GJ38"/>
      <c r="GK38"/>
      <c r="GL38"/>
      <c r="GM38"/>
      <c r="GN38"/>
      <c r="GO38"/>
      <c r="GP38"/>
      <c r="GQ38"/>
      <c r="GR38"/>
      <c r="GS38"/>
      <c r="GT38"/>
      <c r="GU38"/>
      <c r="GV38"/>
      <c r="GW38"/>
      <c r="GX38"/>
      <c r="GY38"/>
      <c r="GZ38"/>
      <c r="HA38"/>
      <c r="HB38"/>
      <c r="HC38"/>
      <c r="HD38"/>
      <c r="HE38"/>
      <c r="HF38"/>
      <c r="HG38"/>
      <c r="HH38"/>
      <c r="HI38"/>
      <c r="HJ38"/>
      <c r="HK38"/>
      <c r="HL38"/>
      <c r="HM38"/>
      <c r="HN38"/>
      <c r="HO38"/>
      <c r="HP38"/>
      <c r="HQ38"/>
      <c r="HR38"/>
      <c r="HS38"/>
      <c r="HT38"/>
      <c r="HU38"/>
      <c r="HV38"/>
      <c r="HW38"/>
      <c r="HX38"/>
      <c r="HY38"/>
      <c r="HZ38"/>
      <c r="IA38"/>
      <c r="IB38"/>
      <c r="IC38"/>
      <c r="ID38"/>
      <c r="IE38"/>
      <c r="IF38"/>
      <c r="IG38"/>
      <c r="IH38"/>
      <c r="II38"/>
      <c r="IJ38"/>
      <c r="IK38"/>
      <c r="IL38"/>
      <c r="IM38"/>
      <c r="IN38"/>
      <c r="IO38"/>
      <c r="IP38"/>
      <c r="IQ38"/>
      <c r="IR38"/>
      <c r="IS38"/>
      <c r="IT38"/>
      <c r="IU38"/>
      <c r="IV38"/>
      <c r="IW38"/>
      <c r="IX38"/>
      <c r="IY38"/>
      <c r="IZ38"/>
      <c r="JA38"/>
      <c r="JB38"/>
      <c r="JC38"/>
      <c r="JD38"/>
      <c r="JE38"/>
      <c r="JF38"/>
      <c r="JG38"/>
      <c r="JH38"/>
      <c r="JI38"/>
      <c r="JJ38"/>
      <c r="JK38"/>
      <c r="JL38"/>
      <c r="JM38"/>
      <c r="JN38"/>
      <c r="JO38"/>
      <c r="JP38"/>
      <c r="JQ38"/>
      <c r="JR38"/>
      <c r="JS38"/>
      <c r="JT38"/>
      <c r="JU38"/>
      <c r="JV38"/>
      <c r="JW38"/>
      <c r="JX38"/>
      <c r="JY38"/>
      <c r="JZ38"/>
      <c r="KA38"/>
      <c r="KB38"/>
      <c r="KC38"/>
      <c r="KD38"/>
      <c r="KE38"/>
      <c r="KF38"/>
      <c r="KG38"/>
      <c r="KH38"/>
      <c r="KI38"/>
      <c r="KJ38"/>
      <c r="KK38"/>
      <c r="KL38"/>
      <c r="KM38"/>
      <c r="KN38"/>
      <c r="KO38"/>
      <c r="KP38"/>
      <c r="KQ38"/>
      <c r="KR38"/>
      <c r="KS38"/>
      <c r="KT38"/>
      <c r="KU38"/>
      <c r="KV38"/>
      <c r="KW38"/>
      <c r="KX38"/>
      <c r="KY38"/>
      <c r="KZ38"/>
      <c r="LA38"/>
      <c r="LB38"/>
      <c r="LC38"/>
      <c r="LD38"/>
      <c r="LE38"/>
      <c r="LF38"/>
      <c r="LG38"/>
      <c r="LH38"/>
      <c r="LI38"/>
      <c r="LJ38"/>
      <c r="LK38"/>
      <c r="LL38"/>
      <c r="LM38"/>
      <c r="LN38"/>
      <c r="LO38"/>
      <c r="LP38"/>
      <c r="LQ38"/>
      <c r="LR38"/>
      <c r="LS38"/>
      <c r="LT38"/>
      <c r="LU38"/>
      <c r="LV38"/>
      <c r="LW38"/>
      <c r="LX38"/>
      <c r="LY38"/>
      <c r="LZ38"/>
      <c r="MA38"/>
      <c r="MB38"/>
      <c r="MC38"/>
      <c r="MD38"/>
      <c r="ME38"/>
      <c r="MF38"/>
      <c r="MG38"/>
      <c r="MH38"/>
      <c r="MI38"/>
      <c r="MJ38"/>
      <c r="MK38"/>
      <c r="ML38"/>
      <c r="MM38"/>
      <c r="MN38"/>
      <c r="MO38"/>
      <c r="MP38"/>
      <c r="MQ38"/>
      <c r="MR38"/>
      <c r="MS38"/>
      <c r="MT38"/>
      <c r="MU38"/>
      <c r="MV38"/>
      <c r="MW38"/>
      <c r="MX38"/>
      <c r="MY38"/>
      <c r="MZ38"/>
      <c r="NA38"/>
      <c r="NB38"/>
      <c r="NC38"/>
      <c r="ND38"/>
      <c r="NE38"/>
      <c r="NF38"/>
      <c r="NG38"/>
      <c r="NH38"/>
      <c r="NI38"/>
      <c r="NJ38"/>
      <c r="NK38"/>
      <c r="NL38"/>
      <c r="NM38"/>
      <c r="NN38"/>
      <c r="NO38"/>
      <c r="NP38"/>
      <c r="NQ38"/>
      <c r="NR38"/>
      <c r="NS38"/>
      <c r="NT38"/>
      <c r="NU38"/>
      <c r="NV38"/>
      <c r="NW38"/>
      <c r="NX38"/>
      <c r="NY38"/>
      <c r="NZ38"/>
      <c r="OA38"/>
      <c r="OB38"/>
      <c r="OC38"/>
      <c r="OD38"/>
      <c r="OE38"/>
      <c r="OF38"/>
      <c r="OG38"/>
      <c r="OH38"/>
      <c r="OI38"/>
      <c r="OJ38"/>
      <c r="OK38"/>
      <c r="OL38"/>
      <c r="OM38"/>
      <c r="ON38"/>
      <c r="OO38"/>
      <c r="OP38"/>
      <c r="OQ38"/>
      <c r="OR38"/>
      <c r="OS38"/>
      <c r="OT38"/>
      <c r="OU38"/>
      <c r="OV38"/>
      <c r="OW38"/>
      <c r="OX38"/>
      <c r="OY38"/>
      <c r="OZ38"/>
      <c r="PA38"/>
      <c r="PB38"/>
      <c r="PC38"/>
      <c r="PD38"/>
      <c r="PE38"/>
      <c r="PF38"/>
      <c r="PG38"/>
      <c r="PH38"/>
      <c r="PI38"/>
      <c r="PJ38"/>
      <c r="PK38"/>
      <c r="PL38"/>
      <c r="PM38"/>
      <c r="PN38"/>
      <c r="PO38"/>
      <c r="PP38"/>
      <c r="PQ38"/>
      <c r="PR38"/>
      <c r="PS38"/>
      <c r="PT38"/>
      <c r="PU38"/>
      <c r="PV38"/>
      <c r="PW38"/>
      <c r="PX38"/>
      <c r="PY38"/>
      <c r="PZ38"/>
      <c r="QA38"/>
      <c r="QB38"/>
      <c r="QC38"/>
      <c r="QD38"/>
      <c r="QE38"/>
      <c r="QF38"/>
      <c r="QG38"/>
      <c r="QH38"/>
      <c r="QI38"/>
      <c r="QJ38"/>
      <c r="QK38"/>
      <c r="QL38"/>
      <c r="QM38"/>
      <c r="QN38"/>
      <c r="QO38"/>
      <c r="QP38"/>
      <c r="QQ38"/>
      <c r="QR38"/>
      <c r="QS38"/>
      <c r="QT38"/>
      <c r="QU38"/>
      <c r="QV38"/>
      <c r="QW38"/>
      <c r="QX38"/>
      <c r="QY38"/>
      <c r="QZ38"/>
      <c r="RA38"/>
      <c r="RB38"/>
      <c r="RC38"/>
      <c r="RD38"/>
      <c r="RE38"/>
      <c r="RF38"/>
    </row>
    <row r="39" spans="1:474">
      <c r="A39" s="255">
        <v>11</v>
      </c>
      <c r="B39" s="255" t="s">
        <v>182</v>
      </c>
      <c r="C39" s="255" t="s">
        <v>53</v>
      </c>
      <c r="D39" s="221">
        <v>14</v>
      </c>
      <c r="E39" s="221">
        <v>14</v>
      </c>
      <c r="F39" s="221">
        <v>14</v>
      </c>
      <c r="G39" s="221"/>
      <c r="H39" s="221"/>
      <c r="I39" s="221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  <c r="GG39"/>
      <c r="GH39"/>
      <c r="GI39"/>
      <c r="GJ39"/>
      <c r="GK39"/>
      <c r="GL39"/>
      <c r="GM39"/>
      <c r="GN39"/>
      <c r="GO39"/>
      <c r="GP39"/>
      <c r="GQ39"/>
      <c r="GR39"/>
      <c r="GS39"/>
      <c r="GT39"/>
      <c r="GU39"/>
      <c r="GV39"/>
      <c r="GW39"/>
      <c r="GX39"/>
      <c r="GY39"/>
      <c r="GZ39"/>
      <c r="HA39"/>
      <c r="HB39"/>
      <c r="HC39"/>
      <c r="HD39"/>
      <c r="HE39"/>
      <c r="HF39"/>
      <c r="HG39"/>
      <c r="HH39"/>
      <c r="HI39"/>
      <c r="HJ39"/>
      <c r="HK39"/>
      <c r="HL39"/>
      <c r="HM39"/>
      <c r="HN39"/>
      <c r="HO39"/>
      <c r="HP39"/>
      <c r="HQ39"/>
      <c r="HR39"/>
      <c r="HS39"/>
      <c r="HT39"/>
      <c r="HU39"/>
      <c r="HV39"/>
      <c r="HW39"/>
      <c r="HX39"/>
      <c r="HY39"/>
      <c r="HZ39"/>
      <c r="IA39"/>
      <c r="IB39"/>
      <c r="IC39"/>
      <c r="ID39"/>
      <c r="IE39"/>
      <c r="IF39"/>
      <c r="IG39"/>
      <c r="IH39"/>
      <c r="II39"/>
      <c r="IJ39"/>
      <c r="IK39"/>
      <c r="IL39"/>
      <c r="IM39"/>
      <c r="IN39"/>
      <c r="IO39"/>
      <c r="IP39"/>
      <c r="IQ39"/>
      <c r="IR39"/>
      <c r="IS39"/>
      <c r="IT39"/>
      <c r="IU39"/>
      <c r="IV39"/>
      <c r="IW39"/>
      <c r="IX39"/>
      <c r="IY39"/>
      <c r="IZ39"/>
      <c r="JA39"/>
      <c r="JB39"/>
      <c r="JC39"/>
      <c r="JD39"/>
      <c r="JE39"/>
      <c r="JF39"/>
      <c r="JG39"/>
      <c r="JH39"/>
      <c r="JI39"/>
      <c r="JJ39"/>
      <c r="JK39"/>
      <c r="JL39"/>
      <c r="JM39"/>
      <c r="JN39"/>
      <c r="JO39"/>
      <c r="JP39"/>
      <c r="JQ39"/>
      <c r="JR39"/>
      <c r="JS39"/>
      <c r="JT39"/>
      <c r="JU39"/>
      <c r="JV39"/>
      <c r="JW39"/>
      <c r="JX39"/>
      <c r="JY39"/>
      <c r="JZ39"/>
      <c r="KA39"/>
      <c r="KB39"/>
      <c r="KC39"/>
      <c r="KD39"/>
      <c r="KE39"/>
      <c r="KF39"/>
      <c r="KG39"/>
      <c r="KH39"/>
      <c r="KI39"/>
      <c r="KJ39"/>
      <c r="KK39"/>
      <c r="KL39"/>
      <c r="KM39"/>
      <c r="KN39"/>
      <c r="KO39"/>
      <c r="KP39"/>
      <c r="KQ39"/>
      <c r="KR39"/>
      <c r="KS39"/>
      <c r="KT39"/>
      <c r="KU39"/>
      <c r="KV39"/>
      <c r="KW39"/>
      <c r="KX39"/>
      <c r="KY39"/>
      <c r="KZ39"/>
      <c r="LA39"/>
      <c r="LB39"/>
      <c r="LC39"/>
      <c r="LD39"/>
      <c r="LE39"/>
      <c r="LF39"/>
      <c r="LG39"/>
      <c r="LH39"/>
      <c r="LI39"/>
      <c r="LJ39"/>
      <c r="LK39"/>
      <c r="LL39"/>
      <c r="LM39"/>
      <c r="LN39"/>
      <c r="LO39"/>
      <c r="LP39"/>
      <c r="LQ39"/>
      <c r="LR39"/>
      <c r="LS39"/>
      <c r="LT39"/>
      <c r="LU39"/>
      <c r="LV39"/>
      <c r="LW39"/>
      <c r="LX39"/>
      <c r="LY39"/>
      <c r="LZ39"/>
      <c r="MA39"/>
      <c r="MB39"/>
      <c r="MC39"/>
      <c r="MD39"/>
      <c r="ME39"/>
      <c r="MF39"/>
      <c r="MG39"/>
      <c r="MH39"/>
      <c r="MI39"/>
      <c r="MJ39"/>
      <c r="MK39"/>
      <c r="ML39"/>
      <c r="MM39"/>
      <c r="MN39"/>
      <c r="MO39"/>
      <c r="MP39"/>
      <c r="MQ39"/>
      <c r="MR39"/>
      <c r="MS39"/>
      <c r="MT39"/>
      <c r="MU39"/>
      <c r="MV39"/>
      <c r="MW39"/>
      <c r="MX39"/>
      <c r="MY39"/>
      <c r="MZ39"/>
      <c r="NA39"/>
      <c r="NB39"/>
      <c r="NC39"/>
      <c r="ND39"/>
      <c r="NE39"/>
      <c r="NF39"/>
      <c r="NG39"/>
      <c r="NH39"/>
      <c r="NI39"/>
      <c r="NJ39"/>
      <c r="NK39"/>
      <c r="NL39"/>
      <c r="NM39"/>
      <c r="NN39"/>
      <c r="NO39"/>
      <c r="NP39"/>
      <c r="NQ39"/>
      <c r="NR39"/>
      <c r="NS39"/>
      <c r="NT39"/>
      <c r="NU39"/>
      <c r="NV39"/>
      <c r="NW39"/>
      <c r="NX39"/>
      <c r="NY39"/>
      <c r="NZ39"/>
      <c r="OA39"/>
      <c r="OB39"/>
      <c r="OC39"/>
      <c r="OD39"/>
      <c r="OE39"/>
      <c r="OF39"/>
      <c r="OG39"/>
      <c r="OH39"/>
      <c r="OI39"/>
      <c r="OJ39"/>
      <c r="OK39"/>
      <c r="OL39"/>
      <c r="OM39"/>
      <c r="ON39"/>
      <c r="OO39"/>
      <c r="OP39"/>
      <c r="OQ39"/>
      <c r="OR39"/>
      <c r="OS39"/>
      <c r="OT39"/>
      <c r="OU39"/>
      <c r="OV39"/>
      <c r="OW39"/>
      <c r="OX39"/>
      <c r="OY39"/>
      <c r="OZ39"/>
      <c r="PA39"/>
      <c r="PB39"/>
      <c r="PC39"/>
      <c r="PD39"/>
      <c r="PE39"/>
      <c r="PF39"/>
      <c r="PG39"/>
      <c r="PH39"/>
      <c r="PI39"/>
      <c r="PJ39"/>
      <c r="PK39"/>
      <c r="PL39"/>
      <c r="PM39"/>
      <c r="PN39"/>
      <c r="PO39"/>
      <c r="PP39"/>
      <c r="PQ39"/>
      <c r="PR39"/>
      <c r="PS39"/>
      <c r="PT39"/>
      <c r="PU39"/>
      <c r="PV39"/>
      <c r="PW39"/>
      <c r="PX39"/>
      <c r="PY39"/>
      <c r="PZ39"/>
      <c r="QA39"/>
      <c r="QB39"/>
      <c r="QC39"/>
      <c r="QD39"/>
      <c r="QE39"/>
      <c r="QF39"/>
      <c r="QG39"/>
      <c r="QH39"/>
      <c r="QI39"/>
      <c r="QJ39"/>
      <c r="QK39"/>
      <c r="QL39"/>
      <c r="QM39"/>
      <c r="QN39"/>
      <c r="QO39"/>
      <c r="QP39"/>
      <c r="QQ39"/>
      <c r="QR39"/>
      <c r="QS39"/>
      <c r="QT39"/>
      <c r="QU39"/>
      <c r="QV39"/>
      <c r="QW39"/>
      <c r="QX39"/>
      <c r="QY39"/>
      <c r="QZ39"/>
      <c r="RA39"/>
      <c r="RB39"/>
      <c r="RC39"/>
      <c r="RD39"/>
      <c r="RE39"/>
      <c r="RF39"/>
    </row>
    <row r="40" spans="1:474">
      <c r="A40" s="255">
        <v>11</v>
      </c>
      <c r="B40" s="255" t="s">
        <v>175</v>
      </c>
      <c r="C40" s="255" t="s">
        <v>53</v>
      </c>
      <c r="D40" s="221">
        <v>14</v>
      </c>
      <c r="E40" s="221">
        <v>14</v>
      </c>
      <c r="F40" s="221">
        <v>14</v>
      </c>
      <c r="G40" s="221"/>
      <c r="H40" s="221"/>
      <c r="I40" s="221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  <c r="GG40"/>
      <c r="GH40"/>
      <c r="GI40"/>
      <c r="GJ40"/>
      <c r="GK40"/>
      <c r="GL40"/>
      <c r="GM40"/>
      <c r="GN40"/>
      <c r="GO40"/>
      <c r="GP40"/>
      <c r="GQ40"/>
      <c r="GR40"/>
      <c r="GS40"/>
      <c r="GT40"/>
      <c r="GU40"/>
      <c r="GV40"/>
      <c r="GW40"/>
      <c r="GX40"/>
      <c r="GY40"/>
      <c r="GZ40"/>
      <c r="HA40"/>
      <c r="HB40"/>
      <c r="HC40"/>
      <c r="HD40"/>
      <c r="HE40"/>
      <c r="HF40"/>
      <c r="HG40"/>
      <c r="HH40"/>
      <c r="HI40"/>
      <c r="HJ40"/>
      <c r="HK40"/>
      <c r="HL40"/>
      <c r="HM40"/>
      <c r="HN40"/>
      <c r="HO40"/>
      <c r="HP40"/>
      <c r="HQ40"/>
      <c r="HR40"/>
      <c r="HS40"/>
      <c r="HT40"/>
      <c r="HU40"/>
      <c r="HV40"/>
      <c r="HW40"/>
      <c r="HX40"/>
      <c r="HY40"/>
      <c r="HZ40"/>
      <c r="IA40"/>
      <c r="IB40"/>
      <c r="IC40"/>
      <c r="ID40"/>
      <c r="IE40"/>
      <c r="IF40"/>
      <c r="IG40"/>
      <c r="IH40"/>
      <c r="II40"/>
      <c r="IJ40"/>
      <c r="IK40"/>
      <c r="IL40"/>
      <c r="IM40"/>
      <c r="IN40"/>
      <c r="IO40"/>
      <c r="IP40"/>
      <c r="IQ40"/>
      <c r="IR40"/>
      <c r="IS40"/>
      <c r="IT40"/>
      <c r="IU40"/>
      <c r="IV40"/>
      <c r="IW40"/>
      <c r="IX40"/>
      <c r="IY40"/>
      <c r="IZ40"/>
      <c r="JA40"/>
      <c r="JB40"/>
      <c r="JC40"/>
      <c r="JD40"/>
      <c r="JE40"/>
      <c r="JF40"/>
      <c r="JG40"/>
      <c r="JH40"/>
      <c r="JI40"/>
      <c r="JJ40"/>
      <c r="JK40"/>
      <c r="JL40"/>
      <c r="JM40"/>
      <c r="JN40"/>
      <c r="JO40"/>
      <c r="JP40"/>
      <c r="JQ40"/>
      <c r="JR40"/>
      <c r="JS40"/>
      <c r="JT40"/>
      <c r="JU40"/>
      <c r="JV40"/>
      <c r="JW40"/>
      <c r="JX40"/>
      <c r="JY40"/>
      <c r="JZ40"/>
      <c r="KA40"/>
      <c r="KB40"/>
      <c r="KC40"/>
      <c r="KD40"/>
      <c r="KE40"/>
      <c r="KF40"/>
      <c r="KG40"/>
      <c r="KH40"/>
      <c r="KI40"/>
      <c r="KJ40"/>
      <c r="KK40"/>
      <c r="KL40"/>
      <c r="KM40"/>
      <c r="KN40"/>
      <c r="KO40"/>
      <c r="KP40"/>
      <c r="KQ40"/>
      <c r="KR40"/>
      <c r="KS40"/>
      <c r="KT40"/>
      <c r="KU40"/>
      <c r="KV40"/>
      <c r="KW40"/>
      <c r="KX40"/>
      <c r="KY40"/>
      <c r="KZ40"/>
      <c r="LA40"/>
      <c r="LB40"/>
      <c r="LC40"/>
      <c r="LD40"/>
      <c r="LE40"/>
      <c r="LF40"/>
      <c r="LG40"/>
      <c r="LH40"/>
      <c r="LI40"/>
      <c r="LJ40"/>
      <c r="LK40"/>
      <c r="LL40"/>
      <c r="LM40"/>
      <c r="LN40"/>
      <c r="LO40"/>
      <c r="LP40"/>
      <c r="LQ40"/>
      <c r="LR40"/>
      <c r="LS40"/>
      <c r="LT40"/>
      <c r="LU40"/>
      <c r="LV40"/>
      <c r="LW40"/>
      <c r="LX40"/>
      <c r="LY40"/>
      <c r="LZ40"/>
      <c r="MA40"/>
      <c r="MB40"/>
      <c r="MC40"/>
      <c r="MD40"/>
      <c r="ME40"/>
      <c r="MF40"/>
      <c r="MG40"/>
      <c r="MH40"/>
      <c r="MI40"/>
      <c r="MJ40"/>
      <c r="MK40"/>
      <c r="ML40"/>
      <c r="MM40"/>
      <c r="MN40"/>
      <c r="MO40"/>
      <c r="MP40"/>
      <c r="MQ40"/>
      <c r="MR40"/>
      <c r="MS40"/>
      <c r="MT40"/>
      <c r="MU40"/>
      <c r="MV40"/>
      <c r="MW40"/>
      <c r="MX40"/>
      <c r="MY40"/>
      <c r="MZ40"/>
      <c r="NA40"/>
      <c r="NB40"/>
      <c r="NC40"/>
      <c r="ND40"/>
      <c r="NE40"/>
      <c r="NF40"/>
      <c r="NG40"/>
      <c r="NH40"/>
      <c r="NI40"/>
      <c r="NJ40"/>
      <c r="NK40"/>
      <c r="NL40"/>
      <c r="NM40"/>
      <c r="NN40"/>
      <c r="NO40"/>
      <c r="NP40"/>
      <c r="NQ40"/>
      <c r="NR40"/>
      <c r="NS40"/>
      <c r="NT40"/>
      <c r="NU40"/>
      <c r="NV40"/>
      <c r="NW40"/>
      <c r="NX40"/>
      <c r="NY40"/>
      <c r="NZ40"/>
      <c r="OA40"/>
      <c r="OB40"/>
      <c r="OC40"/>
      <c r="OD40"/>
      <c r="OE40"/>
      <c r="OF40"/>
      <c r="OG40"/>
      <c r="OH40"/>
      <c r="OI40"/>
      <c r="OJ40"/>
      <c r="OK40"/>
      <c r="OL40"/>
      <c r="OM40"/>
      <c r="ON40"/>
      <c r="OO40"/>
      <c r="OP40"/>
      <c r="OQ40"/>
      <c r="OR40"/>
      <c r="OS40"/>
      <c r="OT40"/>
      <c r="OU40"/>
      <c r="OV40"/>
      <c r="OW40"/>
      <c r="OX40"/>
      <c r="OY40"/>
      <c r="OZ40"/>
      <c r="PA40"/>
      <c r="PB40"/>
      <c r="PC40"/>
      <c r="PD40"/>
      <c r="PE40"/>
      <c r="PF40"/>
      <c r="PG40"/>
      <c r="PH40"/>
      <c r="PI40"/>
      <c r="PJ40"/>
      <c r="PK40"/>
      <c r="PL40"/>
      <c r="PM40"/>
      <c r="PN40"/>
      <c r="PO40"/>
      <c r="PP40"/>
      <c r="PQ40"/>
      <c r="PR40"/>
      <c r="PS40"/>
      <c r="PT40"/>
      <c r="PU40"/>
      <c r="PV40"/>
      <c r="PW40"/>
      <c r="PX40"/>
      <c r="PY40"/>
      <c r="PZ40"/>
      <c r="QA40"/>
      <c r="QB40"/>
      <c r="QC40"/>
      <c r="QD40"/>
      <c r="QE40"/>
      <c r="QF40"/>
      <c r="QG40"/>
      <c r="QH40"/>
      <c r="QI40"/>
      <c r="QJ40"/>
      <c r="QK40"/>
      <c r="QL40"/>
      <c r="QM40"/>
      <c r="QN40"/>
      <c r="QO40"/>
      <c r="QP40"/>
      <c r="QQ40"/>
      <c r="QR40"/>
      <c r="QS40"/>
      <c r="QT40"/>
      <c r="QU40"/>
      <c r="QV40"/>
      <c r="QW40"/>
      <c r="QX40"/>
      <c r="QY40"/>
      <c r="QZ40"/>
      <c r="RA40"/>
      <c r="RB40"/>
      <c r="RC40"/>
      <c r="RD40"/>
      <c r="RE40"/>
      <c r="RF40"/>
    </row>
    <row r="41" spans="1:474">
      <c r="A41" s="255">
        <v>11</v>
      </c>
      <c r="B41" s="255" t="s">
        <v>259</v>
      </c>
      <c r="C41" s="255" t="s">
        <v>53</v>
      </c>
      <c r="D41" s="221">
        <v>13.8</v>
      </c>
      <c r="E41" s="221">
        <v>13</v>
      </c>
      <c r="F41" s="221">
        <v>14</v>
      </c>
      <c r="G41" s="221"/>
      <c r="H41" s="221"/>
      <c r="I41" s="22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  <c r="GG41"/>
      <c r="GH41"/>
      <c r="GI41"/>
      <c r="GJ41"/>
      <c r="GK41"/>
      <c r="GL41"/>
      <c r="GM41"/>
      <c r="GN41"/>
      <c r="GO41"/>
      <c r="GP41"/>
      <c r="GQ41"/>
      <c r="GR41"/>
      <c r="GS41"/>
      <c r="GT41"/>
      <c r="GU41"/>
      <c r="GV41"/>
      <c r="GW41"/>
      <c r="GX41"/>
      <c r="GY41"/>
      <c r="GZ41"/>
      <c r="HA41"/>
      <c r="HB41"/>
      <c r="HC41"/>
      <c r="HD41"/>
      <c r="HE41"/>
      <c r="HF41"/>
      <c r="HG41"/>
      <c r="HH41"/>
      <c r="HI41"/>
      <c r="HJ41"/>
      <c r="HK41"/>
      <c r="HL41"/>
      <c r="HM41"/>
      <c r="HN41"/>
      <c r="HO41"/>
      <c r="HP41"/>
      <c r="HQ41"/>
      <c r="HR41"/>
      <c r="HS41"/>
      <c r="HT41"/>
      <c r="HU41"/>
      <c r="HV41"/>
      <c r="HW41"/>
      <c r="HX41"/>
      <c r="HY41"/>
      <c r="HZ41"/>
      <c r="IA41"/>
      <c r="IB41"/>
      <c r="IC41"/>
      <c r="ID41"/>
      <c r="IE41"/>
      <c r="IF41"/>
      <c r="IG41"/>
      <c r="IH41"/>
      <c r="II41"/>
      <c r="IJ41"/>
      <c r="IK41"/>
      <c r="IL41"/>
      <c r="IM41"/>
      <c r="IN41"/>
      <c r="IO41"/>
      <c r="IP41"/>
      <c r="IQ41"/>
      <c r="IR41"/>
      <c r="IS41"/>
      <c r="IT41"/>
      <c r="IU41"/>
      <c r="IV41"/>
      <c r="IW41"/>
      <c r="IX41"/>
      <c r="IY41"/>
      <c r="IZ41"/>
      <c r="JA41"/>
      <c r="JB41"/>
      <c r="JC41"/>
      <c r="JD41"/>
      <c r="JE41"/>
      <c r="JF41"/>
      <c r="JG41"/>
      <c r="JH41"/>
      <c r="JI41"/>
      <c r="JJ41"/>
      <c r="JK41"/>
      <c r="JL41"/>
      <c r="JM41"/>
      <c r="JN41"/>
      <c r="JO41"/>
      <c r="JP41"/>
      <c r="JQ41"/>
      <c r="JR41"/>
      <c r="JS41"/>
      <c r="JT41"/>
      <c r="JU41"/>
      <c r="JV41"/>
      <c r="JW41"/>
      <c r="JX41"/>
      <c r="JY41"/>
      <c r="JZ41"/>
      <c r="KA41"/>
      <c r="KB41"/>
      <c r="KC41"/>
      <c r="KD41"/>
      <c r="KE41"/>
      <c r="KF41"/>
      <c r="KG41"/>
      <c r="KH41"/>
      <c r="KI41"/>
      <c r="KJ41"/>
      <c r="KK41"/>
      <c r="KL41"/>
      <c r="KM41"/>
      <c r="KN41"/>
      <c r="KO41"/>
      <c r="KP41"/>
      <c r="KQ41"/>
      <c r="KR41"/>
      <c r="KS41"/>
      <c r="KT41"/>
      <c r="KU41"/>
      <c r="KV41"/>
      <c r="KW41"/>
      <c r="KX41"/>
      <c r="KY41"/>
      <c r="KZ41"/>
      <c r="LA41"/>
      <c r="LB41"/>
      <c r="LC41"/>
      <c r="LD41"/>
      <c r="LE41"/>
      <c r="LF41"/>
      <c r="LG41"/>
      <c r="LH41"/>
      <c r="LI41"/>
      <c r="LJ41"/>
      <c r="LK41"/>
      <c r="LL41"/>
      <c r="LM41"/>
      <c r="LN41"/>
      <c r="LO41"/>
      <c r="LP41"/>
      <c r="LQ41"/>
      <c r="LR41"/>
      <c r="LS41"/>
      <c r="LT41"/>
      <c r="LU41"/>
      <c r="LV41"/>
      <c r="LW41"/>
      <c r="LX41"/>
      <c r="LY41"/>
      <c r="LZ41"/>
      <c r="MA41"/>
      <c r="MB41"/>
      <c r="MC41"/>
      <c r="MD41"/>
      <c r="ME41"/>
      <c r="MF41"/>
      <c r="MG41"/>
      <c r="MH41"/>
      <c r="MI41"/>
      <c r="MJ41"/>
      <c r="MK41"/>
      <c r="ML41"/>
      <c r="MM41"/>
      <c r="MN41"/>
      <c r="MO41"/>
      <c r="MP41"/>
      <c r="MQ41"/>
      <c r="MR41"/>
      <c r="MS41"/>
      <c r="MT41"/>
      <c r="MU41"/>
      <c r="MV41"/>
      <c r="MW41"/>
      <c r="MX41"/>
      <c r="MY41"/>
      <c r="MZ41"/>
      <c r="NA41"/>
      <c r="NB41"/>
      <c r="NC41"/>
      <c r="ND41"/>
      <c r="NE41"/>
      <c r="NF41"/>
      <c r="NG41"/>
      <c r="NH41"/>
      <c r="NI41"/>
      <c r="NJ41"/>
      <c r="NK41"/>
      <c r="NL41"/>
      <c r="NM41"/>
      <c r="NN41"/>
      <c r="NO41"/>
      <c r="NP41"/>
      <c r="NQ41"/>
      <c r="NR41"/>
      <c r="NS41"/>
      <c r="NT41"/>
      <c r="NU41"/>
      <c r="NV41"/>
      <c r="NW41"/>
      <c r="NX41"/>
      <c r="NY41"/>
      <c r="NZ41"/>
      <c r="OA41"/>
      <c r="OB41"/>
      <c r="OC41"/>
      <c r="OD41"/>
      <c r="OE41"/>
      <c r="OF41"/>
      <c r="OG41"/>
      <c r="OH41"/>
      <c r="OI41"/>
      <c r="OJ41"/>
      <c r="OK41"/>
      <c r="OL41"/>
      <c r="OM41"/>
      <c r="ON41"/>
      <c r="OO41"/>
      <c r="OP41"/>
      <c r="OQ41"/>
      <c r="OR41"/>
      <c r="OS41"/>
      <c r="OT41"/>
      <c r="OU41"/>
      <c r="OV41"/>
      <c r="OW41"/>
      <c r="OX41"/>
      <c r="OY41"/>
      <c r="OZ41"/>
      <c r="PA41"/>
      <c r="PB41"/>
      <c r="PC41"/>
      <c r="PD41"/>
      <c r="PE41"/>
      <c r="PF41"/>
      <c r="PG41"/>
      <c r="PH41"/>
      <c r="PI41"/>
      <c r="PJ41"/>
      <c r="PK41"/>
      <c r="PL41"/>
      <c r="PM41"/>
      <c r="PN41"/>
      <c r="PO41"/>
      <c r="PP41"/>
      <c r="PQ41"/>
      <c r="PR41"/>
      <c r="PS41"/>
      <c r="PT41"/>
      <c r="PU41"/>
      <c r="PV41"/>
      <c r="PW41"/>
      <c r="PX41"/>
      <c r="PY41"/>
      <c r="PZ41"/>
      <c r="QA41"/>
      <c r="QB41"/>
      <c r="QC41"/>
      <c r="QD41"/>
      <c r="QE41"/>
      <c r="QF41"/>
      <c r="QG41"/>
      <c r="QH41"/>
      <c r="QI41"/>
      <c r="QJ41"/>
      <c r="QK41"/>
      <c r="QL41"/>
      <c r="QM41"/>
      <c r="QN41"/>
      <c r="QO41"/>
      <c r="QP41"/>
      <c r="QQ41"/>
      <c r="QR41"/>
      <c r="QS41"/>
      <c r="QT41"/>
      <c r="QU41"/>
      <c r="QV41"/>
      <c r="QW41"/>
      <c r="QX41"/>
      <c r="QY41"/>
      <c r="QZ41"/>
      <c r="RA41"/>
      <c r="RB41"/>
      <c r="RC41"/>
      <c r="RD41"/>
      <c r="RE41"/>
      <c r="RF41"/>
    </row>
    <row r="42" spans="1:474">
      <c r="A42" s="255">
        <v>12</v>
      </c>
      <c r="B42" s="255" t="s">
        <v>190</v>
      </c>
      <c r="C42" s="255" t="s">
        <v>54</v>
      </c>
      <c r="D42" s="221">
        <v>17</v>
      </c>
      <c r="E42" s="221">
        <v>16</v>
      </c>
      <c r="F42" s="221">
        <v>18</v>
      </c>
      <c r="G42" s="221"/>
      <c r="H42" s="221"/>
      <c r="I42" s="221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  <c r="GG42"/>
      <c r="GH42"/>
      <c r="GI42"/>
      <c r="GJ42"/>
      <c r="GK42"/>
      <c r="GL42"/>
      <c r="GM42"/>
      <c r="GN42"/>
      <c r="GO42"/>
      <c r="GP42"/>
      <c r="GQ42"/>
      <c r="GR42"/>
      <c r="GS42"/>
      <c r="GT42"/>
      <c r="GU42"/>
      <c r="GV42"/>
      <c r="GW42"/>
      <c r="GX42"/>
      <c r="GY42"/>
      <c r="GZ42"/>
      <c r="HA42"/>
      <c r="HB42"/>
      <c r="HC42"/>
      <c r="HD42"/>
      <c r="HE42"/>
      <c r="HF42"/>
      <c r="HG42"/>
      <c r="HH42"/>
      <c r="HI42"/>
      <c r="HJ42"/>
      <c r="HK42"/>
      <c r="HL42"/>
      <c r="HM42"/>
      <c r="HN42"/>
      <c r="HO42"/>
      <c r="HP42"/>
      <c r="HQ42"/>
      <c r="HR42"/>
      <c r="HS42"/>
      <c r="HT42"/>
      <c r="HU42"/>
      <c r="HV42"/>
      <c r="HW42"/>
      <c r="HX42"/>
      <c r="HY42"/>
      <c r="HZ42"/>
      <c r="IA42"/>
      <c r="IB42"/>
      <c r="IC42"/>
      <c r="ID42"/>
      <c r="IE42"/>
      <c r="IF42"/>
      <c r="IG42"/>
      <c r="IH42"/>
      <c r="II42"/>
      <c r="IJ42"/>
      <c r="IK42"/>
      <c r="IL42"/>
      <c r="IM42"/>
      <c r="IN42"/>
      <c r="IO42"/>
      <c r="IP42"/>
      <c r="IQ42"/>
      <c r="IR42"/>
      <c r="IS42"/>
      <c r="IT42"/>
      <c r="IU42"/>
      <c r="IV42"/>
      <c r="IW42"/>
      <c r="IX42"/>
      <c r="IY42"/>
      <c r="IZ42"/>
      <c r="JA42"/>
      <c r="JB42"/>
      <c r="JC42"/>
      <c r="JD42"/>
      <c r="JE42"/>
      <c r="JF42"/>
      <c r="JG42"/>
      <c r="JH42"/>
      <c r="JI42"/>
      <c r="JJ42"/>
      <c r="JK42"/>
      <c r="JL42"/>
      <c r="JM42"/>
      <c r="JN42"/>
      <c r="JO42"/>
      <c r="JP42"/>
      <c r="JQ42"/>
      <c r="JR42"/>
      <c r="JS42"/>
      <c r="JT42"/>
      <c r="JU42"/>
      <c r="JV42"/>
      <c r="JW42"/>
      <c r="JX42"/>
      <c r="JY42"/>
      <c r="JZ42"/>
      <c r="KA42"/>
      <c r="KB42"/>
      <c r="KC42"/>
      <c r="KD42"/>
      <c r="KE42"/>
      <c r="KF42"/>
      <c r="KG42"/>
      <c r="KH42"/>
      <c r="KI42"/>
      <c r="KJ42"/>
      <c r="KK42"/>
      <c r="KL42"/>
      <c r="KM42"/>
      <c r="KN42"/>
      <c r="KO42"/>
      <c r="KP42"/>
      <c r="KQ42"/>
      <c r="KR42"/>
      <c r="KS42"/>
      <c r="KT42"/>
      <c r="KU42"/>
      <c r="KV42"/>
      <c r="KW42"/>
      <c r="KX42"/>
      <c r="KY42"/>
      <c r="KZ42"/>
      <c r="LA42"/>
      <c r="LB42"/>
      <c r="LC42"/>
      <c r="LD42"/>
      <c r="LE42"/>
      <c r="LF42"/>
      <c r="LG42"/>
      <c r="LH42"/>
      <c r="LI42"/>
      <c r="LJ42"/>
      <c r="LK42"/>
      <c r="LL42"/>
      <c r="LM42"/>
      <c r="LN42"/>
      <c r="LO42"/>
      <c r="LP42"/>
      <c r="LQ42"/>
      <c r="LR42"/>
      <c r="LS42"/>
      <c r="LT42"/>
      <c r="LU42"/>
      <c r="LV42"/>
      <c r="LW42"/>
      <c r="LX42"/>
      <c r="LY42"/>
      <c r="LZ42"/>
      <c r="MA42"/>
      <c r="MB42"/>
      <c r="MC42"/>
      <c r="MD42"/>
      <c r="ME42"/>
      <c r="MF42"/>
      <c r="MG42"/>
      <c r="MH42"/>
      <c r="MI42"/>
      <c r="MJ42"/>
      <c r="MK42"/>
      <c r="ML42"/>
      <c r="MM42"/>
      <c r="MN42"/>
      <c r="MO42"/>
      <c r="MP42"/>
      <c r="MQ42"/>
      <c r="MR42"/>
      <c r="MS42"/>
      <c r="MT42"/>
      <c r="MU42"/>
      <c r="MV42"/>
      <c r="MW42"/>
      <c r="MX42"/>
      <c r="MY42"/>
      <c r="MZ42"/>
      <c r="NA42"/>
      <c r="NB42"/>
      <c r="NC42"/>
      <c r="ND42"/>
      <c r="NE42"/>
      <c r="NF42"/>
      <c r="NG42"/>
      <c r="NH42"/>
      <c r="NI42"/>
      <c r="NJ42"/>
      <c r="NK42"/>
      <c r="NL42"/>
      <c r="NM42"/>
      <c r="NN42"/>
      <c r="NO42"/>
      <c r="NP42"/>
      <c r="NQ42"/>
      <c r="NR42"/>
      <c r="NS42"/>
      <c r="NT42"/>
      <c r="NU42"/>
      <c r="NV42"/>
      <c r="NW42"/>
      <c r="NX42"/>
      <c r="NY42"/>
      <c r="NZ42"/>
      <c r="OA42"/>
      <c r="OB42"/>
      <c r="OC42"/>
      <c r="OD42"/>
      <c r="OE42"/>
      <c r="OF42"/>
      <c r="OG42"/>
      <c r="OH42"/>
      <c r="OI42"/>
      <c r="OJ42"/>
      <c r="OK42"/>
      <c r="OL42"/>
      <c r="OM42"/>
      <c r="ON42"/>
      <c r="OO42"/>
      <c r="OP42"/>
      <c r="OQ42"/>
      <c r="OR42"/>
      <c r="OS42"/>
      <c r="OT42"/>
      <c r="OU42"/>
      <c r="OV42"/>
      <c r="OW42"/>
      <c r="OX42"/>
      <c r="OY42"/>
      <c r="OZ42"/>
      <c r="PA42"/>
      <c r="PB42"/>
      <c r="PC42"/>
      <c r="PD42"/>
      <c r="PE42"/>
      <c r="PF42"/>
      <c r="PG42"/>
      <c r="PH42"/>
      <c r="PI42"/>
      <c r="PJ42"/>
      <c r="PK42"/>
      <c r="PL42"/>
      <c r="PM42"/>
      <c r="PN42"/>
      <c r="PO42"/>
      <c r="PP42"/>
      <c r="PQ42"/>
      <c r="PR42"/>
      <c r="PS42"/>
      <c r="PT42"/>
      <c r="PU42"/>
      <c r="PV42"/>
      <c r="PW42"/>
      <c r="PX42"/>
      <c r="PY42"/>
      <c r="PZ42"/>
      <c r="QA42"/>
      <c r="QB42"/>
      <c r="QC42"/>
      <c r="QD42"/>
      <c r="QE42"/>
      <c r="QF42"/>
      <c r="QG42"/>
      <c r="QH42"/>
      <c r="QI42"/>
      <c r="QJ42"/>
      <c r="QK42"/>
      <c r="QL42"/>
      <c r="QM42"/>
      <c r="QN42"/>
      <c r="QO42"/>
      <c r="QP42"/>
      <c r="QQ42"/>
      <c r="QR42"/>
      <c r="QS42"/>
      <c r="QT42"/>
      <c r="QU42"/>
      <c r="QV42"/>
      <c r="QW42"/>
      <c r="QX42"/>
      <c r="QY42"/>
      <c r="QZ42"/>
      <c r="RA42"/>
      <c r="RB42"/>
      <c r="RC42"/>
      <c r="RD42"/>
      <c r="RE42"/>
      <c r="RF42"/>
    </row>
    <row r="43" spans="1:474">
      <c r="A43" s="255">
        <v>12</v>
      </c>
      <c r="B43" s="255" t="s">
        <v>182</v>
      </c>
      <c r="C43" s="255" t="s">
        <v>54</v>
      </c>
      <c r="D43" s="221">
        <v>16</v>
      </c>
      <c r="E43" s="221">
        <v>16</v>
      </c>
      <c r="F43" s="221">
        <v>16</v>
      </c>
      <c r="G43" s="221"/>
      <c r="H43" s="221"/>
      <c r="I43" s="221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  <c r="GG43"/>
      <c r="GH43"/>
      <c r="GI43"/>
      <c r="GJ43"/>
      <c r="GK43"/>
      <c r="GL43"/>
      <c r="GM43"/>
      <c r="GN43"/>
      <c r="GO43"/>
      <c r="GP43"/>
      <c r="GQ43"/>
      <c r="GR43"/>
      <c r="GS43"/>
      <c r="GT43"/>
      <c r="GU43"/>
      <c r="GV43"/>
      <c r="GW43"/>
      <c r="GX43"/>
      <c r="GY43"/>
      <c r="GZ43"/>
      <c r="HA43"/>
      <c r="HB43"/>
      <c r="HC43"/>
      <c r="HD43"/>
      <c r="HE43"/>
      <c r="HF43"/>
      <c r="HG43"/>
      <c r="HH43"/>
      <c r="HI43"/>
      <c r="HJ43"/>
      <c r="HK43"/>
      <c r="HL43"/>
      <c r="HM43"/>
      <c r="HN43"/>
      <c r="HO43"/>
      <c r="HP43"/>
      <c r="HQ43"/>
      <c r="HR43"/>
      <c r="HS43"/>
      <c r="HT43"/>
      <c r="HU43"/>
      <c r="HV43"/>
      <c r="HW43"/>
      <c r="HX43"/>
      <c r="HY43"/>
      <c r="HZ43"/>
      <c r="IA43"/>
      <c r="IB43"/>
      <c r="IC43"/>
      <c r="ID43"/>
      <c r="IE43"/>
      <c r="IF43"/>
      <c r="IG43"/>
      <c r="IH43"/>
      <c r="II43"/>
      <c r="IJ43"/>
      <c r="IK43"/>
      <c r="IL43"/>
      <c r="IM43"/>
      <c r="IN43"/>
      <c r="IO43"/>
      <c r="IP43"/>
      <c r="IQ43"/>
      <c r="IR43"/>
      <c r="IS43"/>
      <c r="IT43"/>
      <c r="IU43"/>
      <c r="IV43"/>
      <c r="IW43"/>
      <c r="IX43"/>
      <c r="IY43"/>
      <c r="IZ43"/>
      <c r="JA43"/>
      <c r="JB43"/>
      <c r="JC43"/>
      <c r="JD43"/>
      <c r="JE43"/>
      <c r="JF43"/>
      <c r="JG43"/>
      <c r="JH43"/>
      <c r="JI43"/>
      <c r="JJ43"/>
      <c r="JK43"/>
      <c r="JL43"/>
      <c r="JM43"/>
      <c r="JN43"/>
      <c r="JO43"/>
      <c r="JP43"/>
      <c r="JQ43"/>
      <c r="JR43"/>
      <c r="JS43"/>
      <c r="JT43"/>
      <c r="JU43"/>
      <c r="JV43"/>
      <c r="JW43"/>
      <c r="JX43"/>
      <c r="JY43"/>
      <c r="JZ43"/>
      <c r="KA43"/>
      <c r="KB43"/>
      <c r="KC43"/>
      <c r="KD43"/>
      <c r="KE43"/>
      <c r="KF43"/>
      <c r="KG43"/>
      <c r="KH43"/>
      <c r="KI43"/>
      <c r="KJ43"/>
      <c r="KK43"/>
      <c r="KL43"/>
      <c r="KM43"/>
      <c r="KN43"/>
      <c r="KO43"/>
      <c r="KP43"/>
      <c r="KQ43"/>
      <c r="KR43"/>
      <c r="KS43"/>
      <c r="KT43"/>
      <c r="KU43"/>
      <c r="KV43"/>
      <c r="KW43"/>
      <c r="KX43"/>
      <c r="KY43"/>
      <c r="KZ43"/>
      <c r="LA43"/>
      <c r="LB43"/>
      <c r="LC43"/>
      <c r="LD43"/>
      <c r="LE43"/>
      <c r="LF43"/>
      <c r="LG43"/>
      <c r="LH43"/>
      <c r="LI43"/>
      <c r="LJ43"/>
      <c r="LK43"/>
      <c r="LL43"/>
      <c r="LM43"/>
      <c r="LN43"/>
      <c r="LO43"/>
      <c r="LP43"/>
      <c r="LQ43"/>
      <c r="LR43"/>
      <c r="LS43"/>
      <c r="LT43"/>
      <c r="LU43"/>
      <c r="LV43"/>
      <c r="LW43"/>
      <c r="LX43"/>
      <c r="LY43"/>
      <c r="LZ43"/>
      <c r="MA43"/>
      <c r="MB43"/>
      <c r="MC43"/>
      <c r="MD43"/>
      <c r="ME43"/>
      <c r="MF43"/>
      <c r="MG43"/>
      <c r="MH43"/>
      <c r="MI43"/>
      <c r="MJ43"/>
      <c r="MK43"/>
      <c r="ML43"/>
      <c r="MM43"/>
      <c r="MN43"/>
      <c r="MO43"/>
      <c r="MP43"/>
      <c r="MQ43"/>
      <c r="MR43"/>
      <c r="MS43"/>
      <c r="MT43"/>
      <c r="MU43"/>
      <c r="MV43"/>
      <c r="MW43"/>
      <c r="MX43"/>
      <c r="MY43"/>
      <c r="MZ43"/>
      <c r="NA43"/>
      <c r="NB43"/>
      <c r="NC43"/>
      <c r="ND43"/>
      <c r="NE43"/>
      <c r="NF43"/>
      <c r="NG43"/>
      <c r="NH43"/>
      <c r="NI43"/>
      <c r="NJ43"/>
      <c r="NK43"/>
      <c r="NL43"/>
      <c r="NM43"/>
      <c r="NN43"/>
      <c r="NO43"/>
      <c r="NP43"/>
      <c r="NQ43"/>
      <c r="NR43"/>
      <c r="NS43"/>
      <c r="NT43"/>
      <c r="NU43"/>
      <c r="NV43"/>
      <c r="NW43"/>
      <c r="NX43"/>
      <c r="NY43"/>
      <c r="NZ43"/>
      <c r="OA43"/>
      <c r="OB43"/>
      <c r="OC43"/>
      <c r="OD43"/>
      <c r="OE43"/>
      <c r="OF43"/>
      <c r="OG43"/>
      <c r="OH43"/>
      <c r="OI43"/>
      <c r="OJ43"/>
      <c r="OK43"/>
      <c r="OL43"/>
      <c r="OM43"/>
      <c r="ON43"/>
      <c r="OO43"/>
      <c r="OP43"/>
      <c r="OQ43"/>
      <c r="OR43"/>
      <c r="OS43"/>
      <c r="OT43"/>
      <c r="OU43"/>
      <c r="OV43"/>
      <c r="OW43"/>
      <c r="OX43"/>
      <c r="OY43"/>
      <c r="OZ43"/>
      <c r="PA43"/>
      <c r="PB43"/>
      <c r="PC43"/>
      <c r="PD43"/>
      <c r="PE43"/>
      <c r="PF43"/>
      <c r="PG43"/>
      <c r="PH43"/>
      <c r="PI43"/>
      <c r="PJ43"/>
      <c r="PK43"/>
      <c r="PL43"/>
      <c r="PM43"/>
      <c r="PN43"/>
      <c r="PO43"/>
      <c r="PP43"/>
      <c r="PQ43"/>
      <c r="PR43"/>
      <c r="PS43"/>
      <c r="PT43"/>
      <c r="PU43"/>
      <c r="PV43"/>
      <c r="PW43"/>
      <c r="PX43"/>
      <c r="PY43"/>
      <c r="PZ43"/>
      <c r="QA43"/>
      <c r="QB43"/>
      <c r="QC43"/>
      <c r="QD43"/>
      <c r="QE43"/>
      <c r="QF43"/>
      <c r="QG43"/>
      <c r="QH43"/>
      <c r="QI43"/>
      <c r="QJ43"/>
      <c r="QK43"/>
      <c r="QL43"/>
      <c r="QM43"/>
      <c r="QN43"/>
      <c r="QO43"/>
      <c r="QP43"/>
      <c r="QQ43"/>
      <c r="QR43"/>
      <c r="QS43"/>
      <c r="QT43"/>
      <c r="QU43"/>
      <c r="QV43"/>
      <c r="QW43"/>
      <c r="QX43"/>
      <c r="QY43"/>
      <c r="QZ43"/>
      <c r="RA43"/>
      <c r="RB43"/>
      <c r="RC43"/>
      <c r="RD43"/>
      <c r="RE43"/>
      <c r="RF43"/>
    </row>
    <row r="44" spans="1:474">
      <c r="A44" s="255">
        <v>13</v>
      </c>
      <c r="B44" s="255" t="s">
        <v>190</v>
      </c>
      <c r="C44" s="255" t="s">
        <v>55</v>
      </c>
      <c r="D44" s="221">
        <v>50</v>
      </c>
      <c r="E44" s="221">
        <v>50</v>
      </c>
      <c r="F44" s="221">
        <v>50</v>
      </c>
      <c r="G44" s="221"/>
      <c r="H44" s="221"/>
      <c r="I44" s="221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  <c r="GG44"/>
      <c r="GH44"/>
      <c r="GI44"/>
      <c r="GJ44"/>
      <c r="GK44"/>
      <c r="GL44"/>
      <c r="GM44"/>
      <c r="GN44"/>
      <c r="GO44"/>
      <c r="GP44"/>
      <c r="GQ44"/>
      <c r="GR44"/>
      <c r="GS44"/>
      <c r="GT44"/>
      <c r="GU44"/>
      <c r="GV44"/>
      <c r="GW44"/>
      <c r="GX44"/>
      <c r="GY44"/>
      <c r="GZ44"/>
      <c r="HA44"/>
      <c r="HB44"/>
      <c r="HC44"/>
      <c r="HD44"/>
      <c r="HE44"/>
      <c r="HF44"/>
      <c r="HG44"/>
      <c r="HH44"/>
      <c r="HI44"/>
      <c r="HJ44"/>
      <c r="HK44"/>
      <c r="HL44"/>
      <c r="HM44"/>
      <c r="HN44"/>
      <c r="HO44"/>
      <c r="HP44"/>
      <c r="HQ44"/>
      <c r="HR44"/>
      <c r="HS44"/>
      <c r="HT44"/>
      <c r="HU44"/>
      <c r="HV44"/>
      <c r="HW44"/>
      <c r="HX44"/>
      <c r="HY44"/>
      <c r="HZ44"/>
      <c r="IA44"/>
      <c r="IB44"/>
      <c r="IC44"/>
      <c r="ID44"/>
      <c r="IE44"/>
      <c r="IF44"/>
      <c r="IG44"/>
      <c r="IH44"/>
      <c r="II44"/>
      <c r="IJ44"/>
      <c r="IK44"/>
      <c r="IL44"/>
      <c r="IM44"/>
      <c r="IN44"/>
      <c r="IO44"/>
      <c r="IP44"/>
      <c r="IQ44"/>
      <c r="IR44"/>
      <c r="IS44"/>
      <c r="IT44"/>
      <c r="IU44"/>
      <c r="IV44"/>
      <c r="IW44"/>
      <c r="IX44"/>
      <c r="IY44"/>
      <c r="IZ44"/>
      <c r="JA44"/>
      <c r="JB44"/>
      <c r="JC44"/>
      <c r="JD44"/>
      <c r="JE44"/>
      <c r="JF44"/>
      <c r="JG44"/>
      <c r="JH44"/>
      <c r="JI44"/>
      <c r="JJ44"/>
      <c r="JK44"/>
      <c r="JL44"/>
      <c r="JM44"/>
      <c r="JN44"/>
      <c r="JO44"/>
      <c r="JP44"/>
      <c r="JQ44"/>
      <c r="JR44"/>
      <c r="JS44"/>
      <c r="JT44"/>
      <c r="JU44"/>
      <c r="JV44"/>
      <c r="JW44"/>
      <c r="JX44"/>
      <c r="JY44"/>
      <c r="JZ44"/>
      <c r="KA44"/>
      <c r="KB44"/>
      <c r="KC44"/>
      <c r="KD44"/>
      <c r="KE44"/>
      <c r="KF44"/>
      <c r="KG44"/>
      <c r="KH44"/>
      <c r="KI44"/>
      <c r="KJ44"/>
      <c r="KK44"/>
      <c r="KL44"/>
      <c r="KM44"/>
      <c r="KN44"/>
      <c r="KO44"/>
      <c r="KP44"/>
      <c r="KQ44"/>
      <c r="KR44"/>
      <c r="KS44"/>
      <c r="KT44"/>
      <c r="KU44"/>
      <c r="KV44"/>
      <c r="KW44"/>
      <c r="KX44"/>
      <c r="KY44"/>
      <c r="KZ44"/>
      <c r="LA44"/>
      <c r="LB44"/>
      <c r="LC44"/>
      <c r="LD44"/>
      <c r="LE44"/>
      <c r="LF44"/>
      <c r="LG44"/>
      <c r="LH44"/>
      <c r="LI44"/>
      <c r="LJ44"/>
      <c r="LK44"/>
      <c r="LL44"/>
      <c r="LM44"/>
      <c r="LN44"/>
      <c r="LO44"/>
      <c r="LP44"/>
      <c r="LQ44"/>
      <c r="LR44"/>
      <c r="LS44"/>
      <c r="LT44"/>
      <c r="LU44"/>
      <c r="LV44"/>
      <c r="LW44"/>
      <c r="LX44"/>
      <c r="LY44"/>
      <c r="LZ44"/>
      <c r="MA44"/>
      <c r="MB44"/>
      <c r="MC44"/>
      <c r="MD44"/>
      <c r="ME44"/>
      <c r="MF44"/>
      <c r="MG44"/>
      <c r="MH44"/>
      <c r="MI44"/>
      <c r="MJ44"/>
      <c r="MK44"/>
      <c r="ML44"/>
      <c r="MM44"/>
      <c r="MN44"/>
      <c r="MO44"/>
      <c r="MP44"/>
      <c r="MQ44"/>
      <c r="MR44"/>
      <c r="MS44"/>
      <c r="MT44"/>
      <c r="MU44"/>
      <c r="MV44"/>
      <c r="MW44"/>
      <c r="MX44"/>
      <c r="MY44"/>
      <c r="MZ44"/>
      <c r="NA44"/>
      <c r="NB44"/>
      <c r="NC44"/>
      <c r="ND44"/>
      <c r="NE44"/>
      <c r="NF44"/>
      <c r="NG44"/>
      <c r="NH44"/>
      <c r="NI44"/>
      <c r="NJ44"/>
      <c r="NK44"/>
      <c r="NL44"/>
      <c r="NM44"/>
      <c r="NN44"/>
      <c r="NO44"/>
      <c r="NP44"/>
      <c r="NQ44"/>
      <c r="NR44"/>
      <c r="NS44"/>
      <c r="NT44"/>
      <c r="NU44"/>
      <c r="NV44"/>
      <c r="NW44"/>
      <c r="NX44"/>
      <c r="NY44"/>
      <c r="NZ44"/>
      <c r="OA44"/>
      <c r="OB44"/>
      <c r="OC44"/>
      <c r="OD44"/>
      <c r="OE44"/>
      <c r="OF44"/>
      <c r="OG44"/>
      <c r="OH44"/>
      <c r="OI44"/>
      <c r="OJ44"/>
      <c r="OK44"/>
      <c r="OL44"/>
      <c r="OM44"/>
      <c r="ON44"/>
      <c r="OO44"/>
      <c r="OP44"/>
      <c r="OQ44"/>
      <c r="OR44"/>
      <c r="OS44"/>
      <c r="OT44"/>
      <c r="OU44"/>
      <c r="OV44"/>
      <c r="OW44"/>
      <c r="OX44"/>
      <c r="OY44"/>
      <c r="OZ44"/>
      <c r="PA44"/>
      <c r="PB44"/>
      <c r="PC44"/>
      <c r="PD44"/>
      <c r="PE44"/>
      <c r="PF44"/>
      <c r="PG44"/>
      <c r="PH44"/>
      <c r="PI44"/>
      <c r="PJ44"/>
      <c r="PK44"/>
      <c r="PL44"/>
      <c r="PM44"/>
      <c r="PN44"/>
      <c r="PO44"/>
      <c r="PP44"/>
      <c r="PQ44"/>
      <c r="PR44"/>
      <c r="PS44"/>
      <c r="PT44"/>
      <c r="PU44"/>
      <c r="PV44"/>
      <c r="PW44"/>
      <c r="PX44"/>
      <c r="PY44"/>
      <c r="PZ44"/>
      <c r="QA44"/>
      <c r="QB44"/>
      <c r="QC44"/>
      <c r="QD44"/>
      <c r="QE44"/>
      <c r="QF44"/>
      <c r="QG44"/>
      <c r="QH44"/>
      <c r="QI44"/>
      <c r="QJ44"/>
      <c r="QK44"/>
      <c r="QL44"/>
      <c r="QM44"/>
      <c r="QN44"/>
      <c r="QO44"/>
      <c r="QP44"/>
      <c r="QQ44"/>
      <c r="QR44"/>
      <c r="QS44"/>
      <c r="QT44"/>
      <c r="QU44"/>
      <c r="QV44"/>
      <c r="QW44"/>
      <c r="QX44"/>
      <c r="QY44"/>
      <c r="QZ44"/>
      <c r="RA44"/>
      <c r="RB44"/>
      <c r="RC44"/>
      <c r="RD44"/>
      <c r="RE44"/>
      <c r="RF44"/>
    </row>
    <row r="45" spans="1:474">
      <c r="A45" s="255">
        <v>14</v>
      </c>
      <c r="B45" s="255" t="s">
        <v>190</v>
      </c>
      <c r="C45" s="255" t="s">
        <v>56</v>
      </c>
      <c r="D45" s="221">
        <v>12.625</v>
      </c>
      <c r="E45" s="221">
        <v>12</v>
      </c>
      <c r="F45" s="221">
        <v>13</v>
      </c>
      <c r="G45" s="221"/>
      <c r="H45" s="221"/>
      <c r="I45" s="221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  <c r="GG45"/>
      <c r="GH45"/>
      <c r="GI45"/>
      <c r="GJ45"/>
      <c r="GK45"/>
      <c r="GL45"/>
      <c r="GM45"/>
      <c r="GN45"/>
      <c r="GO45"/>
      <c r="GP45"/>
      <c r="GQ45"/>
      <c r="GR45"/>
      <c r="GS45"/>
      <c r="GT45"/>
      <c r="GU45"/>
      <c r="GV45"/>
      <c r="GW45"/>
      <c r="GX45"/>
      <c r="GY45"/>
      <c r="GZ45"/>
      <c r="HA45"/>
      <c r="HB45"/>
      <c r="HC45"/>
      <c r="HD45"/>
      <c r="HE45"/>
      <c r="HF45"/>
      <c r="HG45"/>
      <c r="HH45"/>
      <c r="HI45"/>
      <c r="HJ45"/>
      <c r="HK45"/>
      <c r="HL45"/>
      <c r="HM45"/>
      <c r="HN45"/>
      <c r="HO45"/>
      <c r="HP45"/>
      <c r="HQ45"/>
      <c r="HR45"/>
      <c r="HS45"/>
      <c r="HT45"/>
      <c r="HU45"/>
      <c r="HV45"/>
      <c r="HW45"/>
      <c r="HX45"/>
      <c r="HY45"/>
      <c r="HZ45"/>
      <c r="IA45"/>
      <c r="IB45"/>
      <c r="IC45"/>
      <c r="ID45"/>
      <c r="IE45"/>
      <c r="IF45"/>
      <c r="IG45"/>
      <c r="IH45"/>
      <c r="II45"/>
      <c r="IJ45"/>
      <c r="IK45"/>
      <c r="IL45"/>
      <c r="IM45"/>
      <c r="IN45"/>
      <c r="IO45"/>
      <c r="IP45"/>
      <c r="IQ45"/>
      <c r="IR45"/>
      <c r="IS45"/>
      <c r="IT45"/>
      <c r="IU45"/>
      <c r="IV45"/>
      <c r="IW45"/>
      <c r="IX45"/>
      <c r="IY45"/>
      <c r="IZ45"/>
      <c r="JA45"/>
      <c r="JB45"/>
      <c r="JC45"/>
      <c r="JD45"/>
      <c r="JE45"/>
      <c r="JF45"/>
      <c r="JG45"/>
      <c r="JH45"/>
      <c r="JI45"/>
      <c r="JJ45"/>
      <c r="JK45"/>
      <c r="JL45"/>
      <c r="JM45"/>
      <c r="JN45"/>
      <c r="JO45"/>
      <c r="JP45"/>
      <c r="JQ45"/>
      <c r="JR45"/>
      <c r="JS45"/>
      <c r="JT45"/>
      <c r="JU45"/>
      <c r="JV45"/>
      <c r="JW45"/>
      <c r="JX45"/>
      <c r="JY45"/>
      <c r="JZ45"/>
      <c r="KA45"/>
      <c r="KB45"/>
      <c r="KC45"/>
      <c r="KD45"/>
      <c r="KE45"/>
      <c r="KF45"/>
      <c r="KG45"/>
      <c r="KH45"/>
      <c r="KI45"/>
      <c r="KJ45"/>
      <c r="KK45"/>
      <c r="KL45"/>
      <c r="KM45"/>
      <c r="KN45"/>
      <c r="KO45"/>
      <c r="KP45"/>
      <c r="KQ45"/>
      <c r="KR45"/>
      <c r="KS45"/>
      <c r="KT45"/>
      <c r="KU45"/>
      <c r="KV45"/>
      <c r="KW45"/>
      <c r="KX45"/>
      <c r="KY45"/>
      <c r="KZ45"/>
      <c r="LA45"/>
      <c r="LB45"/>
      <c r="LC45"/>
      <c r="LD45"/>
      <c r="LE45"/>
      <c r="LF45"/>
      <c r="LG45"/>
      <c r="LH45"/>
      <c r="LI45"/>
      <c r="LJ45"/>
      <c r="LK45"/>
      <c r="LL45"/>
      <c r="LM45"/>
      <c r="LN45"/>
      <c r="LO45"/>
      <c r="LP45"/>
      <c r="LQ45"/>
      <c r="LR45"/>
      <c r="LS45"/>
      <c r="LT45"/>
      <c r="LU45"/>
      <c r="LV45"/>
      <c r="LW45"/>
      <c r="LX45"/>
      <c r="LY45"/>
      <c r="LZ45"/>
      <c r="MA45"/>
      <c r="MB45"/>
      <c r="MC45"/>
      <c r="MD45"/>
      <c r="ME45"/>
      <c r="MF45"/>
      <c r="MG45"/>
      <c r="MH45"/>
      <c r="MI45"/>
      <c r="MJ45"/>
      <c r="MK45"/>
      <c r="ML45"/>
      <c r="MM45"/>
      <c r="MN45"/>
      <c r="MO45"/>
      <c r="MP45"/>
      <c r="MQ45"/>
      <c r="MR45"/>
      <c r="MS45"/>
      <c r="MT45"/>
      <c r="MU45"/>
      <c r="MV45"/>
      <c r="MW45"/>
      <c r="MX45"/>
      <c r="MY45"/>
      <c r="MZ45"/>
      <c r="NA45"/>
      <c r="NB45"/>
      <c r="NC45"/>
      <c r="ND45"/>
      <c r="NE45"/>
      <c r="NF45"/>
      <c r="NG45"/>
      <c r="NH45"/>
      <c r="NI45"/>
      <c r="NJ45"/>
      <c r="NK45"/>
      <c r="NL45"/>
      <c r="NM45"/>
      <c r="NN45"/>
      <c r="NO45"/>
      <c r="NP45"/>
      <c r="NQ45"/>
      <c r="NR45"/>
      <c r="NS45"/>
      <c r="NT45"/>
      <c r="NU45"/>
      <c r="NV45"/>
      <c r="NW45"/>
      <c r="NX45"/>
      <c r="NY45"/>
      <c r="NZ45"/>
      <c r="OA45"/>
      <c r="OB45"/>
      <c r="OC45"/>
      <c r="OD45"/>
      <c r="OE45"/>
      <c r="OF45"/>
      <c r="OG45"/>
      <c r="OH45"/>
      <c r="OI45"/>
      <c r="OJ45"/>
      <c r="OK45"/>
      <c r="OL45"/>
      <c r="OM45"/>
      <c r="ON45"/>
      <c r="OO45"/>
      <c r="OP45"/>
      <c r="OQ45"/>
      <c r="OR45"/>
      <c r="OS45"/>
      <c r="OT45"/>
      <c r="OU45"/>
      <c r="OV45"/>
      <c r="OW45"/>
      <c r="OX45"/>
      <c r="OY45"/>
      <c r="OZ45"/>
      <c r="PA45"/>
      <c r="PB45"/>
      <c r="PC45"/>
      <c r="PD45"/>
      <c r="PE45"/>
      <c r="PF45"/>
      <c r="PG45"/>
      <c r="PH45"/>
      <c r="PI45"/>
      <c r="PJ45"/>
      <c r="PK45"/>
      <c r="PL45"/>
      <c r="PM45"/>
      <c r="PN45"/>
      <c r="PO45"/>
      <c r="PP45"/>
      <c r="PQ45"/>
      <c r="PR45"/>
      <c r="PS45"/>
      <c r="PT45"/>
      <c r="PU45"/>
      <c r="PV45"/>
      <c r="PW45"/>
      <c r="PX45"/>
      <c r="PY45"/>
      <c r="PZ45"/>
      <c r="QA45"/>
      <c r="QB45"/>
      <c r="QC45"/>
      <c r="QD45"/>
      <c r="QE45"/>
      <c r="QF45"/>
      <c r="QG45"/>
      <c r="QH45"/>
      <c r="QI45"/>
      <c r="QJ45"/>
      <c r="QK45"/>
      <c r="QL45"/>
      <c r="QM45"/>
      <c r="QN45"/>
      <c r="QO45"/>
      <c r="QP45"/>
      <c r="QQ45"/>
      <c r="QR45"/>
      <c r="QS45"/>
      <c r="QT45"/>
      <c r="QU45"/>
      <c r="QV45"/>
      <c r="QW45"/>
      <c r="QX45"/>
      <c r="QY45"/>
      <c r="QZ45"/>
      <c r="RA45"/>
      <c r="RB45"/>
      <c r="RC45"/>
      <c r="RD45"/>
      <c r="RE45"/>
      <c r="RF45"/>
    </row>
    <row r="46" spans="1:474">
      <c r="A46" s="255">
        <v>14</v>
      </c>
      <c r="B46" s="255" t="s">
        <v>182</v>
      </c>
      <c r="C46" s="255" t="s">
        <v>56</v>
      </c>
      <c r="D46" s="221">
        <v>11.5</v>
      </c>
      <c r="E46" s="221">
        <v>10</v>
      </c>
      <c r="F46" s="221">
        <v>13</v>
      </c>
      <c r="G46" s="221"/>
      <c r="H46" s="221"/>
      <c r="I46" s="221"/>
      <c r="J46"/>
      <c r="K46"/>
      <c r="L46"/>
      <c r="M46"/>
      <c r="N46"/>
      <c r="O46"/>
      <c r="P46"/>
      <c r="Q46"/>
      <c r="R46"/>
      <c r="S46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  <c r="GG46"/>
      <c r="GH46"/>
      <c r="GI46"/>
      <c r="GJ46"/>
      <c r="GK46"/>
      <c r="GL46"/>
      <c r="GM46"/>
      <c r="GN46"/>
      <c r="GO46"/>
      <c r="GP46"/>
      <c r="GQ46"/>
      <c r="GR46"/>
      <c r="GS46"/>
      <c r="GT46"/>
      <c r="GU46"/>
      <c r="GV46"/>
      <c r="GW46"/>
      <c r="GX46"/>
      <c r="GY46"/>
      <c r="GZ46"/>
      <c r="HA46"/>
      <c r="HB46"/>
      <c r="HC46"/>
      <c r="HD46"/>
      <c r="HE46"/>
      <c r="HF46"/>
      <c r="HG46"/>
      <c r="HH46"/>
      <c r="HI46"/>
      <c r="HJ46"/>
      <c r="HK46"/>
      <c r="HL46"/>
      <c r="HM46"/>
      <c r="HN46"/>
      <c r="HO46"/>
      <c r="HP46"/>
      <c r="HQ46"/>
      <c r="HR46"/>
      <c r="HS46"/>
      <c r="HT46"/>
      <c r="HU46"/>
      <c r="HV46"/>
      <c r="HW46"/>
      <c r="HX46"/>
      <c r="HY46"/>
      <c r="HZ46"/>
      <c r="IA46"/>
      <c r="IB46"/>
      <c r="IC46"/>
      <c r="ID46"/>
      <c r="IE46"/>
      <c r="IF46"/>
      <c r="IG46"/>
      <c r="IH46"/>
      <c r="II46"/>
      <c r="IJ46"/>
      <c r="IK46"/>
      <c r="IL46"/>
      <c r="IM46"/>
      <c r="IN46"/>
      <c r="IO46"/>
      <c r="IP46"/>
      <c r="IQ46"/>
      <c r="IR46"/>
      <c r="IS46"/>
      <c r="IT46"/>
      <c r="IU46"/>
      <c r="IV46"/>
      <c r="IW46"/>
      <c r="IX46"/>
      <c r="IY46"/>
      <c r="IZ46"/>
      <c r="JA46"/>
      <c r="JB46"/>
      <c r="JC46"/>
      <c r="JD46"/>
      <c r="JE46"/>
      <c r="JF46"/>
      <c r="JG46"/>
      <c r="JH46"/>
      <c r="JI46"/>
      <c r="JJ46"/>
      <c r="JK46"/>
      <c r="JL46"/>
      <c r="JM46"/>
      <c r="JN46"/>
      <c r="JO46"/>
      <c r="JP46"/>
      <c r="JQ46"/>
      <c r="JR46"/>
      <c r="JS46"/>
      <c r="JT46"/>
      <c r="JU46"/>
      <c r="JV46"/>
      <c r="JW46"/>
      <c r="JX46"/>
      <c r="JY46"/>
      <c r="JZ46"/>
      <c r="KA46"/>
      <c r="KB46"/>
      <c r="KC46"/>
      <c r="KD46"/>
      <c r="KE46"/>
      <c r="KF46"/>
      <c r="KG46"/>
      <c r="KH46"/>
      <c r="KI46"/>
      <c r="KJ46"/>
      <c r="KK46"/>
      <c r="KL46"/>
      <c r="KM46"/>
      <c r="KN46"/>
      <c r="KO46"/>
      <c r="KP46"/>
      <c r="KQ46"/>
      <c r="KR46"/>
      <c r="KS46"/>
      <c r="KT46"/>
      <c r="KU46"/>
      <c r="KV46"/>
      <c r="KW46"/>
      <c r="KX46"/>
      <c r="KY46"/>
      <c r="KZ46"/>
      <c r="LA46"/>
      <c r="LB46"/>
      <c r="LC46"/>
      <c r="LD46"/>
      <c r="LE46"/>
      <c r="LF46"/>
      <c r="LG46"/>
      <c r="LH46"/>
      <c r="LI46"/>
      <c r="LJ46"/>
      <c r="LK46"/>
      <c r="LL46"/>
      <c r="LM46"/>
      <c r="LN46"/>
      <c r="LO46"/>
      <c r="LP46"/>
      <c r="LQ46"/>
      <c r="LR46"/>
      <c r="LS46"/>
      <c r="LT46"/>
      <c r="LU46"/>
      <c r="LV46"/>
      <c r="LW46"/>
      <c r="LX46"/>
      <c r="LY46"/>
      <c r="LZ46"/>
      <c r="MA46"/>
      <c r="MB46"/>
      <c r="MC46"/>
      <c r="MD46"/>
      <c r="ME46"/>
      <c r="MF46"/>
      <c r="MG46"/>
      <c r="MH46"/>
      <c r="MI46"/>
      <c r="MJ46"/>
      <c r="MK46"/>
      <c r="ML46"/>
      <c r="MM46"/>
      <c r="MN46"/>
      <c r="MO46"/>
      <c r="MP46"/>
      <c r="MQ46"/>
      <c r="MR46"/>
      <c r="MS46"/>
      <c r="MT46"/>
      <c r="MU46"/>
      <c r="MV46"/>
      <c r="MW46"/>
      <c r="MX46"/>
      <c r="MY46"/>
      <c r="MZ46"/>
      <c r="NA46"/>
      <c r="NB46"/>
      <c r="NC46"/>
      <c r="ND46"/>
      <c r="NE46"/>
      <c r="NF46"/>
      <c r="NG46"/>
      <c r="NH46"/>
      <c r="NI46"/>
      <c r="NJ46"/>
      <c r="NK46"/>
      <c r="NL46"/>
      <c r="NM46"/>
      <c r="NN46"/>
      <c r="NO46"/>
      <c r="NP46"/>
      <c r="NQ46"/>
      <c r="NR46"/>
      <c r="NS46"/>
      <c r="NT46"/>
      <c r="NU46"/>
      <c r="NV46"/>
      <c r="NW46"/>
      <c r="NX46"/>
      <c r="NY46"/>
      <c r="NZ46"/>
      <c r="OA46"/>
      <c r="OB46"/>
      <c r="OC46"/>
      <c r="OD46"/>
      <c r="OE46"/>
      <c r="OF46"/>
      <c r="OG46"/>
      <c r="OH46"/>
      <c r="OI46"/>
      <c r="OJ46"/>
      <c r="OK46"/>
      <c r="OL46"/>
      <c r="OM46"/>
      <c r="ON46"/>
      <c r="OO46"/>
      <c r="OP46"/>
      <c r="OQ46"/>
      <c r="OR46"/>
      <c r="OS46"/>
      <c r="OT46"/>
      <c r="OU46"/>
      <c r="OV46"/>
      <c r="OW46"/>
      <c r="OX46"/>
      <c r="OY46"/>
      <c r="OZ46"/>
      <c r="PA46"/>
      <c r="PB46"/>
      <c r="PC46"/>
      <c r="PD46"/>
      <c r="PE46"/>
      <c r="PF46"/>
      <c r="PG46"/>
      <c r="PH46"/>
      <c r="PI46"/>
      <c r="PJ46"/>
      <c r="PK46"/>
      <c r="PL46"/>
      <c r="PM46"/>
      <c r="PN46"/>
      <c r="PO46"/>
      <c r="PP46"/>
      <c r="PQ46"/>
      <c r="PR46"/>
      <c r="PS46"/>
      <c r="PT46"/>
      <c r="PU46"/>
      <c r="PV46"/>
      <c r="PW46"/>
      <c r="PX46"/>
      <c r="PY46"/>
      <c r="PZ46"/>
      <c r="QA46"/>
      <c r="QB46"/>
      <c r="QC46"/>
      <c r="QD46"/>
      <c r="QE46"/>
      <c r="QF46"/>
      <c r="QG46"/>
      <c r="QH46"/>
      <c r="QI46"/>
      <c r="QJ46"/>
      <c r="QK46"/>
      <c r="QL46"/>
      <c r="QM46"/>
      <c r="QN46"/>
      <c r="QO46"/>
      <c r="QP46"/>
      <c r="QQ46"/>
      <c r="QR46"/>
      <c r="QS46"/>
      <c r="QT46"/>
      <c r="QU46"/>
      <c r="QV46"/>
      <c r="QW46"/>
      <c r="QX46"/>
      <c r="QY46"/>
      <c r="QZ46"/>
      <c r="RA46"/>
      <c r="RB46"/>
      <c r="RC46"/>
      <c r="RD46"/>
      <c r="RE46"/>
      <c r="RF46"/>
    </row>
    <row r="47" spans="1:474">
      <c r="A47" s="255">
        <v>14</v>
      </c>
      <c r="B47" s="255" t="s">
        <v>175</v>
      </c>
      <c r="C47" s="255" t="s">
        <v>56</v>
      </c>
      <c r="D47" s="221">
        <v>13</v>
      </c>
      <c r="E47" s="221">
        <v>13</v>
      </c>
      <c r="F47" s="221">
        <v>13</v>
      </c>
      <c r="G47" s="221"/>
      <c r="H47" s="221"/>
      <c r="I47" s="221"/>
      <c r="J47"/>
      <c r="K47"/>
      <c r="L47"/>
      <c r="M47"/>
      <c r="N47"/>
      <c r="O47"/>
      <c r="P47"/>
      <c r="Q47"/>
      <c r="R47"/>
      <c r="S47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  <c r="GG47"/>
      <c r="GH47"/>
      <c r="GI47"/>
      <c r="GJ47"/>
      <c r="GK47"/>
      <c r="GL47"/>
      <c r="GM47"/>
      <c r="GN47"/>
      <c r="GO47"/>
      <c r="GP47"/>
      <c r="GQ47"/>
      <c r="GR47"/>
      <c r="GS47"/>
      <c r="GT47"/>
      <c r="GU47"/>
      <c r="GV47"/>
      <c r="GW47"/>
      <c r="GX47"/>
      <c r="GY47"/>
      <c r="GZ47"/>
      <c r="HA47"/>
      <c r="HB47"/>
      <c r="HC47"/>
      <c r="HD47"/>
      <c r="HE47"/>
      <c r="HF47"/>
      <c r="HG47"/>
      <c r="HH47"/>
      <c r="HI47"/>
      <c r="HJ47"/>
      <c r="HK47"/>
      <c r="HL47"/>
      <c r="HM47"/>
      <c r="HN47"/>
      <c r="HO47"/>
      <c r="HP47"/>
      <c r="HQ47"/>
      <c r="HR47"/>
      <c r="HS47"/>
      <c r="HT47"/>
      <c r="HU47"/>
      <c r="HV47"/>
      <c r="HW47"/>
      <c r="HX47"/>
      <c r="HY47"/>
      <c r="HZ47"/>
      <c r="IA47"/>
      <c r="IB47"/>
      <c r="IC47"/>
      <c r="ID47"/>
      <c r="IE47"/>
      <c r="IF47"/>
      <c r="IG47"/>
      <c r="IH47"/>
      <c r="II47"/>
      <c r="IJ47"/>
      <c r="IK47"/>
      <c r="IL47"/>
      <c r="IM47"/>
      <c r="IN47"/>
      <c r="IO47"/>
      <c r="IP47"/>
      <c r="IQ47"/>
      <c r="IR47"/>
      <c r="IS47"/>
      <c r="IT47"/>
      <c r="IU47"/>
      <c r="IV47"/>
      <c r="IW47"/>
      <c r="IX47"/>
      <c r="IY47"/>
      <c r="IZ47"/>
      <c r="JA47"/>
      <c r="JB47"/>
      <c r="JC47"/>
      <c r="JD47"/>
      <c r="JE47"/>
      <c r="JF47"/>
      <c r="JG47"/>
      <c r="JH47"/>
      <c r="JI47"/>
      <c r="JJ47"/>
      <c r="JK47"/>
      <c r="JL47"/>
      <c r="JM47"/>
      <c r="JN47"/>
      <c r="JO47"/>
      <c r="JP47"/>
      <c r="JQ47"/>
      <c r="JR47"/>
      <c r="JS47"/>
      <c r="JT47"/>
      <c r="JU47"/>
      <c r="JV47"/>
      <c r="JW47"/>
      <c r="JX47"/>
      <c r="JY47"/>
      <c r="JZ47"/>
      <c r="KA47"/>
      <c r="KB47"/>
      <c r="KC47"/>
      <c r="KD47"/>
      <c r="KE47"/>
      <c r="KF47"/>
      <c r="KG47"/>
      <c r="KH47"/>
      <c r="KI47"/>
      <c r="KJ47"/>
      <c r="KK47"/>
      <c r="KL47"/>
      <c r="KM47"/>
      <c r="KN47"/>
      <c r="KO47"/>
      <c r="KP47"/>
      <c r="KQ47"/>
      <c r="KR47"/>
      <c r="KS47"/>
      <c r="KT47"/>
      <c r="KU47"/>
      <c r="KV47"/>
      <c r="KW47"/>
      <c r="KX47"/>
      <c r="KY47"/>
      <c r="KZ47"/>
      <c r="LA47"/>
      <c r="LB47"/>
      <c r="LC47"/>
      <c r="LD47"/>
      <c r="LE47"/>
      <c r="LF47"/>
      <c r="LG47"/>
      <c r="LH47"/>
      <c r="LI47"/>
      <c r="LJ47"/>
      <c r="LK47"/>
      <c r="LL47"/>
      <c r="LM47"/>
      <c r="LN47"/>
      <c r="LO47"/>
      <c r="LP47"/>
      <c r="LQ47"/>
      <c r="LR47"/>
      <c r="LS47"/>
      <c r="LT47"/>
      <c r="LU47"/>
      <c r="LV47"/>
      <c r="LW47"/>
      <c r="LX47"/>
      <c r="LY47"/>
      <c r="LZ47"/>
      <c r="MA47"/>
      <c r="MB47"/>
      <c r="MC47"/>
      <c r="MD47"/>
      <c r="ME47"/>
      <c r="MF47"/>
      <c r="MG47"/>
      <c r="MH47"/>
      <c r="MI47"/>
      <c r="MJ47"/>
      <c r="MK47"/>
      <c r="ML47"/>
      <c r="MM47"/>
      <c r="MN47"/>
      <c r="MO47"/>
      <c r="MP47"/>
      <c r="MQ47"/>
      <c r="MR47"/>
      <c r="MS47"/>
      <c r="MT47"/>
      <c r="MU47"/>
      <c r="MV47"/>
      <c r="MW47"/>
      <c r="MX47"/>
      <c r="MY47"/>
      <c r="MZ47"/>
      <c r="NA47"/>
      <c r="NB47"/>
      <c r="NC47"/>
      <c r="ND47"/>
      <c r="NE47"/>
      <c r="NF47"/>
      <c r="NG47"/>
      <c r="NH47"/>
      <c r="NI47"/>
      <c r="NJ47"/>
      <c r="NK47"/>
      <c r="NL47"/>
      <c r="NM47"/>
      <c r="NN47"/>
      <c r="NO47"/>
      <c r="NP47"/>
      <c r="NQ47"/>
      <c r="NR47"/>
      <c r="NS47"/>
      <c r="NT47"/>
      <c r="NU47"/>
      <c r="NV47"/>
      <c r="NW47"/>
      <c r="NX47"/>
      <c r="NY47"/>
      <c r="NZ47"/>
      <c r="OA47"/>
      <c r="OB47"/>
      <c r="OC47"/>
      <c r="OD47"/>
      <c r="OE47"/>
      <c r="OF47"/>
      <c r="OG47"/>
      <c r="OH47"/>
      <c r="OI47"/>
      <c r="OJ47"/>
      <c r="OK47"/>
      <c r="OL47"/>
      <c r="OM47"/>
      <c r="ON47"/>
      <c r="OO47"/>
      <c r="OP47"/>
      <c r="OQ47"/>
      <c r="OR47"/>
      <c r="OS47"/>
      <c r="OT47"/>
      <c r="OU47"/>
      <c r="OV47"/>
      <c r="OW47"/>
      <c r="OX47"/>
      <c r="OY47"/>
      <c r="OZ47"/>
      <c r="PA47"/>
      <c r="PB47"/>
      <c r="PC47"/>
      <c r="PD47"/>
      <c r="PE47"/>
      <c r="PF47"/>
      <c r="PG47"/>
      <c r="PH47"/>
      <c r="PI47"/>
      <c r="PJ47"/>
      <c r="PK47"/>
      <c r="PL47"/>
      <c r="PM47"/>
      <c r="PN47"/>
      <c r="PO47"/>
      <c r="PP47"/>
      <c r="PQ47"/>
      <c r="PR47"/>
      <c r="PS47"/>
      <c r="PT47"/>
      <c r="PU47"/>
      <c r="PV47"/>
      <c r="PW47"/>
      <c r="PX47"/>
      <c r="PY47"/>
      <c r="PZ47"/>
      <c r="QA47"/>
      <c r="QB47"/>
      <c r="QC47"/>
      <c r="QD47"/>
      <c r="QE47"/>
      <c r="QF47"/>
      <c r="QG47"/>
      <c r="QH47"/>
      <c r="QI47"/>
      <c r="QJ47"/>
      <c r="QK47"/>
      <c r="QL47"/>
      <c r="QM47"/>
      <c r="QN47"/>
      <c r="QO47"/>
      <c r="QP47"/>
      <c r="QQ47"/>
      <c r="QR47"/>
      <c r="QS47"/>
      <c r="QT47"/>
      <c r="QU47"/>
      <c r="QV47"/>
      <c r="QW47"/>
      <c r="QX47"/>
      <c r="QY47"/>
      <c r="QZ47"/>
      <c r="RA47"/>
      <c r="RB47"/>
      <c r="RC47"/>
      <c r="RD47"/>
      <c r="RE47"/>
      <c r="RF47"/>
    </row>
    <row r="48" spans="1:474">
      <c r="A48" s="255">
        <v>14</v>
      </c>
      <c r="B48" s="255" t="s">
        <v>259</v>
      </c>
      <c r="C48" s="255" t="s">
        <v>56</v>
      </c>
      <c r="D48" s="221">
        <v>13</v>
      </c>
      <c r="E48" s="221">
        <v>12</v>
      </c>
      <c r="F48" s="221">
        <v>14</v>
      </c>
      <c r="G48" s="221"/>
      <c r="H48" s="221"/>
      <c r="I48" s="221"/>
      <c r="J48"/>
      <c r="K48"/>
      <c r="L48"/>
      <c r="M48"/>
      <c r="N48"/>
      <c r="O48"/>
      <c r="P48"/>
      <c r="Q48"/>
      <c r="R48"/>
      <c r="S4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  <c r="GG48"/>
      <c r="GH48"/>
      <c r="GI48"/>
      <c r="GJ48"/>
      <c r="GK48"/>
      <c r="GL48"/>
      <c r="GM48"/>
      <c r="GN48"/>
      <c r="GO48"/>
      <c r="GP48"/>
      <c r="GQ48"/>
      <c r="GR48"/>
      <c r="GS48"/>
      <c r="GT48"/>
      <c r="GU48"/>
      <c r="GV48"/>
      <c r="GW48"/>
      <c r="GX48"/>
      <c r="GY48"/>
      <c r="GZ48"/>
      <c r="HA48"/>
      <c r="HB48"/>
      <c r="HC48"/>
      <c r="HD48"/>
      <c r="HE48"/>
      <c r="HF48"/>
      <c r="HG48"/>
      <c r="HH48"/>
      <c r="HI48"/>
      <c r="HJ48"/>
      <c r="HK48"/>
      <c r="HL48"/>
      <c r="HM48"/>
      <c r="HN48"/>
      <c r="HO48"/>
      <c r="HP48"/>
      <c r="HQ48"/>
      <c r="HR48"/>
      <c r="HS48"/>
      <c r="HT48"/>
      <c r="HU48"/>
      <c r="HV48"/>
      <c r="HW48"/>
      <c r="HX48"/>
      <c r="HY48"/>
      <c r="HZ48"/>
      <c r="IA48"/>
      <c r="IB48"/>
      <c r="IC48"/>
      <c r="ID48"/>
      <c r="IE48"/>
      <c r="IF48"/>
      <c r="IG48"/>
      <c r="IH48"/>
      <c r="II48"/>
      <c r="IJ48"/>
      <c r="IK48"/>
      <c r="IL48"/>
      <c r="IM48"/>
      <c r="IN48"/>
      <c r="IO48"/>
      <c r="IP48"/>
      <c r="IQ48"/>
      <c r="IR48"/>
      <c r="IS48"/>
      <c r="IT48"/>
      <c r="IU48"/>
      <c r="IV48"/>
      <c r="IW48"/>
      <c r="IX48"/>
      <c r="IY48"/>
      <c r="IZ48"/>
      <c r="JA48"/>
      <c r="JB48"/>
      <c r="JC48"/>
      <c r="JD48"/>
      <c r="JE48"/>
      <c r="JF48"/>
      <c r="JG48"/>
      <c r="JH48"/>
      <c r="JI48"/>
      <c r="JJ48"/>
      <c r="JK48"/>
      <c r="JL48"/>
      <c r="JM48"/>
      <c r="JN48"/>
      <c r="JO48"/>
      <c r="JP48"/>
      <c r="JQ48"/>
      <c r="JR48"/>
      <c r="JS48"/>
      <c r="JT48"/>
      <c r="JU48"/>
      <c r="JV48"/>
      <c r="JW48"/>
      <c r="JX48"/>
      <c r="JY48"/>
      <c r="JZ48"/>
      <c r="KA48"/>
      <c r="KB48"/>
      <c r="KC48"/>
      <c r="KD48"/>
      <c r="KE48"/>
      <c r="KF48"/>
      <c r="KG48"/>
      <c r="KH48"/>
      <c r="KI48"/>
      <c r="KJ48"/>
      <c r="KK48"/>
      <c r="KL48"/>
      <c r="KM48"/>
      <c r="KN48"/>
      <c r="KO48"/>
      <c r="KP48"/>
      <c r="KQ48"/>
      <c r="KR48"/>
      <c r="KS48"/>
      <c r="KT48"/>
      <c r="KU48"/>
      <c r="KV48"/>
      <c r="KW48"/>
      <c r="KX48"/>
      <c r="KY48"/>
      <c r="KZ48"/>
      <c r="LA48"/>
      <c r="LB48"/>
      <c r="LC48"/>
      <c r="LD48"/>
      <c r="LE48"/>
      <c r="LF48"/>
      <c r="LG48"/>
      <c r="LH48"/>
      <c r="LI48"/>
      <c r="LJ48"/>
      <c r="LK48"/>
      <c r="LL48"/>
      <c r="LM48"/>
      <c r="LN48"/>
      <c r="LO48"/>
      <c r="LP48"/>
      <c r="LQ48"/>
      <c r="LR48"/>
      <c r="LS48"/>
      <c r="LT48"/>
      <c r="LU48"/>
      <c r="LV48"/>
      <c r="LW48"/>
      <c r="LX48"/>
      <c r="LY48"/>
      <c r="LZ48"/>
      <c r="MA48"/>
      <c r="MB48"/>
      <c r="MC48"/>
      <c r="MD48"/>
      <c r="ME48"/>
      <c r="MF48"/>
      <c r="MG48"/>
      <c r="MH48"/>
      <c r="MI48"/>
      <c r="MJ48"/>
      <c r="MK48"/>
      <c r="ML48"/>
      <c r="MM48"/>
      <c r="MN48"/>
      <c r="MO48"/>
      <c r="MP48"/>
      <c r="MQ48"/>
      <c r="MR48"/>
      <c r="MS48"/>
      <c r="MT48"/>
      <c r="MU48"/>
      <c r="MV48"/>
      <c r="MW48"/>
      <c r="MX48"/>
      <c r="MY48"/>
      <c r="MZ48"/>
      <c r="NA48"/>
      <c r="NB48"/>
      <c r="NC48"/>
      <c r="ND48"/>
      <c r="NE48"/>
      <c r="NF48"/>
      <c r="NG48"/>
      <c r="NH48"/>
      <c r="NI48"/>
      <c r="NJ48"/>
      <c r="NK48"/>
      <c r="NL48"/>
      <c r="NM48"/>
      <c r="NN48"/>
      <c r="NO48"/>
      <c r="NP48"/>
      <c r="NQ48"/>
      <c r="NR48"/>
      <c r="NS48"/>
      <c r="NT48"/>
      <c r="NU48"/>
      <c r="NV48"/>
      <c r="NW48"/>
      <c r="NX48"/>
      <c r="NY48"/>
      <c r="NZ48"/>
      <c r="OA48"/>
      <c r="OB48"/>
      <c r="OC48"/>
      <c r="OD48"/>
      <c r="OE48"/>
      <c r="OF48"/>
      <c r="OG48"/>
      <c r="OH48"/>
      <c r="OI48"/>
      <c r="OJ48"/>
      <c r="OK48"/>
      <c r="OL48"/>
      <c r="OM48"/>
      <c r="ON48"/>
      <c r="OO48"/>
      <c r="OP48"/>
      <c r="OQ48"/>
      <c r="OR48"/>
      <c r="OS48"/>
      <c r="OT48"/>
      <c r="OU48"/>
      <c r="OV48"/>
      <c r="OW48"/>
      <c r="OX48"/>
      <c r="OY48"/>
      <c r="OZ48"/>
      <c r="PA48"/>
      <c r="PB48"/>
      <c r="PC48"/>
      <c r="PD48"/>
      <c r="PE48"/>
      <c r="PF48"/>
      <c r="PG48"/>
      <c r="PH48"/>
      <c r="PI48"/>
      <c r="PJ48"/>
      <c r="PK48"/>
      <c r="PL48"/>
      <c r="PM48"/>
      <c r="PN48"/>
      <c r="PO48"/>
      <c r="PP48"/>
      <c r="PQ48"/>
      <c r="PR48"/>
      <c r="PS48"/>
      <c r="PT48"/>
      <c r="PU48"/>
      <c r="PV48"/>
      <c r="PW48"/>
      <c r="PX48"/>
      <c r="PY48"/>
      <c r="PZ48"/>
      <c r="QA48"/>
      <c r="QB48"/>
      <c r="QC48"/>
      <c r="QD48"/>
      <c r="QE48"/>
      <c r="QF48"/>
      <c r="QG48"/>
      <c r="QH48"/>
      <c r="QI48"/>
      <c r="QJ48"/>
      <c r="QK48"/>
      <c r="QL48"/>
      <c r="QM48"/>
      <c r="QN48"/>
      <c r="QO48"/>
      <c r="QP48"/>
      <c r="QQ48"/>
      <c r="QR48"/>
      <c r="QS48"/>
      <c r="QT48"/>
      <c r="QU48"/>
      <c r="QV48"/>
      <c r="QW48"/>
      <c r="QX48"/>
      <c r="QY48"/>
      <c r="QZ48"/>
      <c r="RA48"/>
      <c r="RB48"/>
      <c r="RC48"/>
      <c r="RD48"/>
      <c r="RE48"/>
      <c r="RF48"/>
    </row>
    <row r="49" spans="1:474">
      <c r="A49" s="255">
        <v>17</v>
      </c>
      <c r="B49" s="255" t="s">
        <v>190</v>
      </c>
      <c r="C49" s="255" t="s">
        <v>59</v>
      </c>
      <c r="D49" s="221">
        <v>8</v>
      </c>
      <c r="E49" s="221">
        <v>8</v>
      </c>
      <c r="F49" s="221">
        <v>8</v>
      </c>
      <c r="G49" s="221"/>
      <c r="H49" s="221"/>
      <c r="I49" s="221"/>
      <c r="J49"/>
      <c r="K49"/>
      <c r="L49"/>
      <c r="M49"/>
      <c r="N49"/>
      <c r="O49"/>
      <c r="P49"/>
      <c r="Q49"/>
      <c r="R49"/>
      <c r="S49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  <c r="GG49"/>
      <c r="GH49"/>
      <c r="GI49"/>
      <c r="GJ49"/>
      <c r="GK49"/>
      <c r="GL49"/>
      <c r="GM49"/>
      <c r="GN49"/>
      <c r="GO49"/>
      <c r="GP49"/>
      <c r="GQ49"/>
      <c r="GR49"/>
      <c r="GS49"/>
      <c r="GT49"/>
      <c r="GU49"/>
      <c r="GV49"/>
      <c r="GW49"/>
      <c r="GX49"/>
      <c r="GY49"/>
      <c r="GZ49"/>
      <c r="HA49"/>
      <c r="HB49"/>
      <c r="HC49"/>
      <c r="HD49"/>
      <c r="HE49"/>
      <c r="HF49"/>
      <c r="HG49"/>
      <c r="HH49"/>
      <c r="HI49"/>
      <c r="HJ49"/>
      <c r="HK49"/>
      <c r="HL49"/>
      <c r="HM49"/>
      <c r="HN49"/>
      <c r="HO49"/>
      <c r="HP49"/>
      <c r="HQ49"/>
      <c r="HR49"/>
      <c r="HS49"/>
      <c r="HT49"/>
      <c r="HU49"/>
      <c r="HV49"/>
      <c r="HW49"/>
      <c r="HX49"/>
      <c r="HY49"/>
      <c r="HZ49"/>
      <c r="IA49"/>
      <c r="IB49"/>
      <c r="IC49"/>
      <c r="ID49"/>
      <c r="IE49"/>
      <c r="IF49"/>
      <c r="IG49"/>
      <c r="IH49"/>
      <c r="II49"/>
      <c r="IJ49"/>
      <c r="IK49"/>
      <c r="IL49"/>
      <c r="IM49"/>
      <c r="IN49"/>
      <c r="IO49"/>
      <c r="IP49"/>
      <c r="IQ49"/>
      <c r="IR49"/>
      <c r="IS49"/>
      <c r="IT49"/>
      <c r="IU49"/>
      <c r="IV49"/>
      <c r="IW49"/>
      <c r="IX49"/>
      <c r="IY49"/>
      <c r="IZ49"/>
      <c r="JA49"/>
      <c r="JB49"/>
      <c r="JC49"/>
      <c r="JD49"/>
      <c r="JE49"/>
      <c r="JF49"/>
      <c r="JG49"/>
      <c r="JH49"/>
      <c r="JI49"/>
      <c r="JJ49"/>
      <c r="JK49"/>
      <c r="JL49"/>
      <c r="JM49"/>
      <c r="JN49"/>
      <c r="JO49"/>
      <c r="JP49"/>
      <c r="JQ49"/>
      <c r="JR49"/>
      <c r="JS49"/>
      <c r="JT49"/>
      <c r="JU49"/>
      <c r="JV49"/>
      <c r="JW49"/>
      <c r="JX49"/>
      <c r="JY49"/>
      <c r="JZ49"/>
      <c r="KA49"/>
      <c r="KB49"/>
      <c r="KC49"/>
      <c r="KD49"/>
      <c r="KE49"/>
      <c r="KF49"/>
      <c r="KG49"/>
      <c r="KH49"/>
      <c r="KI49"/>
      <c r="KJ49"/>
      <c r="KK49"/>
      <c r="KL49"/>
      <c r="KM49"/>
      <c r="KN49"/>
      <c r="KO49"/>
      <c r="KP49"/>
      <c r="KQ49"/>
      <c r="KR49"/>
      <c r="KS49"/>
      <c r="KT49"/>
      <c r="KU49"/>
      <c r="KV49"/>
      <c r="KW49"/>
      <c r="KX49"/>
      <c r="KY49"/>
      <c r="KZ49"/>
      <c r="LA49"/>
      <c r="LB49"/>
      <c r="LC49"/>
      <c r="LD49"/>
      <c r="LE49"/>
      <c r="LF49"/>
      <c r="LG49"/>
      <c r="LH49"/>
      <c r="LI49"/>
      <c r="LJ49"/>
      <c r="LK49"/>
      <c r="LL49"/>
      <c r="LM49"/>
      <c r="LN49"/>
      <c r="LO49"/>
      <c r="LP49"/>
      <c r="LQ49"/>
      <c r="LR49"/>
      <c r="LS49"/>
      <c r="LT49"/>
      <c r="LU49"/>
      <c r="LV49"/>
      <c r="LW49"/>
      <c r="LX49"/>
      <c r="LY49"/>
      <c r="LZ49"/>
      <c r="MA49"/>
      <c r="MB49"/>
      <c r="MC49"/>
      <c r="MD49"/>
      <c r="ME49"/>
      <c r="MF49"/>
      <c r="MG49"/>
      <c r="MH49"/>
      <c r="MI49"/>
      <c r="MJ49"/>
      <c r="MK49"/>
      <c r="ML49"/>
      <c r="MM49"/>
      <c r="MN49"/>
      <c r="MO49"/>
      <c r="MP49"/>
      <c r="MQ49"/>
      <c r="MR49"/>
      <c r="MS49"/>
      <c r="MT49"/>
      <c r="MU49"/>
      <c r="MV49"/>
      <c r="MW49"/>
      <c r="MX49"/>
      <c r="MY49"/>
      <c r="MZ49"/>
      <c r="NA49"/>
      <c r="NB49"/>
      <c r="NC49"/>
      <c r="ND49"/>
      <c r="NE49"/>
      <c r="NF49"/>
      <c r="NG49"/>
      <c r="NH49"/>
      <c r="NI49"/>
      <c r="NJ49"/>
      <c r="NK49"/>
      <c r="NL49"/>
      <c r="NM49"/>
      <c r="NN49"/>
      <c r="NO49"/>
      <c r="NP49"/>
      <c r="NQ49"/>
      <c r="NR49"/>
      <c r="NS49"/>
      <c r="NT49"/>
      <c r="NU49"/>
      <c r="NV49"/>
      <c r="NW49"/>
      <c r="NX49"/>
      <c r="NY49"/>
      <c r="NZ49"/>
      <c r="OA49"/>
      <c r="OB49"/>
      <c r="OC49"/>
      <c r="OD49"/>
      <c r="OE49"/>
      <c r="OF49"/>
      <c r="OG49"/>
      <c r="OH49"/>
      <c r="OI49"/>
      <c r="OJ49"/>
      <c r="OK49"/>
      <c r="OL49"/>
      <c r="OM49"/>
      <c r="ON49"/>
      <c r="OO49"/>
      <c r="OP49"/>
      <c r="OQ49"/>
      <c r="OR49"/>
      <c r="OS49"/>
      <c r="OT49"/>
      <c r="OU49"/>
      <c r="OV49"/>
      <c r="OW49"/>
      <c r="OX49"/>
      <c r="OY49"/>
      <c r="OZ49"/>
      <c r="PA49"/>
      <c r="PB49"/>
      <c r="PC49"/>
      <c r="PD49"/>
      <c r="PE49"/>
      <c r="PF49"/>
      <c r="PG49"/>
      <c r="PH49"/>
      <c r="PI49"/>
      <c r="PJ49"/>
      <c r="PK49"/>
      <c r="PL49"/>
      <c r="PM49"/>
      <c r="PN49"/>
      <c r="PO49"/>
      <c r="PP49"/>
      <c r="PQ49"/>
      <c r="PR49"/>
      <c r="PS49"/>
      <c r="PT49"/>
      <c r="PU49"/>
      <c r="PV49"/>
      <c r="PW49"/>
      <c r="PX49"/>
      <c r="PY49"/>
      <c r="PZ49"/>
      <c r="QA49"/>
      <c r="QB49"/>
      <c r="QC49"/>
      <c r="QD49"/>
      <c r="QE49"/>
      <c r="QF49"/>
      <c r="QG49"/>
      <c r="QH49"/>
      <c r="QI49"/>
      <c r="QJ49"/>
      <c r="QK49"/>
      <c r="QL49"/>
      <c r="QM49"/>
      <c r="QN49"/>
      <c r="QO49"/>
      <c r="QP49"/>
      <c r="QQ49"/>
      <c r="QR49"/>
      <c r="QS49"/>
      <c r="QT49"/>
      <c r="QU49"/>
      <c r="QV49"/>
      <c r="QW49"/>
      <c r="QX49"/>
      <c r="QY49"/>
      <c r="QZ49"/>
      <c r="RA49"/>
      <c r="RB49"/>
      <c r="RC49"/>
      <c r="RD49"/>
      <c r="RE49"/>
      <c r="RF49"/>
    </row>
    <row r="50" spans="1:474">
      <c r="A50" s="255">
        <v>17</v>
      </c>
      <c r="B50" s="255" t="s">
        <v>182</v>
      </c>
      <c r="C50" s="255" t="s">
        <v>59</v>
      </c>
      <c r="D50" s="221">
        <v>10</v>
      </c>
      <c r="E50" s="221">
        <v>10</v>
      </c>
      <c r="F50" s="221">
        <v>10</v>
      </c>
      <c r="G50" s="221"/>
      <c r="H50" s="221"/>
      <c r="I50" s="221"/>
      <c r="J50"/>
      <c r="K50"/>
      <c r="L50"/>
      <c r="M50"/>
      <c r="N50"/>
      <c r="O50"/>
      <c r="P50"/>
      <c r="Q50"/>
      <c r="R50"/>
      <c r="S50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  <c r="GG50"/>
      <c r="GH50"/>
      <c r="GI50"/>
      <c r="GJ50"/>
      <c r="GK50"/>
      <c r="GL50"/>
      <c r="GM50"/>
      <c r="GN50"/>
      <c r="GO50"/>
      <c r="GP50"/>
      <c r="GQ50"/>
      <c r="GR50"/>
      <c r="GS50"/>
      <c r="GT50"/>
      <c r="GU50"/>
      <c r="GV50"/>
      <c r="GW50"/>
      <c r="GX50"/>
      <c r="GY50"/>
      <c r="GZ50"/>
      <c r="HA50"/>
      <c r="HB50"/>
      <c r="HC50"/>
      <c r="HD50"/>
      <c r="HE50"/>
      <c r="HF50"/>
      <c r="HG50"/>
      <c r="HH50"/>
      <c r="HI50"/>
      <c r="HJ50"/>
      <c r="HK50"/>
      <c r="HL50"/>
      <c r="HM50"/>
      <c r="HN50"/>
      <c r="HO50"/>
      <c r="HP50"/>
      <c r="HQ50"/>
      <c r="HR50"/>
      <c r="HS50"/>
      <c r="HT50"/>
      <c r="HU50"/>
      <c r="HV50"/>
      <c r="HW50"/>
      <c r="HX50"/>
      <c r="HY50"/>
      <c r="HZ50"/>
      <c r="IA50"/>
      <c r="IB50"/>
      <c r="IC50"/>
      <c r="ID50"/>
      <c r="IE50"/>
      <c r="IF50"/>
      <c r="IG50"/>
      <c r="IH50"/>
      <c r="II50"/>
      <c r="IJ50"/>
      <c r="IK50"/>
      <c r="IL50"/>
      <c r="IM50"/>
      <c r="IN50"/>
      <c r="IO50"/>
      <c r="IP50"/>
      <c r="IQ50"/>
      <c r="IR50"/>
      <c r="IS50"/>
      <c r="IT50"/>
      <c r="IU50"/>
      <c r="IV50"/>
      <c r="IW50"/>
      <c r="IX50"/>
      <c r="IY50"/>
      <c r="IZ50"/>
      <c r="JA50"/>
      <c r="JB50"/>
      <c r="JC50"/>
      <c r="JD50"/>
      <c r="JE50"/>
      <c r="JF50"/>
      <c r="JG50"/>
      <c r="JH50"/>
      <c r="JI50"/>
      <c r="JJ50"/>
      <c r="JK50"/>
      <c r="JL50"/>
      <c r="JM50"/>
      <c r="JN50"/>
      <c r="JO50"/>
      <c r="JP50"/>
      <c r="JQ50"/>
      <c r="JR50"/>
      <c r="JS50"/>
      <c r="JT50"/>
      <c r="JU50"/>
      <c r="JV50"/>
      <c r="JW50"/>
      <c r="JX50"/>
      <c r="JY50"/>
      <c r="JZ50"/>
      <c r="KA50"/>
      <c r="KB50"/>
      <c r="KC50"/>
      <c r="KD50"/>
      <c r="KE50"/>
      <c r="KF50"/>
      <c r="KG50"/>
      <c r="KH50"/>
      <c r="KI50"/>
      <c r="KJ50"/>
      <c r="KK50"/>
      <c r="KL50"/>
      <c r="KM50"/>
      <c r="KN50"/>
      <c r="KO50"/>
      <c r="KP50"/>
      <c r="KQ50"/>
      <c r="KR50"/>
      <c r="KS50"/>
      <c r="KT50"/>
      <c r="KU50"/>
      <c r="KV50"/>
      <c r="KW50"/>
      <c r="KX50"/>
      <c r="KY50"/>
      <c r="KZ50"/>
      <c r="LA50"/>
      <c r="LB50"/>
      <c r="LC50"/>
      <c r="LD50"/>
      <c r="LE50"/>
      <c r="LF50"/>
      <c r="LG50"/>
      <c r="LH50"/>
      <c r="LI50"/>
      <c r="LJ50"/>
      <c r="LK50"/>
      <c r="LL50"/>
      <c r="LM50"/>
      <c r="LN50"/>
      <c r="LO50"/>
      <c r="LP50"/>
      <c r="LQ50"/>
      <c r="LR50"/>
      <c r="LS50"/>
      <c r="LT50"/>
      <c r="LU50"/>
      <c r="LV50"/>
      <c r="LW50"/>
      <c r="LX50"/>
      <c r="LY50"/>
      <c r="LZ50"/>
      <c r="MA50"/>
      <c r="MB50"/>
      <c r="MC50"/>
      <c r="MD50"/>
      <c r="ME50"/>
      <c r="MF50"/>
      <c r="MG50"/>
      <c r="MH50"/>
      <c r="MI50"/>
      <c r="MJ50"/>
      <c r="MK50"/>
      <c r="ML50"/>
      <c r="MM50"/>
      <c r="MN50"/>
      <c r="MO50"/>
      <c r="MP50"/>
      <c r="MQ50"/>
      <c r="MR50"/>
      <c r="MS50"/>
      <c r="MT50"/>
      <c r="MU50"/>
      <c r="MV50"/>
      <c r="MW50"/>
      <c r="MX50"/>
      <c r="MY50"/>
      <c r="MZ50"/>
      <c r="NA50"/>
      <c r="NB50"/>
      <c r="NC50"/>
      <c r="ND50"/>
      <c r="NE50"/>
      <c r="NF50"/>
      <c r="NG50"/>
      <c r="NH50"/>
      <c r="NI50"/>
      <c r="NJ50"/>
      <c r="NK50"/>
      <c r="NL50"/>
      <c r="NM50"/>
      <c r="NN50"/>
      <c r="NO50"/>
      <c r="NP50"/>
      <c r="NQ50"/>
      <c r="NR50"/>
      <c r="NS50"/>
      <c r="NT50"/>
      <c r="NU50"/>
      <c r="NV50"/>
      <c r="NW50"/>
      <c r="NX50"/>
      <c r="NY50"/>
      <c r="NZ50"/>
      <c r="OA50"/>
      <c r="OB50"/>
      <c r="OC50"/>
      <c r="OD50"/>
      <c r="OE50"/>
      <c r="OF50"/>
      <c r="OG50"/>
      <c r="OH50"/>
      <c r="OI50"/>
      <c r="OJ50"/>
      <c r="OK50"/>
      <c r="OL50"/>
      <c r="OM50"/>
      <c r="ON50"/>
      <c r="OO50"/>
      <c r="OP50"/>
      <c r="OQ50"/>
      <c r="OR50"/>
      <c r="OS50"/>
      <c r="OT50"/>
      <c r="OU50"/>
      <c r="OV50"/>
      <c r="OW50"/>
      <c r="OX50"/>
      <c r="OY50"/>
      <c r="OZ50"/>
      <c r="PA50"/>
      <c r="PB50"/>
      <c r="PC50"/>
      <c r="PD50"/>
      <c r="PE50"/>
      <c r="PF50"/>
      <c r="PG50"/>
      <c r="PH50"/>
      <c r="PI50"/>
      <c r="PJ50"/>
      <c r="PK50"/>
      <c r="PL50"/>
      <c r="PM50"/>
      <c r="PN50"/>
      <c r="PO50"/>
      <c r="PP50"/>
      <c r="PQ50"/>
      <c r="PR50"/>
      <c r="PS50"/>
      <c r="PT50"/>
      <c r="PU50"/>
      <c r="PV50"/>
      <c r="PW50"/>
      <c r="PX50"/>
      <c r="PY50"/>
      <c r="PZ50"/>
      <c r="QA50"/>
      <c r="QB50"/>
      <c r="QC50"/>
      <c r="QD50"/>
      <c r="QE50"/>
      <c r="QF50"/>
      <c r="QG50"/>
      <c r="QH50"/>
      <c r="QI50"/>
      <c r="QJ50"/>
      <c r="QK50"/>
      <c r="QL50"/>
      <c r="QM50"/>
      <c r="QN50"/>
      <c r="QO50"/>
      <c r="QP50"/>
      <c r="QQ50"/>
      <c r="QR50"/>
      <c r="QS50"/>
      <c r="QT50"/>
      <c r="QU50"/>
      <c r="QV50"/>
      <c r="QW50"/>
      <c r="QX50"/>
      <c r="QY50"/>
      <c r="QZ50"/>
      <c r="RA50"/>
      <c r="RB50"/>
      <c r="RC50"/>
      <c r="RD50"/>
      <c r="RE50"/>
      <c r="RF50"/>
    </row>
    <row r="51" spans="1:474">
      <c r="A51" s="255">
        <v>17</v>
      </c>
      <c r="B51" s="255" t="s">
        <v>175</v>
      </c>
      <c r="C51" s="255" t="s">
        <v>59</v>
      </c>
      <c r="D51" s="221">
        <v>12</v>
      </c>
      <c r="E51" s="221">
        <v>12</v>
      </c>
      <c r="F51" s="221">
        <v>12</v>
      </c>
      <c r="G51" s="221"/>
      <c r="H51" s="221"/>
      <c r="I51" s="221"/>
      <c r="J51"/>
      <c r="K51"/>
      <c r="L51"/>
      <c r="M51"/>
      <c r="N51"/>
      <c r="O51"/>
      <c r="P51"/>
      <c r="Q51"/>
      <c r="R51"/>
      <c r="S51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  <c r="GG51"/>
      <c r="GH51"/>
      <c r="GI51"/>
      <c r="GJ51"/>
      <c r="GK51"/>
      <c r="GL51"/>
      <c r="GM51"/>
      <c r="GN51"/>
      <c r="GO51"/>
      <c r="GP51"/>
      <c r="GQ51"/>
      <c r="GR51"/>
      <c r="GS51"/>
      <c r="GT51"/>
      <c r="GU51"/>
      <c r="GV51"/>
      <c r="GW51"/>
      <c r="GX51"/>
      <c r="GY51"/>
      <c r="GZ51"/>
      <c r="HA51"/>
      <c r="HB51"/>
      <c r="HC51"/>
      <c r="HD51"/>
      <c r="HE51"/>
      <c r="HF51"/>
      <c r="HG51"/>
      <c r="HH51"/>
      <c r="HI51"/>
      <c r="HJ51"/>
      <c r="HK51"/>
      <c r="HL51"/>
      <c r="HM51"/>
      <c r="HN51"/>
      <c r="HO51"/>
      <c r="HP51"/>
      <c r="HQ51"/>
      <c r="HR51"/>
      <c r="HS51"/>
      <c r="HT51"/>
      <c r="HU51"/>
      <c r="HV51"/>
      <c r="HW51"/>
      <c r="HX51"/>
      <c r="HY51"/>
      <c r="HZ51"/>
      <c r="IA51"/>
      <c r="IB51"/>
      <c r="IC51"/>
      <c r="ID51"/>
      <c r="IE51"/>
      <c r="IF51"/>
      <c r="IG51"/>
      <c r="IH51"/>
      <c r="II51"/>
      <c r="IJ51"/>
      <c r="IK51"/>
      <c r="IL51"/>
      <c r="IM51"/>
      <c r="IN51"/>
      <c r="IO51"/>
      <c r="IP51"/>
      <c r="IQ51"/>
      <c r="IR51"/>
      <c r="IS51"/>
      <c r="IT51"/>
      <c r="IU51"/>
      <c r="IV51"/>
      <c r="IW51"/>
      <c r="IX51"/>
      <c r="IY51"/>
      <c r="IZ51"/>
      <c r="JA51"/>
      <c r="JB51"/>
      <c r="JC51"/>
      <c r="JD51"/>
      <c r="JE51"/>
      <c r="JF51"/>
      <c r="JG51"/>
      <c r="JH51"/>
      <c r="JI51"/>
      <c r="JJ51"/>
      <c r="JK51"/>
      <c r="JL51"/>
      <c r="JM51"/>
      <c r="JN51"/>
      <c r="JO51"/>
      <c r="JP51"/>
      <c r="JQ51"/>
      <c r="JR51"/>
      <c r="JS51"/>
      <c r="JT51"/>
      <c r="JU51"/>
      <c r="JV51"/>
      <c r="JW51"/>
      <c r="JX51"/>
      <c r="JY51"/>
      <c r="JZ51"/>
      <c r="KA51"/>
      <c r="KB51"/>
      <c r="KC51"/>
      <c r="KD51"/>
      <c r="KE51"/>
      <c r="KF51"/>
      <c r="KG51"/>
      <c r="KH51"/>
      <c r="KI51"/>
      <c r="KJ51"/>
      <c r="KK51"/>
      <c r="KL51"/>
      <c r="KM51"/>
      <c r="KN51"/>
      <c r="KO51"/>
      <c r="KP51"/>
      <c r="KQ51"/>
      <c r="KR51"/>
      <c r="KS51"/>
      <c r="KT51"/>
      <c r="KU51"/>
      <c r="KV51"/>
      <c r="KW51"/>
      <c r="KX51"/>
      <c r="KY51"/>
      <c r="KZ51"/>
      <c r="LA51"/>
      <c r="LB51"/>
      <c r="LC51"/>
      <c r="LD51"/>
      <c r="LE51"/>
      <c r="LF51"/>
      <c r="LG51"/>
      <c r="LH51"/>
      <c r="LI51"/>
      <c r="LJ51"/>
      <c r="LK51"/>
      <c r="LL51"/>
      <c r="LM51"/>
      <c r="LN51"/>
      <c r="LO51"/>
      <c r="LP51"/>
      <c r="LQ51"/>
      <c r="LR51"/>
      <c r="LS51"/>
      <c r="LT51"/>
      <c r="LU51"/>
      <c r="LV51"/>
      <c r="LW51"/>
      <c r="LX51"/>
      <c r="LY51"/>
      <c r="LZ51"/>
      <c r="MA51"/>
      <c r="MB51"/>
      <c r="MC51"/>
      <c r="MD51"/>
      <c r="ME51"/>
      <c r="MF51"/>
      <c r="MG51"/>
      <c r="MH51"/>
      <c r="MI51"/>
      <c r="MJ51"/>
      <c r="MK51"/>
      <c r="ML51"/>
      <c r="MM51"/>
      <c r="MN51"/>
      <c r="MO51"/>
      <c r="MP51"/>
      <c r="MQ51"/>
      <c r="MR51"/>
      <c r="MS51"/>
      <c r="MT51"/>
      <c r="MU51"/>
      <c r="MV51"/>
      <c r="MW51"/>
      <c r="MX51"/>
      <c r="MY51"/>
      <c r="MZ51"/>
      <c r="NA51"/>
      <c r="NB51"/>
      <c r="NC51"/>
      <c r="ND51"/>
      <c r="NE51"/>
      <c r="NF51"/>
      <c r="NG51"/>
      <c r="NH51"/>
      <c r="NI51"/>
      <c r="NJ51"/>
      <c r="NK51"/>
      <c r="NL51"/>
      <c r="NM51"/>
      <c r="NN51"/>
      <c r="NO51"/>
      <c r="NP51"/>
      <c r="NQ51"/>
      <c r="NR51"/>
      <c r="NS51"/>
      <c r="NT51"/>
      <c r="NU51"/>
      <c r="NV51"/>
      <c r="NW51"/>
      <c r="NX51"/>
      <c r="NY51"/>
      <c r="NZ51"/>
      <c r="OA51"/>
      <c r="OB51"/>
      <c r="OC51"/>
      <c r="OD51"/>
      <c r="OE51"/>
      <c r="OF51"/>
      <c r="OG51"/>
      <c r="OH51"/>
      <c r="OI51"/>
      <c r="OJ51"/>
      <c r="OK51"/>
      <c r="OL51"/>
      <c r="OM51"/>
      <c r="ON51"/>
      <c r="OO51"/>
      <c r="OP51"/>
      <c r="OQ51"/>
      <c r="OR51"/>
      <c r="OS51"/>
      <c r="OT51"/>
      <c r="OU51"/>
      <c r="OV51"/>
      <c r="OW51"/>
      <c r="OX51"/>
      <c r="OY51"/>
      <c r="OZ51"/>
      <c r="PA51"/>
      <c r="PB51"/>
      <c r="PC51"/>
      <c r="PD51"/>
      <c r="PE51"/>
      <c r="PF51"/>
      <c r="PG51"/>
      <c r="PH51"/>
      <c r="PI51"/>
      <c r="PJ51"/>
      <c r="PK51"/>
      <c r="PL51"/>
      <c r="PM51"/>
      <c r="PN51"/>
      <c r="PO51"/>
      <c r="PP51"/>
      <c r="PQ51"/>
      <c r="PR51"/>
      <c r="PS51"/>
      <c r="PT51"/>
      <c r="PU51"/>
      <c r="PV51"/>
      <c r="PW51"/>
      <c r="PX51"/>
      <c r="PY51"/>
      <c r="PZ51"/>
      <c r="QA51"/>
      <c r="QB51"/>
      <c r="QC51"/>
      <c r="QD51"/>
      <c r="QE51"/>
      <c r="QF51"/>
      <c r="QG51"/>
      <c r="QH51"/>
      <c r="QI51"/>
      <c r="QJ51"/>
      <c r="QK51"/>
      <c r="QL51"/>
      <c r="QM51"/>
      <c r="QN51"/>
      <c r="QO51"/>
      <c r="QP51"/>
      <c r="QQ51"/>
      <c r="QR51"/>
      <c r="QS51"/>
      <c r="QT51"/>
      <c r="QU51"/>
      <c r="QV51"/>
      <c r="QW51"/>
      <c r="QX51"/>
      <c r="QY51"/>
      <c r="QZ51"/>
      <c r="RA51"/>
      <c r="RB51"/>
      <c r="RC51"/>
      <c r="RD51"/>
      <c r="RE51"/>
      <c r="RF51"/>
    </row>
    <row r="52" spans="1:474">
      <c r="A52" s="255">
        <v>17</v>
      </c>
      <c r="B52" s="255" t="s">
        <v>259</v>
      </c>
      <c r="C52" s="255" t="s">
        <v>59</v>
      </c>
      <c r="D52" s="221">
        <v>8</v>
      </c>
      <c r="E52" s="221">
        <v>7</v>
      </c>
      <c r="F52" s="221">
        <v>9</v>
      </c>
      <c r="G52" s="221"/>
      <c r="H52" s="221"/>
      <c r="I52" s="221"/>
      <c r="J52"/>
      <c r="K52"/>
      <c r="L52"/>
      <c r="M52"/>
      <c r="N52"/>
      <c r="O52"/>
      <c r="P52"/>
      <c r="Q52"/>
      <c r="R52"/>
      <c r="S52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  <c r="GG52"/>
      <c r="GH52"/>
      <c r="GI52"/>
      <c r="GJ52"/>
      <c r="GK52"/>
      <c r="GL52"/>
      <c r="GM52"/>
      <c r="GN52"/>
      <c r="GO52"/>
      <c r="GP52"/>
      <c r="GQ52"/>
      <c r="GR52"/>
      <c r="GS52"/>
      <c r="GT52"/>
      <c r="GU52"/>
      <c r="GV52"/>
      <c r="GW52"/>
      <c r="GX52"/>
      <c r="GY52"/>
      <c r="GZ52"/>
      <c r="HA52"/>
      <c r="HB52"/>
      <c r="HC52"/>
      <c r="HD52"/>
      <c r="HE52"/>
      <c r="HF52"/>
      <c r="HG52"/>
      <c r="HH52"/>
      <c r="HI52"/>
      <c r="HJ52"/>
      <c r="HK52"/>
      <c r="HL52"/>
      <c r="HM52"/>
      <c r="HN52"/>
      <c r="HO52"/>
      <c r="HP52"/>
      <c r="HQ52"/>
      <c r="HR52"/>
      <c r="HS52"/>
      <c r="HT52"/>
      <c r="HU52"/>
      <c r="HV52"/>
      <c r="HW52"/>
      <c r="HX52"/>
      <c r="HY52"/>
      <c r="HZ52"/>
      <c r="IA52"/>
      <c r="IB52"/>
      <c r="IC52"/>
      <c r="ID52"/>
      <c r="IE52"/>
      <c r="IF52"/>
      <c r="IG52"/>
      <c r="IH52"/>
      <c r="II52"/>
      <c r="IJ52"/>
      <c r="IK52"/>
      <c r="IL52"/>
      <c r="IM52"/>
      <c r="IN52"/>
      <c r="IO52"/>
      <c r="IP52"/>
      <c r="IQ52"/>
      <c r="IR52"/>
      <c r="IS52"/>
      <c r="IT52"/>
      <c r="IU52"/>
      <c r="IV52"/>
      <c r="IW52"/>
      <c r="IX52"/>
      <c r="IY52"/>
      <c r="IZ52"/>
      <c r="JA52"/>
      <c r="JB52"/>
      <c r="JC52"/>
      <c r="JD52"/>
      <c r="JE52"/>
      <c r="JF52"/>
      <c r="JG52"/>
      <c r="JH52"/>
      <c r="JI52"/>
      <c r="JJ52"/>
      <c r="JK52"/>
      <c r="JL52"/>
      <c r="JM52"/>
      <c r="JN52"/>
      <c r="JO52"/>
      <c r="JP52"/>
      <c r="JQ52"/>
      <c r="JR52"/>
      <c r="JS52"/>
      <c r="JT52"/>
      <c r="JU52"/>
      <c r="JV52"/>
      <c r="JW52"/>
      <c r="JX52"/>
      <c r="JY52"/>
      <c r="JZ52"/>
      <c r="KA52"/>
      <c r="KB52"/>
      <c r="KC52"/>
      <c r="KD52"/>
      <c r="KE52"/>
      <c r="KF52"/>
      <c r="KG52"/>
      <c r="KH52"/>
      <c r="KI52"/>
      <c r="KJ52"/>
      <c r="KK52"/>
      <c r="KL52"/>
      <c r="KM52"/>
      <c r="KN52"/>
      <c r="KO52"/>
      <c r="KP52"/>
      <c r="KQ52"/>
      <c r="KR52"/>
      <c r="KS52"/>
      <c r="KT52"/>
      <c r="KU52"/>
      <c r="KV52"/>
      <c r="KW52"/>
      <c r="KX52"/>
      <c r="KY52"/>
      <c r="KZ52"/>
      <c r="LA52"/>
      <c r="LB52"/>
      <c r="LC52"/>
      <c r="LD52"/>
      <c r="LE52"/>
      <c r="LF52"/>
      <c r="LG52"/>
      <c r="LH52"/>
      <c r="LI52"/>
      <c r="LJ52"/>
      <c r="LK52"/>
      <c r="LL52"/>
      <c r="LM52"/>
      <c r="LN52"/>
      <c r="LO52"/>
      <c r="LP52"/>
      <c r="LQ52"/>
      <c r="LR52"/>
      <c r="LS52"/>
      <c r="LT52"/>
      <c r="LU52"/>
      <c r="LV52"/>
      <c r="LW52"/>
      <c r="LX52"/>
      <c r="LY52"/>
      <c r="LZ52"/>
      <c r="MA52"/>
      <c r="MB52"/>
      <c r="MC52"/>
      <c r="MD52"/>
      <c r="ME52"/>
      <c r="MF52"/>
      <c r="MG52"/>
      <c r="MH52"/>
      <c r="MI52"/>
      <c r="MJ52"/>
      <c r="MK52"/>
      <c r="ML52"/>
      <c r="MM52"/>
      <c r="MN52"/>
      <c r="MO52"/>
      <c r="MP52"/>
      <c r="MQ52"/>
      <c r="MR52"/>
      <c r="MS52"/>
      <c r="MT52"/>
      <c r="MU52"/>
      <c r="MV52"/>
      <c r="MW52"/>
      <c r="MX52"/>
      <c r="MY52"/>
      <c r="MZ52"/>
      <c r="NA52"/>
      <c r="NB52"/>
      <c r="NC52"/>
      <c r="ND52"/>
      <c r="NE52"/>
      <c r="NF52"/>
      <c r="NG52"/>
      <c r="NH52"/>
      <c r="NI52"/>
      <c r="NJ52"/>
      <c r="NK52"/>
      <c r="NL52"/>
      <c r="NM52"/>
      <c r="NN52"/>
      <c r="NO52"/>
      <c r="NP52"/>
      <c r="NQ52"/>
      <c r="NR52"/>
      <c r="NS52"/>
      <c r="NT52"/>
      <c r="NU52"/>
      <c r="NV52"/>
      <c r="NW52"/>
      <c r="NX52"/>
      <c r="NY52"/>
      <c r="NZ52"/>
      <c r="OA52"/>
      <c r="OB52"/>
      <c r="OC52"/>
      <c r="OD52"/>
      <c r="OE52"/>
      <c r="OF52"/>
      <c r="OG52"/>
      <c r="OH52"/>
      <c r="OI52"/>
      <c r="OJ52"/>
      <c r="OK52"/>
      <c r="OL52"/>
      <c r="OM52"/>
      <c r="ON52"/>
      <c r="OO52"/>
      <c r="OP52"/>
      <c r="OQ52"/>
      <c r="OR52"/>
      <c r="OS52"/>
      <c r="OT52"/>
      <c r="OU52"/>
      <c r="OV52"/>
      <c r="OW52"/>
      <c r="OX52"/>
      <c r="OY52"/>
      <c r="OZ52"/>
      <c r="PA52"/>
      <c r="PB52"/>
      <c r="PC52"/>
      <c r="PD52"/>
      <c r="PE52"/>
      <c r="PF52"/>
      <c r="PG52"/>
      <c r="PH52"/>
      <c r="PI52"/>
      <c r="PJ52"/>
      <c r="PK52"/>
      <c r="PL52"/>
      <c r="PM52"/>
      <c r="PN52"/>
      <c r="PO52"/>
      <c r="PP52"/>
      <c r="PQ52"/>
      <c r="PR52"/>
      <c r="PS52"/>
      <c r="PT52"/>
      <c r="PU52"/>
      <c r="PV52"/>
      <c r="PW52"/>
      <c r="PX52"/>
      <c r="PY52"/>
      <c r="PZ52"/>
      <c r="QA52"/>
      <c r="QB52"/>
      <c r="QC52"/>
      <c r="QD52"/>
      <c r="QE52"/>
      <c r="QF52"/>
      <c r="QG52"/>
      <c r="QH52"/>
      <c r="QI52"/>
      <c r="QJ52"/>
      <c r="QK52"/>
      <c r="QL52"/>
      <c r="QM52"/>
      <c r="QN52"/>
      <c r="QO52"/>
      <c r="QP52"/>
      <c r="QQ52"/>
      <c r="QR52"/>
      <c r="QS52"/>
      <c r="QT52"/>
      <c r="QU52"/>
      <c r="QV52"/>
      <c r="QW52"/>
      <c r="QX52"/>
      <c r="QY52"/>
      <c r="QZ52"/>
      <c r="RA52"/>
      <c r="RB52"/>
      <c r="RC52"/>
      <c r="RD52"/>
      <c r="RE52"/>
      <c r="RF52"/>
    </row>
    <row r="53" spans="1:474">
      <c r="A53" s="255">
        <v>18</v>
      </c>
      <c r="B53" s="255" t="s">
        <v>190</v>
      </c>
      <c r="C53" s="255" t="s">
        <v>60</v>
      </c>
      <c r="D53" s="221">
        <v>7</v>
      </c>
      <c r="E53" s="221">
        <v>7</v>
      </c>
      <c r="F53" s="221">
        <v>7</v>
      </c>
      <c r="G53" s="221"/>
      <c r="H53" s="221"/>
      <c r="I53" s="221"/>
      <c r="J53"/>
      <c r="K53"/>
      <c r="L53"/>
      <c r="M53"/>
      <c r="N53"/>
      <c r="O53"/>
      <c r="P53"/>
      <c r="Q53"/>
      <c r="R53"/>
      <c r="S53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  <c r="GG53"/>
      <c r="GH53"/>
      <c r="GI53"/>
      <c r="GJ53"/>
      <c r="GK53"/>
      <c r="GL53"/>
      <c r="GM53"/>
      <c r="GN53"/>
      <c r="GO53"/>
      <c r="GP53"/>
      <c r="GQ53"/>
      <c r="GR53"/>
      <c r="GS53"/>
      <c r="GT53"/>
      <c r="GU53"/>
      <c r="GV53"/>
      <c r="GW53"/>
      <c r="GX53"/>
      <c r="GY53"/>
      <c r="GZ53"/>
      <c r="HA53"/>
      <c r="HB53"/>
      <c r="HC53"/>
      <c r="HD53"/>
      <c r="HE53"/>
      <c r="HF53"/>
      <c r="HG53"/>
      <c r="HH53"/>
      <c r="HI53"/>
      <c r="HJ53"/>
      <c r="HK53"/>
      <c r="HL53"/>
      <c r="HM53"/>
      <c r="HN53"/>
      <c r="HO53"/>
      <c r="HP53"/>
      <c r="HQ53"/>
      <c r="HR53"/>
      <c r="HS53"/>
      <c r="HT53"/>
      <c r="HU53"/>
      <c r="HV53"/>
      <c r="HW53"/>
      <c r="HX53"/>
      <c r="HY53"/>
      <c r="HZ53"/>
      <c r="IA53"/>
      <c r="IB53"/>
      <c r="IC53"/>
      <c r="ID53"/>
      <c r="IE53"/>
      <c r="IF53"/>
      <c r="IG53"/>
      <c r="IH53"/>
      <c r="II53"/>
      <c r="IJ53"/>
      <c r="IK53"/>
      <c r="IL53"/>
      <c r="IM53"/>
      <c r="IN53"/>
      <c r="IO53"/>
      <c r="IP53"/>
      <c r="IQ53"/>
      <c r="IR53"/>
      <c r="IS53"/>
      <c r="IT53"/>
      <c r="IU53"/>
      <c r="IV53"/>
      <c r="IW53"/>
      <c r="IX53"/>
      <c r="IY53"/>
      <c r="IZ53"/>
      <c r="JA53"/>
      <c r="JB53"/>
      <c r="JC53"/>
      <c r="JD53"/>
      <c r="JE53"/>
      <c r="JF53"/>
      <c r="JG53"/>
      <c r="JH53"/>
      <c r="JI53"/>
      <c r="JJ53"/>
      <c r="JK53"/>
      <c r="JL53"/>
      <c r="JM53"/>
      <c r="JN53"/>
      <c r="JO53"/>
      <c r="JP53"/>
      <c r="JQ53"/>
      <c r="JR53"/>
      <c r="JS53"/>
      <c r="JT53"/>
      <c r="JU53"/>
      <c r="JV53"/>
      <c r="JW53"/>
      <c r="JX53"/>
      <c r="JY53"/>
      <c r="JZ53"/>
      <c r="KA53"/>
      <c r="KB53"/>
      <c r="KC53"/>
      <c r="KD53"/>
      <c r="KE53"/>
      <c r="KF53"/>
      <c r="KG53"/>
      <c r="KH53"/>
      <c r="KI53"/>
      <c r="KJ53"/>
      <c r="KK53"/>
      <c r="KL53"/>
      <c r="KM53"/>
      <c r="KN53"/>
      <c r="KO53"/>
      <c r="KP53"/>
      <c r="KQ53"/>
      <c r="KR53"/>
      <c r="KS53"/>
      <c r="KT53"/>
      <c r="KU53"/>
      <c r="KV53"/>
      <c r="KW53"/>
      <c r="KX53"/>
      <c r="KY53"/>
      <c r="KZ53"/>
      <c r="LA53"/>
      <c r="LB53"/>
      <c r="LC53"/>
      <c r="LD53"/>
      <c r="LE53"/>
      <c r="LF53"/>
      <c r="LG53"/>
      <c r="LH53"/>
      <c r="LI53"/>
      <c r="LJ53"/>
      <c r="LK53"/>
      <c r="LL53"/>
      <c r="LM53"/>
      <c r="LN53"/>
      <c r="LO53"/>
      <c r="LP53"/>
      <c r="LQ53"/>
      <c r="LR53"/>
      <c r="LS53"/>
      <c r="LT53"/>
      <c r="LU53"/>
      <c r="LV53"/>
      <c r="LW53"/>
      <c r="LX53"/>
      <c r="LY53"/>
      <c r="LZ53"/>
      <c r="MA53"/>
      <c r="MB53"/>
      <c r="MC53"/>
      <c r="MD53"/>
      <c r="ME53"/>
      <c r="MF53"/>
      <c r="MG53"/>
      <c r="MH53"/>
      <c r="MI53"/>
      <c r="MJ53"/>
      <c r="MK53"/>
      <c r="ML53"/>
      <c r="MM53"/>
      <c r="MN53"/>
      <c r="MO53"/>
      <c r="MP53"/>
      <c r="MQ53"/>
      <c r="MR53"/>
      <c r="MS53"/>
      <c r="MT53"/>
      <c r="MU53"/>
      <c r="MV53"/>
      <c r="MW53"/>
      <c r="MX53"/>
      <c r="MY53"/>
      <c r="MZ53"/>
      <c r="NA53"/>
      <c r="NB53"/>
      <c r="NC53"/>
      <c r="ND53"/>
      <c r="NE53"/>
      <c r="NF53"/>
      <c r="NG53"/>
      <c r="NH53"/>
      <c r="NI53"/>
      <c r="NJ53"/>
      <c r="NK53"/>
      <c r="NL53"/>
      <c r="NM53"/>
      <c r="NN53"/>
      <c r="NO53"/>
      <c r="NP53"/>
      <c r="NQ53"/>
      <c r="NR53"/>
      <c r="NS53"/>
      <c r="NT53"/>
      <c r="NU53"/>
      <c r="NV53"/>
      <c r="NW53"/>
      <c r="NX53"/>
      <c r="NY53"/>
      <c r="NZ53"/>
      <c r="OA53"/>
      <c r="OB53"/>
      <c r="OC53"/>
      <c r="OD53"/>
      <c r="OE53"/>
      <c r="OF53"/>
      <c r="OG53"/>
      <c r="OH53"/>
      <c r="OI53"/>
      <c r="OJ53"/>
      <c r="OK53"/>
      <c r="OL53"/>
      <c r="OM53"/>
      <c r="ON53"/>
      <c r="OO53"/>
      <c r="OP53"/>
      <c r="OQ53"/>
      <c r="OR53"/>
      <c r="OS53"/>
      <c r="OT53"/>
      <c r="OU53"/>
      <c r="OV53"/>
      <c r="OW53"/>
      <c r="OX53"/>
      <c r="OY53"/>
      <c r="OZ53"/>
      <c r="PA53"/>
      <c r="PB53"/>
      <c r="PC53"/>
      <c r="PD53"/>
      <c r="PE53"/>
      <c r="PF53"/>
      <c r="PG53"/>
      <c r="PH53"/>
      <c r="PI53"/>
      <c r="PJ53"/>
      <c r="PK53"/>
      <c r="PL53"/>
      <c r="PM53"/>
      <c r="PN53"/>
      <c r="PO53"/>
      <c r="PP53"/>
      <c r="PQ53"/>
      <c r="PR53"/>
      <c r="PS53"/>
      <c r="PT53"/>
      <c r="PU53"/>
      <c r="PV53"/>
      <c r="PW53"/>
      <c r="PX53"/>
      <c r="PY53"/>
      <c r="PZ53"/>
      <c r="QA53"/>
      <c r="QB53"/>
      <c r="QC53"/>
      <c r="QD53"/>
      <c r="QE53"/>
      <c r="QF53"/>
      <c r="QG53"/>
      <c r="QH53"/>
      <c r="QI53"/>
      <c r="QJ53"/>
      <c r="QK53"/>
      <c r="QL53"/>
      <c r="QM53"/>
      <c r="QN53"/>
      <c r="QO53"/>
      <c r="QP53"/>
      <c r="QQ53"/>
      <c r="QR53"/>
      <c r="QS53"/>
      <c r="QT53"/>
      <c r="QU53"/>
      <c r="QV53"/>
      <c r="QW53"/>
      <c r="QX53"/>
      <c r="QY53"/>
      <c r="QZ53"/>
      <c r="RA53"/>
      <c r="RB53"/>
      <c r="RC53"/>
      <c r="RD53"/>
      <c r="RE53"/>
      <c r="RF53"/>
    </row>
    <row r="54" spans="1:474">
      <c r="A54" s="255">
        <v>18</v>
      </c>
      <c r="B54" s="255" t="s">
        <v>175</v>
      </c>
      <c r="C54" s="255" t="s">
        <v>60</v>
      </c>
      <c r="D54" s="221">
        <v>7</v>
      </c>
      <c r="E54" s="221">
        <v>7</v>
      </c>
      <c r="F54" s="221">
        <v>7</v>
      </c>
      <c r="G54" s="221"/>
      <c r="H54" s="221"/>
      <c r="I54" s="221"/>
      <c r="J54"/>
      <c r="K54"/>
      <c r="L54"/>
      <c r="M54"/>
      <c r="N54"/>
      <c r="O54"/>
      <c r="P54"/>
      <c r="Q54"/>
      <c r="R54"/>
      <c r="S54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  <c r="GG54"/>
      <c r="GH54"/>
      <c r="GI54"/>
      <c r="GJ54"/>
      <c r="GK54"/>
      <c r="GL54"/>
      <c r="GM54"/>
      <c r="GN54"/>
      <c r="GO54"/>
      <c r="GP54"/>
      <c r="GQ54"/>
      <c r="GR54"/>
      <c r="GS54"/>
      <c r="GT54"/>
      <c r="GU54"/>
      <c r="GV54"/>
      <c r="GW54"/>
      <c r="GX54"/>
      <c r="GY54"/>
      <c r="GZ54"/>
      <c r="HA54"/>
      <c r="HB54"/>
      <c r="HC54"/>
      <c r="HD54"/>
      <c r="HE54"/>
      <c r="HF54"/>
      <c r="HG54"/>
      <c r="HH54"/>
      <c r="HI54"/>
      <c r="HJ54"/>
      <c r="HK54"/>
      <c r="HL54"/>
      <c r="HM54"/>
      <c r="HN54"/>
      <c r="HO54"/>
      <c r="HP54"/>
      <c r="HQ54"/>
      <c r="HR54"/>
      <c r="HS54"/>
      <c r="HT54"/>
      <c r="HU54"/>
      <c r="HV54"/>
      <c r="HW54"/>
      <c r="HX54"/>
      <c r="HY54"/>
      <c r="HZ54"/>
      <c r="IA54"/>
      <c r="IB54"/>
      <c r="IC54"/>
      <c r="ID54"/>
      <c r="IE54"/>
      <c r="IF54"/>
      <c r="IG54"/>
      <c r="IH54"/>
      <c r="II54"/>
      <c r="IJ54"/>
      <c r="IK54"/>
      <c r="IL54"/>
      <c r="IM54"/>
      <c r="IN54"/>
      <c r="IO54"/>
      <c r="IP54"/>
      <c r="IQ54"/>
      <c r="IR54"/>
      <c r="IS54"/>
      <c r="IT54"/>
      <c r="IU54"/>
      <c r="IV54"/>
      <c r="IW54"/>
      <c r="IX54"/>
      <c r="IY54"/>
      <c r="IZ54"/>
      <c r="JA54"/>
      <c r="JB54"/>
      <c r="JC54"/>
      <c r="JD54"/>
      <c r="JE54"/>
      <c r="JF54"/>
      <c r="JG54"/>
      <c r="JH54"/>
      <c r="JI54"/>
      <c r="JJ54"/>
      <c r="JK54"/>
      <c r="JL54"/>
      <c r="JM54"/>
      <c r="JN54"/>
      <c r="JO54"/>
      <c r="JP54"/>
      <c r="JQ54"/>
      <c r="JR54"/>
      <c r="JS54"/>
      <c r="JT54"/>
      <c r="JU54"/>
      <c r="JV54"/>
      <c r="JW54"/>
      <c r="JX54"/>
      <c r="JY54"/>
      <c r="JZ54"/>
      <c r="KA54"/>
      <c r="KB54"/>
      <c r="KC54"/>
      <c r="KD54"/>
      <c r="KE54"/>
      <c r="KF54"/>
      <c r="KG54"/>
      <c r="KH54"/>
      <c r="KI54"/>
      <c r="KJ54"/>
      <c r="KK54"/>
      <c r="KL54"/>
      <c r="KM54"/>
      <c r="KN54"/>
      <c r="KO54"/>
      <c r="KP54"/>
      <c r="KQ54"/>
      <c r="KR54"/>
      <c r="KS54"/>
      <c r="KT54"/>
      <c r="KU54"/>
      <c r="KV54"/>
      <c r="KW54"/>
      <c r="KX54"/>
      <c r="KY54"/>
      <c r="KZ54"/>
      <c r="LA54"/>
      <c r="LB54"/>
      <c r="LC54"/>
      <c r="LD54"/>
      <c r="LE54"/>
      <c r="LF54"/>
      <c r="LG54"/>
      <c r="LH54"/>
      <c r="LI54"/>
      <c r="LJ54"/>
      <c r="LK54"/>
      <c r="LL54"/>
      <c r="LM54"/>
      <c r="LN54"/>
      <c r="LO54"/>
      <c r="LP54"/>
      <c r="LQ54"/>
      <c r="LR54"/>
      <c r="LS54"/>
      <c r="LT54"/>
      <c r="LU54"/>
      <c r="LV54"/>
      <c r="LW54"/>
      <c r="LX54"/>
      <c r="LY54"/>
      <c r="LZ54"/>
      <c r="MA54"/>
      <c r="MB54"/>
      <c r="MC54"/>
      <c r="MD54"/>
      <c r="ME54"/>
      <c r="MF54"/>
      <c r="MG54"/>
      <c r="MH54"/>
      <c r="MI54"/>
      <c r="MJ54"/>
      <c r="MK54"/>
      <c r="ML54"/>
      <c r="MM54"/>
      <c r="MN54"/>
      <c r="MO54"/>
      <c r="MP54"/>
      <c r="MQ54"/>
      <c r="MR54"/>
      <c r="MS54"/>
      <c r="MT54"/>
      <c r="MU54"/>
      <c r="MV54"/>
      <c r="MW54"/>
      <c r="MX54"/>
      <c r="MY54"/>
      <c r="MZ54"/>
      <c r="NA54"/>
      <c r="NB54"/>
      <c r="NC54"/>
      <c r="ND54"/>
      <c r="NE54"/>
      <c r="NF54"/>
      <c r="NG54"/>
      <c r="NH54"/>
      <c r="NI54"/>
      <c r="NJ54"/>
      <c r="NK54"/>
      <c r="NL54"/>
      <c r="NM54"/>
      <c r="NN54"/>
      <c r="NO54"/>
      <c r="NP54"/>
      <c r="NQ54"/>
      <c r="NR54"/>
      <c r="NS54"/>
      <c r="NT54"/>
      <c r="NU54"/>
      <c r="NV54"/>
      <c r="NW54"/>
      <c r="NX54"/>
      <c r="NY54"/>
      <c r="NZ54"/>
      <c r="OA54"/>
      <c r="OB54"/>
      <c r="OC54"/>
      <c r="OD54"/>
      <c r="OE54"/>
      <c r="OF54"/>
      <c r="OG54"/>
      <c r="OH54"/>
      <c r="OI54"/>
      <c r="OJ54"/>
      <c r="OK54"/>
      <c r="OL54"/>
      <c r="OM54"/>
      <c r="ON54"/>
      <c r="OO54"/>
      <c r="OP54"/>
      <c r="OQ54"/>
      <c r="OR54"/>
      <c r="OS54"/>
      <c r="OT54"/>
      <c r="OU54"/>
      <c r="OV54"/>
      <c r="OW54"/>
      <c r="OX54"/>
      <c r="OY54"/>
      <c r="OZ54"/>
      <c r="PA54"/>
      <c r="PB54"/>
      <c r="PC54"/>
      <c r="PD54"/>
      <c r="PE54"/>
      <c r="PF54"/>
      <c r="PG54"/>
      <c r="PH54"/>
      <c r="PI54"/>
      <c r="PJ54"/>
      <c r="PK54"/>
      <c r="PL54"/>
      <c r="PM54"/>
      <c r="PN54"/>
      <c r="PO54"/>
      <c r="PP54"/>
      <c r="PQ54"/>
      <c r="PR54"/>
      <c r="PS54"/>
      <c r="PT54"/>
      <c r="PU54"/>
      <c r="PV54"/>
      <c r="PW54"/>
      <c r="PX54"/>
      <c r="PY54"/>
      <c r="PZ54"/>
      <c r="QA54"/>
      <c r="QB54"/>
      <c r="QC54"/>
      <c r="QD54"/>
      <c r="QE54"/>
      <c r="QF54"/>
      <c r="QG54"/>
      <c r="QH54"/>
      <c r="QI54"/>
      <c r="QJ54"/>
      <c r="QK54"/>
      <c r="QL54"/>
      <c r="QM54"/>
      <c r="QN54"/>
      <c r="QO54"/>
      <c r="QP54"/>
      <c r="QQ54"/>
      <c r="QR54"/>
      <c r="QS54"/>
      <c r="QT54"/>
      <c r="QU54"/>
      <c r="QV54"/>
      <c r="QW54"/>
      <c r="QX54"/>
      <c r="QY54"/>
      <c r="QZ54"/>
      <c r="RA54"/>
      <c r="RB54"/>
      <c r="RC54"/>
      <c r="RD54"/>
      <c r="RE54"/>
      <c r="RF54"/>
    </row>
    <row r="55" spans="1:474">
      <c r="A55" s="255">
        <v>19</v>
      </c>
      <c r="B55" s="255" t="s">
        <v>190</v>
      </c>
      <c r="C55" s="255" t="s">
        <v>137</v>
      </c>
      <c r="D55" s="221">
        <v>5</v>
      </c>
      <c r="E55" s="221">
        <v>5</v>
      </c>
      <c r="F55" s="221">
        <v>5</v>
      </c>
      <c r="G55" s="221"/>
      <c r="H55" s="221"/>
      <c r="I55" s="221"/>
      <c r="J55"/>
      <c r="K55"/>
      <c r="L55"/>
      <c r="M55"/>
      <c r="N55"/>
      <c r="O55"/>
      <c r="P55"/>
      <c r="Q55"/>
      <c r="R55"/>
      <c r="S55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  <c r="GG55"/>
      <c r="GH55"/>
      <c r="GI55"/>
      <c r="GJ55"/>
      <c r="GK55"/>
      <c r="GL55"/>
      <c r="GM55"/>
      <c r="GN55"/>
      <c r="GO55"/>
      <c r="GP55"/>
      <c r="GQ55"/>
      <c r="GR55"/>
      <c r="GS55"/>
      <c r="GT55"/>
      <c r="GU55"/>
      <c r="GV55"/>
      <c r="GW55"/>
      <c r="GX55"/>
      <c r="GY55"/>
      <c r="GZ55"/>
      <c r="HA55"/>
      <c r="HB55"/>
      <c r="HC55"/>
      <c r="HD55"/>
      <c r="HE55"/>
      <c r="HF55"/>
      <c r="HG55"/>
      <c r="HH55"/>
      <c r="HI55"/>
      <c r="HJ55"/>
      <c r="HK55"/>
      <c r="HL55"/>
      <c r="HM55"/>
      <c r="HN55"/>
      <c r="HO55"/>
      <c r="HP55"/>
      <c r="HQ55"/>
      <c r="HR55"/>
      <c r="HS55"/>
      <c r="HT55"/>
      <c r="HU55"/>
      <c r="HV55"/>
      <c r="HW55"/>
      <c r="HX55"/>
      <c r="HY55"/>
      <c r="HZ55"/>
      <c r="IA55"/>
      <c r="IB55"/>
      <c r="IC55"/>
      <c r="ID55"/>
      <c r="IE55"/>
      <c r="IF55"/>
      <c r="IG55"/>
      <c r="IH55"/>
      <c r="II55"/>
      <c r="IJ55"/>
      <c r="IK55"/>
      <c r="IL55"/>
      <c r="IM55"/>
      <c r="IN55"/>
      <c r="IO55"/>
      <c r="IP55"/>
      <c r="IQ55"/>
      <c r="IR55"/>
      <c r="IS55"/>
      <c r="IT55"/>
      <c r="IU55"/>
      <c r="IV55"/>
      <c r="IW55"/>
      <c r="IX55"/>
      <c r="IY55"/>
      <c r="IZ55"/>
      <c r="JA55"/>
      <c r="JB55"/>
      <c r="JC55"/>
      <c r="JD55"/>
      <c r="JE55"/>
      <c r="JF55"/>
      <c r="JG55"/>
      <c r="JH55"/>
      <c r="JI55"/>
      <c r="JJ55"/>
      <c r="JK55"/>
      <c r="JL55"/>
      <c r="JM55"/>
      <c r="JN55"/>
      <c r="JO55"/>
      <c r="JP55"/>
      <c r="JQ55"/>
      <c r="JR55"/>
      <c r="JS55"/>
      <c r="JT55"/>
      <c r="JU55"/>
      <c r="JV55"/>
      <c r="JW55"/>
      <c r="JX55"/>
      <c r="JY55"/>
      <c r="JZ55"/>
      <c r="KA55"/>
      <c r="KB55"/>
      <c r="KC55"/>
      <c r="KD55"/>
      <c r="KE55"/>
      <c r="KF55"/>
      <c r="KG55"/>
      <c r="KH55"/>
      <c r="KI55"/>
      <c r="KJ55"/>
      <c r="KK55"/>
      <c r="KL55"/>
      <c r="KM55"/>
      <c r="KN55"/>
      <c r="KO55"/>
      <c r="KP55"/>
      <c r="KQ55"/>
      <c r="KR55"/>
      <c r="KS55"/>
      <c r="KT55"/>
      <c r="KU55"/>
      <c r="KV55"/>
      <c r="KW55"/>
      <c r="KX55"/>
      <c r="KY55"/>
      <c r="KZ55"/>
      <c r="LA55"/>
      <c r="LB55"/>
      <c r="LC55"/>
      <c r="LD55"/>
      <c r="LE55"/>
      <c r="LF55"/>
      <c r="LG55"/>
      <c r="LH55"/>
      <c r="LI55"/>
      <c r="LJ55"/>
      <c r="LK55"/>
      <c r="LL55"/>
      <c r="LM55"/>
      <c r="LN55"/>
      <c r="LO55"/>
      <c r="LP55"/>
      <c r="LQ55"/>
      <c r="LR55"/>
      <c r="LS55"/>
      <c r="LT55"/>
      <c r="LU55"/>
      <c r="LV55"/>
      <c r="LW55"/>
      <c r="LX55"/>
      <c r="LY55"/>
      <c r="LZ55"/>
      <c r="MA55"/>
      <c r="MB55"/>
      <c r="MC55"/>
      <c r="MD55"/>
      <c r="ME55"/>
      <c r="MF55"/>
      <c r="MG55"/>
      <c r="MH55"/>
      <c r="MI55"/>
      <c r="MJ55"/>
      <c r="MK55"/>
      <c r="ML55"/>
      <c r="MM55"/>
      <c r="MN55"/>
      <c r="MO55"/>
      <c r="MP55"/>
      <c r="MQ55"/>
      <c r="MR55"/>
      <c r="MS55"/>
      <c r="MT55"/>
      <c r="MU55"/>
      <c r="MV55"/>
      <c r="MW55"/>
      <c r="MX55"/>
      <c r="MY55"/>
      <c r="MZ55"/>
      <c r="NA55"/>
      <c r="NB55"/>
      <c r="NC55"/>
      <c r="ND55"/>
      <c r="NE55"/>
      <c r="NF55"/>
      <c r="NG55"/>
      <c r="NH55"/>
      <c r="NI55"/>
      <c r="NJ55"/>
      <c r="NK55"/>
      <c r="NL55"/>
      <c r="NM55"/>
      <c r="NN55"/>
      <c r="NO55"/>
      <c r="NP55"/>
      <c r="NQ55"/>
      <c r="NR55"/>
      <c r="NS55"/>
      <c r="NT55"/>
      <c r="NU55"/>
      <c r="NV55"/>
      <c r="NW55"/>
      <c r="NX55"/>
      <c r="NY55"/>
      <c r="NZ55"/>
      <c r="OA55"/>
      <c r="OB55"/>
      <c r="OC55"/>
      <c r="OD55"/>
      <c r="OE55"/>
      <c r="OF55"/>
      <c r="OG55"/>
      <c r="OH55"/>
      <c r="OI55"/>
      <c r="OJ55"/>
      <c r="OK55"/>
      <c r="OL55"/>
      <c r="OM55"/>
      <c r="ON55"/>
      <c r="OO55"/>
      <c r="OP55"/>
      <c r="OQ55"/>
      <c r="OR55"/>
      <c r="OS55"/>
      <c r="OT55"/>
      <c r="OU55"/>
      <c r="OV55"/>
      <c r="OW55"/>
      <c r="OX55"/>
      <c r="OY55"/>
      <c r="OZ55"/>
      <c r="PA55"/>
      <c r="PB55"/>
      <c r="PC55"/>
      <c r="PD55"/>
      <c r="PE55"/>
      <c r="PF55"/>
      <c r="PG55"/>
      <c r="PH55"/>
      <c r="PI55"/>
      <c r="PJ55"/>
      <c r="PK55"/>
      <c r="PL55"/>
      <c r="PM55"/>
      <c r="PN55"/>
      <c r="PO55"/>
      <c r="PP55"/>
      <c r="PQ55"/>
      <c r="PR55"/>
      <c r="PS55"/>
      <c r="PT55"/>
      <c r="PU55"/>
      <c r="PV55"/>
      <c r="PW55"/>
      <c r="PX55"/>
      <c r="PY55"/>
      <c r="PZ55"/>
      <c r="QA55"/>
      <c r="QB55"/>
      <c r="QC55"/>
      <c r="QD55"/>
      <c r="QE55"/>
      <c r="QF55"/>
      <c r="QG55"/>
      <c r="QH55"/>
      <c r="QI55"/>
      <c r="QJ55"/>
      <c r="QK55"/>
      <c r="QL55"/>
      <c r="QM55"/>
      <c r="QN55"/>
      <c r="QO55"/>
      <c r="QP55"/>
      <c r="QQ55"/>
      <c r="QR55"/>
      <c r="QS55"/>
      <c r="QT55"/>
      <c r="QU55"/>
      <c r="QV55"/>
      <c r="QW55"/>
      <c r="QX55"/>
      <c r="QY55"/>
      <c r="QZ55"/>
      <c r="RA55"/>
      <c r="RB55"/>
      <c r="RC55"/>
      <c r="RD55"/>
      <c r="RE55"/>
      <c r="RF55"/>
    </row>
    <row r="56" spans="1:474">
      <c r="A56" s="255">
        <v>20</v>
      </c>
      <c r="B56" s="255" t="s">
        <v>229</v>
      </c>
      <c r="C56" s="255" t="s">
        <v>61</v>
      </c>
      <c r="D56" s="221">
        <v>17</v>
      </c>
      <c r="E56" s="221">
        <v>17</v>
      </c>
      <c r="F56" s="221">
        <v>17</v>
      </c>
      <c r="G56" s="221"/>
      <c r="H56" s="221"/>
      <c r="I56" s="221"/>
      <c r="J56"/>
      <c r="K56"/>
      <c r="L56"/>
      <c r="M56"/>
      <c r="N56"/>
      <c r="O56"/>
      <c r="P56"/>
      <c r="Q56"/>
      <c r="R56"/>
      <c r="S56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  <c r="GG56"/>
      <c r="GH56"/>
      <c r="GI56"/>
      <c r="GJ56"/>
      <c r="GK56"/>
      <c r="GL56"/>
      <c r="GM56"/>
      <c r="GN56"/>
      <c r="GO56"/>
      <c r="GP56"/>
      <c r="GQ56"/>
      <c r="GR56"/>
      <c r="GS56"/>
      <c r="GT56"/>
      <c r="GU56"/>
      <c r="GV56"/>
      <c r="GW56"/>
      <c r="GX56"/>
      <c r="GY56"/>
      <c r="GZ56"/>
      <c r="HA56"/>
      <c r="HB56"/>
      <c r="HC56"/>
      <c r="HD56"/>
      <c r="HE56"/>
      <c r="HF56"/>
      <c r="HG56"/>
      <c r="HH56"/>
      <c r="HI56"/>
      <c r="HJ56"/>
      <c r="HK56"/>
      <c r="HL56"/>
      <c r="HM56"/>
      <c r="HN56"/>
      <c r="HO56"/>
      <c r="HP56"/>
      <c r="HQ56"/>
      <c r="HR56"/>
      <c r="HS56"/>
      <c r="HT56"/>
      <c r="HU56"/>
      <c r="HV56"/>
      <c r="HW56"/>
      <c r="HX56"/>
      <c r="HY56"/>
      <c r="HZ56"/>
      <c r="IA56"/>
      <c r="IB56"/>
      <c r="IC56"/>
      <c r="ID56"/>
      <c r="IE56"/>
      <c r="IF56"/>
      <c r="IG56"/>
      <c r="IH56"/>
      <c r="II56"/>
      <c r="IJ56"/>
      <c r="IK56"/>
      <c r="IL56"/>
      <c r="IM56"/>
      <c r="IN56"/>
      <c r="IO56"/>
      <c r="IP56"/>
      <c r="IQ56"/>
      <c r="IR56"/>
      <c r="IS56"/>
      <c r="IT56"/>
      <c r="IU56"/>
      <c r="IV56"/>
      <c r="IW56"/>
      <c r="IX56"/>
      <c r="IY56"/>
      <c r="IZ56"/>
      <c r="JA56"/>
      <c r="JB56"/>
      <c r="JC56"/>
      <c r="JD56"/>
      <c r="JE56"/>
      <c r="JF56"/>
      <c r="JG56"/>
      <c r="JH56"/>
      <c r="JI56"/>
      <c r="JJ56"/>
      <c r="JK56"/>
      <c r="JL56"/>
      <c r="JM56"/>
      <c r="JN56"/>
      <c r="JO56"/>
      <c r="JP56"/>
      <c r="JQ56"/>
      <c r="JR56"/>
      <c r="JS56"/>
      <c r="JT56"/>
      <c r="JU56"/>
      <c r="JV56"/>
      <c r="JW56"/>
      <c r="JX56"/>
      <c r="JY56"/>
      <c r="JZ56"/>
      <c r="KA56"/>
      <c r="KB56"/>
      <c r="KC56"/>
      <c r="KD56"/>
      <c r="KE56"/>
      <c r="KF56"/>
      <c r="KG56"/>
      <c r="KH56"/>
      <c r="KI56"/>
      <c r="KJ56"/>
      <c r="KK56"/>
      <c r="KL56"/>
      <c r="KM56"/>
      <c r="KN56"/>
      <c r="KO56"/>
      <c r="KP56"/>
      <c r="KQ56"/>
      <c r="KR56"/>
      <c r="KS56"/>
      <c r="KT56"/>
      <c r="KU56"/>
      <c r="KV56"/>
      <c r="KW56"/>
      <c r="KX56"/>
      <c r="KY56"/>
      <c r="KZ56"/>
      <c r="LA56"/>
      <c r="LB56"/>
      <c r="LC56"/>
      <c r="LD56"/>
      <c r="LE56"/>
      <c r="LF56"/>
      <c r="LG56"/>
      <c r="LH56"/>
      <c r="LI56"/>
      <c r="LJ56"/>
      <c r="LK56"/>
      <c r="LL56"/>
      <c r="LM56"/>
      <c r="LN56"/>
      <c r="LO56"/>
      <c r="LP56"/>
      <c r="LQ56"/>
      <c r="LR56"/>
      <c r="LS56"/>
      <c r="LT56"/>
      <c r="LU56"/>
      <c r="LV56"/>
      <c r="LW56"/>
      <c r="LX56"/>
      <c r="LY56"/>
      <c r="LZ56"/>
      <c r="MA56"/>
      <c r="MB56"/>
      <c r="MC56"/>
      <c r="MD56"/>
      <c r="ME56"/>
      <c r="MF56"/>
      <c r="MG56"/>
      <c r="MH56"/>
      <c r="MI56"/>
      <c r="MJ56"/>
      <c r="MK56"/>
      <c r="ML56"/>
      <c r="MM56"/>
      <c r="MN56"/>
      <c r="MO56"/>
      <c r="MP56"/>
      <c r="MQ56"/>
      <c r="MR56"/>
      <c r="MS56"/>
      <c r="MT56"/>
      <c r="MU56"/>
      <c r="MV56"/>
      <c r="MW56"/>
      <c r="MX56"/>
      <c r="MY56"/>
      <c r="MZ56"/>
      <c r="NA56"/>
      <c r="NB56"/>
      <c r="NC56"/>
      <c r="ND56"/>
      <c r="NE56"/>
      <c r="NF56"/>
      <c r="NG56"/>
      <c r="NH56"/>
      <c r="NI56"/>
      <c r="NJ56"/>
      <c r="NK56"/>
      <c r="NL56"/>
      <c r="NM56"/>
      <c r="NN56"/>
      <c r="NO56"/>
      <c r="NP56"/>
      <c r="NQ56"/>
      <c r="NR56"/>
      <c r="NS56"/>
      <c r="NT56"/>
      <c r="NU56"/>
      <c r="NV56"/>
      <c r="NW56"/>
      <c r="NX56"/>
      <c r="NY56"/>
      <c r="NZ56"/>
      <c r="OA56"/>
      <c r="OB56"/>
      <c r="OC56"/>
      <c r="OD56"/>
      <c r="OE56"/>
      <c r="OF56"/>
      <c r="OG56"/>
      <c r="OH56"/>
      <c r="OI56"/>
      <c r="OJ56"/>
      <c r="OK56"/>
      <c r="OL56"/>
      <c r="OM56"/>
      <c r="ON56"/>
      <c r="OO56"/>
      <c r="OP56"/>
      <c r="OQ56"/>
      <c r="OR56"/>
      <c r="OS56"/>
      <c r="OT56"/>
      <c r="OU56"/>
      <c r="OV56"/>
      <c r="OW56"/>
      <c r="OX56"/>
      <c r="OY56"/>
      <c r="OZ56"/>
      <c r="PA56"/>
      <c r="PB56"/>
      <c r="PC56"/>
      <c r="PD56"/>
      <c r="PE56"/>
      <c r="PF56"/>
      <c r="PG56"/>
      <c r="PH56"/>
      <c r="PI56"/>
      <c r="PJ56"/>
      <c r="PK56"/>
      <c r="PL56"/>
      <c r="PM56"/>
      <c r="PN56"/>
      <c r="PO56"/>
      <c r="PP56"/>
      <c r="PQ56"/>
      <c r="PR56"/>
      <c r="PS56"/>
      <c r="PT56"/>
      <c r="PU56"/>
      <c r="PV56"/>
      <c r="PW56"/>
      <c r="PX56"/>
      <c r="PY56"/>
      <c r="PZ56"/>
      <c r="QA56"/>
      <c r="QB56"/>
      <c r="QC56"/>
      <c r="QD56"/>
      <c r="QE56"/>
      <c r="QF56"/>
      <c r="QG56"/>
      <c r="QH56"/>
      <c r="QI56"/>
      <c r="QJ56"/>
      <c r="QK56"/>
      <c r="QL56"/>
      <c r="QM56"/>
      <c r="QN56"/>
      <c r="QO56"/>
      <c r="QP56"/>
      <c r="QQ56"/>
      <c r="QR56"/>
      <c r="QS56"/>
      <c r="QT56"/>
      <c r="QU56"/>
      <c r="QV56"/>
      <c r="QW56"/>
      <c r="QX56"/>
      <c r="QY56"/>
      <c r="QZ56"/>
      <c r="RA56"/>
      <c r="RB56"/>
      <c r="RC56"/>
      <c r="RD56"/>
      <c r="RE56"/>
      <c r="RF56"/>
    </row>
    <row r="57" spans="1:474">
      <c r="A57" s="255">
        <v>20</v>
      </c>
      <c r="B57" s="255" t="s">
        <v>190</v>
      </c>
      <c r="C57" s="255" t="s">
        <v>61</v>
      </c>
      <c r="D57" s="221">
        <v>17.25</v>
      </c>
      <c r="E57" s="221">
        <v>17</v>
      </c>
      <c r="F57" s="221">
        <v>18</v>
      </c>
      <c r="G57" s="221"/>
      <c r="H57" s="221"/>
      <c r="I57" s="221"/>
      <c r="J57"/>
      <c r="K57"/>
      <c r="L57"/>
      <c r="M57"/>
      <c r="N57"/>
      <c r="O57"/>
      <c r="P57"/>
      <c r="Q57"/>
      <c r="R57"/>
      <c r="S57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  <c r="GG57"/>
      <c r="GH57"/>
      <c r="GI57"/>
      <c r="GJ57"/>
      <c r="GK57"/>
      <c r="GL57"/>
      <c r="GM57"/>
      <c r="GN57"/>
      <c r="GO57"/>
      <c r="GP57"/>
      <c r="GQ57"/>
      <c r="GR57"/>
      <c r="GS57"/>
      <c r="GT57"/>
      <c r="GU57"/>
      <c r="GV57"/>
      <c r="GW57"/>
      <c r="GX57"/>
      <c r="GY57"/>
      <c r="GZ57"/>
      <c r="HA57"/>
      <c r="HB57"/>
      <c r="HC57"/>
      <c r="HD57"/>
      <c r="HE57"/>
      <c r="HF57"/>
      <c r="HG57"/>
      <c r="HH57"/>
      <c r="HI57"/>
      <c r="HJ57"/>
      <c r="HK57"/>
      <c r="HL57"/>
      <c r="HM57"/>
      <c r="HN57"/>
      <c r="HO57"/>
      <c r="HP57"/>
      <c r="HQ57"/>
      <c r="HR57"/>
      <c r="HS57"/>
      <c r="HT57"/>
      <c r="HU57"/>
      <c r="HV57"/>
      <c r="HW57"/>
      <c r="HX57"/>
      <c r="HY57"/>
      <c r="HZ57"/>
      <c r="IA57"/>
      <c r="IB57"/>
      <c r="IC57"/>
      <c r="ID57"/>
      <c r="IE57"/>
      <c r="IF57"/>
      <c r="IG57"/>
      <c r="IH57"/>
      <c r="II57"/>
      <c r="IJ57"/>
      <c r="IK57"/>
      <c r="IL57"/>
      <c r="IM57"/>
      <c r="IN57"/>
      <c r="IO57"/>
      <c r="IP57"/>
      <c r="IQ57"/>
      <c r="IR57"/>
      <c r="IS57"/>
      <c r="IT57"/>
      <c r="IU57"/>
      <c r="IV57"/>
      <c r="IW57"/>
      <c r="IX57"/>
      <c r="IY57"/>
      <c r="IZ57"/>
      <c r="JA57"/>
      <c r="JB57"/>
      <c r="JC57"/>
      <c r="JD57"/>
      <c r="JE57"/>
      <c r="JF57"/>
      <c r="JG57"/>
      <c r="JH57"/>
      <c r="JI57"/>
      <c r="JJ57"/>
      <c r="JK57"/>
      <c r="JL57"/>
      <c r="JM57"/>
      <c r="JN57"/>
      <c r="JO57"/>
      <c r="JP57"/>
      <c r="JQ57"/>
      <c r="JR57"/>
      <c r="JS57"/>
      <c r="JT57"/>
      <c r="JU57"/>
      <c r="JV57"/>
      <c r="JW57"/>
      <c r="JX57"/>
      <c r="JY57"/>
      <c r="JZ57"/>
      <c r="KA57"/>
      <c r="KB57"/>
      <c r="KC57"/>
      <c r="KD57"/>
      <c r="KE57"/>
      <c r="KF57"/>
      <c r="KG57"/>
      <c r="KH57"/>
      <c r="KI57"/>
      <c r="KJ57"/>
      <c r="KK57"/>
      <c r="KL57"/>
      <c r="KM57"/>
      <c r="KN57"/>
      <c r="KO57"/>
      <c r="KP57"/>
      <c r="KQ57"/>
      <c r="KR57"/>
      <c r="KS57"/>
      <c r="KT57"/>
      <c r="KU57"/>
      <c r="KV57"/>
      <c r="KW57"/>
      <c r="KX57"/>
      <c r="KY57"/>
      <c r="KZ57"/>
      <c r="LA57"/>
      <c r="LB57"/>
      <c r="LC57"/>
      <c r="LD57"/>
      <c r="LE57"/>
      <c r="LF57"/>
      <c r="LG57"/>
      <c r="LH57"/>
      <c r="LI57"/>
      <c r="LJ57"/>
      <c r="LK57"/>
      <c r="LL57"/>
      <c r="LM57"/>
      <c r="LN57"/>
      <c r="LO57"/>
      <c r="LP57"/>
      <c r="LQ57"/>
      <c r="LR57"/>
      <c r="LS57"/>
      <c r="LT57"/>
      <c r="LU57"/>
      <c r="LV57"/>
      <c r="LW57"/>
      <c r="LX57"/>
      <c r="LY57"/>
      <c r="LZ57"/>
      <c r="MA57"/>
      <c r="MB57"/>
      <c r="MC57"/>
      <c r="MD57"/>
      <c r="ME57"/>
      <c r="MF57"/>
      <c r="MG57"/>
      <c r="MH57"/>
      <c r="MI57"/>
      <c r="MJ57"/>
      <c r="MK57"/>
      <c r="ML57"/>
      <c r="MM57"/>
      <c r="MN57"/>
      <c r="MO57"/>
      <c r="MP57"/>
      <c r="MQ57"/>
      <c r="MR57"/>
      <c r="MS57"/>
      <c r="MT57"/>
      <c r="MU57"/>
      <c r="MV57"/>
      <c r="MW57"/>
      <c r="MX57"/>
      <c r="MY57"/>
      <c r="MZ57"/>
      <c r="NA57"/>
      <c r="NB57"/>
      <c r="NC57"/>
      <c r="ND57"/>
      <c r="NE57"/>
      <c r="NF57"/>
      <c r="NG57"/>
      <c r="NH57"/>
      <c r="NI57"/>
      <c r="NJ57"/>
      <c r="NK57"/>
      <c r="NL57"/>
      <c r="NM57"/>
      <c r="NN57"/>
      <c r="NO57"/>
      <c r="NP57"/>
      <c r="NQ57"/>
      <c r="NR57"/>
      <c r="NS57"/>
      <c r="NT57"/>
      <c r="NU57"/>
      <c r="NV57"/>
      <c r="NW57"/>
      <c r="NX57"/>
      <c r="NY57"/>
      <c r="NZ57"/>
      <c r="OA57"/>
      <c r="OB57"/>
      <c r="OC57"/>
      <c r="OD57"/>
      <c r="OE57"/>
      <c r="OF57"/>
      <c r="OG57"/>
      <c r="OH57"/>
      <c r="OI57"/>
      <c r="OJ57"/>
      <c r="OK57"/>
      <c r="OL57"/>
      <c r="OM57"/>
      <c r="ON57"/>
      <c r="OO57"/>
      <c r="OP57"/>
      <c r="OQ57"/>
      <c r="OR57"/>
      <c r="OS57"/>
      <c r="OT57"/>
      <c r="OU57"/>
      <c r="OV57"/>
      <c r="OW57"/>
      <c r="OX57"/>
      <c r="OY57"/>
      <c r="OZ57"/>
      <c r="PA57"/>
      <c r="PB57"/>
      <c r="PC57"/>
      <c r="PD57"/>
      <c r="PE57"/>
      <c r="PF57"/>
      <c r="PG57"/>
      <c r="PH57"/>
      <c r="PI57"/>
      <c r="PJ57"/>
      <c r="PK57"/>
      <c r="PL57"/>
      <c r="PM57"/>
      <c r="PN57"/>
      <c r="PO57"/>
      <c r="PP57"/>
      <c r="PQ57"/>
      <c r="PR57"/>
      <c r="PS57"/>
      <c r="PT57"/>
      <c r="PU57"/>
      <c r="PV57"/>
      <c r="PW57"/>
      <c r="PX57"/>
      <c r="PY57"/>
      <c r="PZ57"/>
      <c r="QA57"/>
      <c r="QB57"/>
      <c r="QC57"/>
      <c r="QD57"/>
      <c r="QE57"/>
      <c r="QF57"/>
      <c r="QG57"/>
      <c r="QH57"/>
      <c r="QI57"/>
      <c r="QJ57"/>
      <c r="QK57"/>
      <c r="QL57"/>
      <c r="QM57"/>
      <c r="QN57"/>
      <c r="QO57"/>
      <c r="QP57"/>
      <c r="QQ57"/>
      <c r="QR57"/>
      <c r="QS57"/>
      <c r="QT57"/>
      <c r="QU57"/>
      <c r="QV57"/>
      <c r="QW57"/>
      <c r="QX57"/>
      <c r="QY57"/>
      <c r="QZ57"/>
      <c r="RA57"/>
      <c r="RB57"/>
      <c r="RC57"/>
      <c r="RD57"/>
      <c r="RE57"/>
      <c r="RF57"/>
    </row>
    <row r="58" spans="1:474">
      <c r="A58" s="255">
        <v>20</v>
      </c>
      <c r="B58" s="255" t="s">
        <v>182</v>
      </c>
      <c r="C58" s="255" t="s">
        <v>61</v>
      </c>
      <c r="D58" s="221">
        <v>19.5</v>
      </c>
      <c r="E58" s="221">
        <v>19</v>
      </c>
      <c r="F58" s="221">
        <v>20</v>
      </c>
      <c r="G58" s="221"/>
      <c r="H58" s="221"/>
      <c r="I58" s="221"/>
      <c r="J58"/>
      <c r="K58"/>
      <c r="L58"/>
      <c r="M58"/>
      <c r="N58"/>
      <c r="O58"/>
      <c r="P58"/>
      <c r="Q58"/>
      <c r="R58"/>
      <c r="S5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  <c r="GG58"/>
      <c r="GH58"/>
      <c r="GI58"/>
      <c r="GJ58"/>
      <c r="GK58"/>
      <c r="GL58"/>
      <c r="GM58"/>
      <c r="GN58"/>
      <c r="GO58"/>
      <c r="GP58"/>
      <c r="GQ58"/>
      <c r="GR58"/>
      <c r="GS58"/>
      <c r="GT58"/>
      <c r="GU58"/>
      <c r="GV58"/>
      <c r="GW58"/>
      <c r="GX58"/>
      <c r="GY58"/>
      <c r="GZ58"/>
      <c r="HA58"/>
      <c r="HB58"/>
      <c r="HC58"/>
      <c r="HD58"/>
      <c r="HE58"/>
      <c r="HF58"/>
      <c r="HG58"/>
      <c r="HH58"/>
      <c r="HI58"/>
      <c r="HJ58"/>
      <c r="HK58"/>
      <c r="HL58"/>
      <c r="HM58"/>
      <c r="HN58"/>
      <c r="HO58"/>
      <c r="HP58"/>
      <c r="HQ58"/>
      <c r="HR58"/>
      <c r="HS58"/>
      <c r="HT58"/>
      <c r="HU58"/>
      <c r="HV58"/>
      <c r="HW58"/>
      <c r="HX58"/>
      <c r="HY58"/>
      <c r="HZ58"/>
      <c r="IA58"/>
      <c r="IB58"/>
      <c r="IC58"/>
      <c r="ID58"/>
      <c r="IE58"/>
      <c r="IF58"/>
      <c r="IG58"/>
      <c r="IH58"/>
      <c r="II58"/>
      <c r="IJ58"/>
      <c r="IK58"/>
      <c r="IL58"/>
      <c r="IM58"/>
      <c r="IN58"/>
      <c r="IO58"/>
      <c r="IP58"/>
      <c r="IQ58"/>
      <c r="IR58"/>
      <c r="IS58"/>
      <c r="IT58"/>
      <c r="IU58"/>
      <c r="IV58"/>
      <c r="IW58"/>
      <c r="IX58"/>
      <c r="IY58"/>
      <c r="IZ58"/>
      <c r="JA58"/>
      <c r="JB58"/>
      <c r="JC58"/>
      <c r="JD58"/>
      <c r="JE58"/>
      <c r="JF58"/>
      <c r="JG58"/>
      <c r="JH58"/>
      <c r="JI58"/>
      <c r="JJ58"/>
      <c r="JK58"/>
      <c r="JL58"/>
      <c r="JM58"/>
      <c r="JN58"/>
      <c r="JO58"/>
      <c r="JP58"/>
      <c r="JQ58"/>
      <c r="JR58"/>
      <c r="JS58"/>
      <c r="JT58"/>
      <c r="JU58"/>
      <c r="JV58"/>
      <c r="JW58"/>
      <c r="JX58"/>
      <c r="JY58"/>
      <c r="JZ58"/>
      <c r="KA58"/>
      <c r="KB58"/>
      <c r="KC58"/>
      <c r="KD58"/>
      <c r="KE58"/>
      <c r="KF58"/>
      <c r="KG58"/>
      <c r="KH58"/>
      <c r="KI58"/>
      <c r="KJ58"/>
      <c r="KK58"/>
      <c r="KL58"/>
      <c r="KM58"/>
      <c r="KN58"/>
      <c r="KO58"/>
      <c r="KP58"/>
      <c r="KQ58"/>
      <c r="KR58"/>
      <c r="KS58"/>
      <c r="KT58"/>
      <c r="KU58"/>
      <c r="KV58"/>
      <c r="KW58"/>
      <c r="KX58"/>
      <c r="KY58"/>
      <c r="KZ58"/>
      <c r="LA58"/>
      <c r="LB58"/>
      <c r="LC58"/>
      <c r="LD58"/>
      <c r="LE58"/>
      <c r="LF58"/>
      <c r="LG58"/>
      <c r="LH58"/>
      <c r="LI58"/>
      <c r="LJ58"/>
      <c r="LK58"/>
      <c r="LL58"/>
      <c r="LM58"/>
      <c r="LN58"/>
      <c r="LO58"/>
      <c r="LP58"/>
      <c r="LQ58"/>
      <c r="LR58"/>
      <c r="LS58"/>
      <c r="LT58"/>
      <c r="LU58"/>
      <c r="LV58"/>
      <c r="LW58"/>
      <c r="LX58"/>
      <c r="LY58"/>
      <c r="LZ58"/>
      <c r="MA58"/>
      <c r="MB58"/>
      <c r="MC58"/>
      <c r="MD58"/>
      <c r="ME58"/>
      <c r="MF58"/>
      <c r="MG58"/>
      <c r="MH58"/>
      <c r="MI58"/>
      <c r="MJ58"/>
      <c r="MK58"/>
      <c r="ML58"/>
      <c r="MM58"/>
      <c r="MN58"/>
      <c r="MO58"/>
      <c r="MP58"/>
      <c r="MQ58"/>
      <c r="MR58"/>
      <c r="MS58"/>
      <c r="MT58"/>
      <c r="MU58"/>
      <c r="MV58"/>
      <c r="MW58"/>
      <c r="MX58"/>
      <c r="MY58"/>
      <c r="MZ58"/>
      <c r="NA58"/>
      <c r="NB58"/>
      <c r="NC58"/>
      <c r="ND58"/>
      <c r="NE58"/>
      <c r="NF58"/>
      <c r="NG58"/>
      <c r="NH58"/>
      <c r="NI58"/>
      <c r="NJ58"/>
      <c r="NK58"/>
      <c r="NL58"/>
      <c r="NM58"/>
      <c r="NN58"/>
      <c r="NO58"/>
      <c r="NP58"/>
      <c r="NQ58"/>
      <c r="NR58"/>
      <c r="NS58"/>
      <c r="NT58"/>
      <c r="NU58"/>
      <c r="NV58"/>
      <c r="NW58"/>
      <c r="NX58"/>
      <c r="NY58"/>
      <c r="NZ58"/>
      <c r="OA58"/>
      <c r="OB58"/>
      <c r="OC58"/>
      <c r="OD58"/>
      <c r="OE58"/>
      <c r="OF58"/>
      <c r="OG58"/>
      <c r="OH58"/>
      <c r="OI58"/>
      <c r="OJ58"/>
      <c r="OK58"/>
      <c r="OL58"/>
      <c r="OM58"/>
      <c r="ON58"/>
      <c r="OO58"/>
      <c r="OP58"/>
      <c r="OQ58"/>
      <c r="OR58"/>
      <c r="OS58"/>
      <c r="OT58"/>
      <c r="OU58"/>
      <c r="OV58"/>
      <c r="OW58"/>
      <c r="OX58"/>
      <c r="OY58"/>
      <c r="OZ58"/>
      <c r="PA58"/>
      <c r="PB58"/>
      <c r="PC58"/>
      <c r="PD58"/>
      <c r="PE58"/>
      <c r="PF58"/>
      <c r="PG58"/>
      <c r="PH58"/>
      <c r="PI58"/>
      <c r="PJ58"/>
      <c r="PK58"/>
      <c r="PL58"/>
      <c r="PM58"/>
      <c r="PN58"/>
      <c r="PO58"/>
      <c r="PP58"/>
      <c r="PQ58"/>
      <c r="PR58"/>
      <c r="PS58"/>
      <c r="PT58"/>
      <c r="PU58"/>
      <c r="PV58"/>
      <c r="PW58"/>
      <c r="PX58"/>
      <c r="PY58"/>
      <c r="PZ58"/>
      <c r="QA58"/>
      <c r="QB58"/>
      <c r="QC58"/>
      <c r="QD58"/>
      <c r="QE58"/>
      <c r="QF58"/>
      <c r="QG58"/>
      <c r="QH58"/>
      <c r="QI58"/>
      <c r="QJ58"/>
      <c r="QK58"/>
      <c r="QL58"/>
      <c r="QM58"/>
      <c r="QN58"/>
      <c r="QO58"/>
      <c r="QP58"/>
      <c r="QQ58"/>
      <c r="QR58"/>
      <c r="QS58"/>
      <c r="QT58"/>
      <c r="QU58"/>
      <c r="QV58"/>
      <c r="QW58"/>
      <c r="QX58"/>
      <c r="QY58"/>
      <c r="QZ58"/>
      <c r="RA58"/>
      <c r="RB58"/>
      <c r="RC58"/>
      <c r="RD58"/>
      <c r="RE58"/>
      <c r="RF58"/>
    </row>
    <row r="59" spans="1:474">
      <c r="A59" s="255">
        <v>20</v>
      </c>
      <c r="B59" s="255" t="s">
        <v>175</v>
      </c>
      <c r="C59" s="255" t="s">
        <v>61</v>
      </c>
      <c r="D59" s="221">
        <v>17</v>
      </c>
      <c r="E59" s="221">
        <v>17</v>
      </c>
      <c r="F59" s="221">
        <v>17</v>
      </c>
      <c r="G59" s="221"/>
      <c r="H59" s="221"/>
      <c r="I59" s="221"/>
      <c r="J59"/>
      <c r="K59"/>
      <c r="L59"/>
      <c r="M59"/>
      <c r="N59"/>
      <c r="O59"/>
      <c r="P59"/>
      <c r="Q59"/>
      <c r="R59"/>
      <c r="S59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  <c r="GG59"/>
      <c r="GH59"/>
      <c r="GI59"/>
      <c r="GJ59"/>
      <c r="GK59"/>
      <c r="GL59"/>
      <c r="GM59"/>
      <c r="GN59"/>
      <c r="GO59"/>
      <c r="GP59"/>
      <c r="GQ59"/>
      <c r="GR59"/>
      <c r="GS59"/>
      <c r="GT59"/>
      <c r="GU59"/>
      <c r="GV59"/>
      <c r="GW59"/>
      <c r="GX59"/>
      <c r="GY59"/>
      <c r="GZ59"/>
      <c r="HA59"/>
      <c r="HB59"/>
      <c r="HC59"/>
      <c r="HD59"/>
      <c r="HE59"/>
      <c r="HF59"/>
      <c r="HG59"/>
      <c r="HH59"/>
      <c r="HI59"/>
      <c r="HJ59"/>
      <c r="HK59"/>
      <c r="HL59"/>
      <c r="HM59"/>
      <c r="HN59"/>
      <c r="HO59"/>
      <c r="HP59"/>
      <c r="HQ59"/>
      <c r="HR59"/>
      <c r="HS59"/>
      <c r="HT59"/>
      <c r="HU59"/>
      <c r="HV59"/>
      <c r="HW59"/>
      <c r="HX59"/>
      <c r="HY59"/>
      <c r="HZ59"/>
      <c r="IA59"/>
      <c r="IB59"/>
      <c r="IC59"/>
      <c r="ID59"/>
      <c r="IE59"/>
      <c r="IF59"/>
      <c r="IG59"/>
      <c r="IH59"/>
      <c r="II59"/>
      <c r="IJ59"/>
      <c r="IK59"/>
      <c r="IL59"/>
      <c r="IM59"/>
      <c r="IN59"/>
      <c r="IO59"/>
      <c r="IP59"/>
      <c r="IQ59"/>
      <c r="IR59"/>
      <c r="IS59"/>
      <c r="IT59"/>
      <c r="IU59"/>
      <c r="IV59"/>
      <c r="IW59"/>
      <c r="IX59"/>
      <c r="IY59"/>
      <c r="IZ59"/>
      <c r="JA59"/>
      <c r="JB59"/>
      <c r="JC59"/>
      <c r="JD59"/>
      <c r="JE59"/>
      <c r="JF59"/>
      <c r="JG59"/>
      <c r="JH59"/>
      <c r="JI59"/>
      <c r="JJ59"/>
      <c r="JK59"/>
      <c r="JL59"/>
      <c r="JM59"/>
      <c r="JN59"/>
      <c r="JO59"/>
      <c r="JP59"/>
      <c r="JQ59"/>
      <c r="JR59"/>
      <c r="JS59"/>
      <c r="JT59"/>
      <c r="JU59"/>
      <c r="JV59"/>
      <c r="JW59"/>
      <c r="JX59"/>
      <c r="JY59"/>
      <c r="JZ59"/>
      <c r="KA59"/>
      <c r="KB59"/>
      <c r="KC59"/>
      <c r="KD59"/>
      <c r="KE59"/>
      <c r="KF59"/>
      <c r="KG59"/>
      <c r="KH59"/>
      <c r="KI59"/>
      <c r="KJ59"/>
      <c r="KK59"/>
      <c r="KL59"/>
      <c r="KM59"/>
      <c r="KN59"/>
      <c r="KO59"/>
      <c r="KP59"/>
      <c r="KQ59"/>
      <c r="KR59"/>
      <c r="KS59"/>
      <c r="KT59"/>
      <c r="KU59"/>
      <c r="KV59"/>
      <c r="KW59"/>
      <c r="KX59"/>
      <c r="KY59"/>
      <c r="KZ59"/>
      <c r="LA59"/>
      <c r="LB59"/>
      <c r="LC59"/>
      <c r="LD59"/>
      <c r="LE59"/>
      <c r="LF59"/>
      <c r="LG59"/>
      <c r="LH59"/>
      <c r="LI59"/>
      <c r="LJ59"/>
      <c r="LK59"/>
      <c r="LL59"/>
      <c r="LM59"/>
      <c r="LN59"/>
      <c r="LO59"/>
      <c r="LP59"/>
      <c r="LQ59"/>
      <c r="LR59"/>
      <c r="LS59"/>
      <c r="LT59"/>
      <c r="LU59"/>
      <c r="LV59"/>
      <c r="LW59"/>
      <c r="LX59"/>
      <c r="LY59"/>
      <c r="LZ59"/>
      <c r="MA59"/>
      <c r="MB59"/>
      <c r="MC59"/>
      <c r="MD59"/>
      <c r="ME59"/>
      <c r="MF59"/>
      <c r="MG59"/>
      <c r="MH59"/>
      <c r="MI59"/>
      <c r="MJ59"/>
      <c r="MK59"/>
      <c r="ML59"/>
      <c r="MM59"/>
      <c r="MN59"/>
      <c r="MO59"/>
      <c r="MP59"/>
      <c r="MQ59"/>
      <c r="MR59"/>
      <c r="MS59"/>
      <c r="MT59"/>
      <c r="MU59"/>
      <c r="MV59"/>
      <c r="MW59"/>
      <c r="MX59"/>
      <c r="MY59"/>
      <c r="MZ59"/>
      <c r="NA59"/>
      <c r="NB59"/>
      <c r="NC59"/>
      <c r="ND59"/>
      <c r="NE59"/>
      <c r="NF59"/>
      <c r="NG59"/>
      <c r="NH59"/>
      <c r="NI59"/>
      <c r="NJ59"/>
      <c r="NK59"/>
      <c r="NL59"/>
      <c r="NM59"/>
      <c r="NN59"/>
      <c r="NO59"/>
      <c r="NP59"/>
      <c r="NQ59"/>
      <c r="NR59"/>
      <c r="NS59"/>
      <c r="NT59"/>
      <c r="NU59"/>
      <c r="NV59"/>
      <c r="NW59"/>
      <c r="NX59"/>
      <c r="NY59"/>
      <c r="NZ59"/>
      <c r="OA59"/>
      <c r="OB59"/>
      <c r="OC59"/>
      <c r="OD59"/>
      <c r="OE59"/>
      <c r="OF59"/>
      <c r="OG59"/>
      <c r="OH59"/>
      <c r="OI59"/>
      <c r="OJ59"/>
      <c r="OK59"/>
      <c r="OL59"/>
      <c r="OM59"/>
      <c r="ON59"/>
      <c r="OO59"/>
      <c r="OP59"/>
      <c r="OQ59"/>
      <c r="OR59"/>
      <c r="OS59"/>
      <c r="OT59"/>
      <c r="OU59"/>
      <c r="OV59"/>
      <c r="OW59"/>
      <c r="OX59"/>
      <c r="OY59"/>
      <c r="OZ59"/>
      <c r="PA59"/>
      <c r="PB59"/>
      <c r="PC59"/>
      <c r="PD59"/>
      <c r="PE59"/>
      <c r="PF59"/>
      <c r="PG59"/>
      <c r="PH59"/>
      <c r="PI59"/>
      <c r="PJ59"/>
      <c r="PK59"/>
      <c r="PL59"/>
      <c r="PM59"/>
      <c r="PN59"/>
      <c r="PO59"/>
      <c r="PP59"/>
      <c r="PQ59"/>
      <c r="PR59"/>
      <c r="PS59"/>
      <c r="PT59"/>
      <c r="PU59"/>
      <c r="PV59"/>
      <c r="PW59"/>
      <c r="PX59"/>
      <c r="PY59"/>
      <c r="PZ59"/>
      <c r="QA59"/>
      <c r="QB59"/>
      <c r="QC59"/>
      <c r="QD59"/>
      <c r="QE59"/>
      <c r="QF59"/>
      <c r="QG59"/>
      <c r="QH59"/>
      <c r="QI59"/>
      <c r="QJ59"/>
      <c r="QK59"/>
      <c r="QL59"/>
      <c r="QM59"/>
      <c r="QN59"/>
      <c r="QO59"/>
      <c r="QP59"/>
      <c r="QQ59"/>
      <c r="QR59"/>
      <c r="QS59"/>
      <c r="QT59"/>
      <c r="QU59"/>
      <c r="QV59"/>
      <c r="QW59"/>
      <c r="QX59"/>
      <c r="QY59"/>
      <c r="QZ59"/>
      <c r="RA59"/>
      <c r="RB59"/>
      <c r="RC59"/>
      <c r="RD59"/>
      <c r="RE59"/>
      <c r="RF59"/>
    </row>
    <row r="60" spans="1:474">
      <c r="A60" s="255">
        <v>20</v>
      </c>
      <c r="B60" s="255" t="s">
        <v>259</v>
      </c>
      <c r="C60" s="255" t="s">
        <v>61</v>
      </c>
      <c r="D60" s="221">
        <v>20.399999999999999</v>
      </c>
      <c r="E60" s="221">
        <v>20</v>
      </c>
      <c r="F60" s="221">
        <v>22</v>
      </c>
      <c r="G60" s="221"/>
      <c r="H60" s="221"/>
      <c r="I60" s="221"/>
      <c r="J60"/>
      <c r="K60"/>
      <c r="L60"/>
      <c r="M60"/>
      <c r="N60"/>
      <c r="O60"/>
      <c r="P60"/>
      <c r="Q60"/>
      <c r="R60"/>
      <c r="S60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  <c r="GG60"/>
      <c r="GH60"/>
      <c r="GI60"/>
      <c r="GJ60"/>
      <c r="GK60"/>
      <c r="GL60"/>
      <c r="GM60"/>
      <c r="GN60"/>
      <c r="GO60"/>
      <c r="GP60"/>
      <c r="GQ60"/>
      <c r="GR60"/>
      <c r="GS60"/>
      <c r="GT60"/>
      <c r="GU60"/>
      <c r="GV60"/>
      <c r="GW60"/>
      <c r="GX60"/>
      <c r="GY60"/>
      <c r="GZ60"/>
      <c r="HA60"/>
      <c r="HB60"/>
      <c r="HC60"/>
      <c r="HD60"/>
      <c r="HE60"/>
      <c r="HF60"/>
      <c r="HG60"/>
      <c r="HH60"/>
      <c r="HI60"/>
      <c r="HJ60"/>
      <c r="HK60"/>
      <c r="HL60"/>
      <c r="HM60"/>
      <c r="HN60"/>
      <c r="HO60"/>
      <c r="HP60"/>
      <c r="HQ60"/>
      <c r="HR60"/>
      <c r="HS60"/>
      <c r="HT60"/>
      <c r="HU60"/>
      <c r="HV60"/>
      <c r="HW60"/>
      <c r="HX60"/>
      <c r="HY60"/>
      <c r="HZ60"/>
      <c r="IA60"/>
      <c r="IB60"/>
      <c r="IC60"/>
      <c r="ID60"/>
      <c r="IE60"/>
      <c r="IF60"/>
      <c r="IG60"/>
      <c r="IH60"/>
      <c r="II60"/>
      <c r="IJ60"/>
      <c r="IK60"/>
      <c r="IL60"/>
      <c r="IM60"/>
      <c r="IN60"/>
      <c r="IO60"/>
      <c r="IP60"/>
      <c r="IQ60"/>
      <c r="IR60"/>
      <c r="IS60"/>
      <c r="IT60"/>
      <c r="IU60"/>
      <c r="IV60"/>
      <c r="IW60"/>
      <c r="IX60"/>
      <c r="IY60"/>
      <c r="IZ60"/>
      <c r="JA60"/>
      <c r="JB60"/>
      <c r="JC60"/>
      <c r="JD60"/>
      <c r="JE60"/>
      <c r="JF60"/>
      <c r="JG60"/>
      <c r="JH60"/>
      <c r="JI60"/>
      <c r="JJ60"/>
      <c r="JK60"/>
      <c r="JL60"/>
      <c r="JM60"/>
      <c r="JN60"/>
      <c r="JO60"/>
      <c r="JP60"/>
      <c r="JQ60"/>
      <c r="JR60"/>
      <c r="JS60"/>
      <c r="JT60"/>
      <c r="JU60"/>
      <c r="JV60"/>
      <c r="JW60"/>
      <c r="JX60"/>
      <c r="JY60"/>
      <c r="JZ60"/>
      <c r="KA60"/>
      <c r="KB60"/>
      <c r="KC60"/>
      <c r="KD60"/>
      <c r="KE60"/>
      <c r="KF60"/>
      <c r="KG60"/>
      <c r="KH60"/>
      <c r="KI60"/>
      <c r="KJ60"/>
      <c r="KK60"/>
      <c r="KL60"/>
      <c r="KM60"/>
      <c r="KN60"/>
      <c r="KO60"/>
      <c r="KP60"/>
      <c r="KQ60"/>
      <c r="KR60"/>
      <c r="KS60"/>
      <c r="KT60"/>
      <c r="KU60"/>
      <c r="KV60"/>
      <c r="KW60"/>
      <c r="KX60"/>
      <c r="KY60"/>
      <c r="KZ60"/>
      <c r="LA60"/>
      <c r="LB60"/>
      <c r="LC60"/>
      <c r="LD60"/>
      <c r="LE60"/>
      <c r="LF60"/>
      <c r="LG60"/>
      <c r="LH60"/>
      <c r="LI60"/>
      <c r="LJ60"/>
      <c r="LK60"/>
      <c r="LL60"/>
      <c r="LM60"/>
      <c r="LN60"/>
      <c r="LO60"/>
      <c r="LP60"/>
      <c r="LQ60"/>
      <c r="LR60"/>
      <c r="LS60"/>
      <c r="LT60"/>
      <c r="LU60"/>
      <c r="LV60"/>
      <c r="LW60"/>
      <c r="LX60"/>
      <c r="LY60"/>
      <c r="LZ60"/>
      <c r="MA60"/>
      <c r="MB60"/>
      <c r="MC60"/>
      <c r="MD60"/>
      <c r="ME60"/>
      <c r="MF60"/>
      <c r="MG60"/>
      <c r="MH60"/>
      <c r="MI60"/>
      <c r="MJ60"/>
      <c r="MK60"/>
      <c r="ML60"/>
      <c r="MM60"/>
      <c r="MN60"/>
      <c r="MO60"/>
      <c r="MP60"/>
      <c r="MQ60"/>
      <c r="MR60"/>
      <c r="MS60"/>
      <c r="MT60"/>
      <c r="MU60"/>
      <c r="MV60"/>
      <c r="MW60"/>
      <c r="MX60"/>
      <c r="MY60"/>
      <c r="MZ60"/>
      <c r="NA60"/>
      <c r="NB60"/>
      <c r="NC60"/>
      <c r="ND60"/>
      <c r="NE60"/>
      <c r="NF60"/>
      <c r="NG60"/>
      <c r="NH60"/>
      <c r="NI60"/>
      <c r="NJ60"/>
      <c r="NK60"/>
      <c r="NL60"/>
      <c r="NM60"/>
      <c r="NN60"/>
      <c r="NO60"/>
      <c r="NP60"/>
      <c r="NQ60"/>
      <c r="NR60"/>
      <c r="NS60"/>
      <c r="NT60"/>
      <c r="NU60"/>
      <c r="NV60"/>
      <c r="NW60"/>
      <c r="NX60"/>
      <c r="NY60"/>
      <c r="NZ60"/>
      <c r="OA60"/>
      <c r="OB60"/>
      <c r="OC60"/>
      <c r="OD60"/>
      <c r="OE60"/>
      <c r="OF60"/>
      <c r="OG60"/>
      <c r="OH60"/>
      <c r="OI60"/>
      <c r="OJ60"/>
      <c r="OK60"/>
      <c r="OL60"/>
      <c r="OM60"/>
      <c r="ON60"/>
      <c r="OO60"/>
      <c r="OP60"/>
      <c r="OQ60"/>
      <c r="OR60"/>
      <c r="OS60"/>
      <c r="OT60"/>
      <c r="OU60"/>
      <c r="OV60"/>
      <c r="OW60"/>
      <c r="OX60"/>
      <c r="OY60"/>
      <c r="OZ60"/>
      <c r="PA60"/>
      <c r="PB60"/>
      <c r="PC60"/>
      <c r="PD60"/>
      <c r="PE60"/>
      <c r="PF60"/>
      <c r="PG60"/>
      <c r="PH60"/>
      <c r="PI60"/>
      <c r="PJ60"/>
      <c r="PK60"/>
      <c r="PL60"/>
      <c r="PM60"/>
      <c r="PN60"/>
      <c r="PO60"/>
      <c r="PP60"/>
      <c r="PQ60"/>
      <c r="PR60"/>
      <c r="PS60"/>
      <c r="PT60"/>
      <c r="PU60"/>
      <c r="PV60"/>
      <c r="PW60"/>
      <c r="PX60"/>
      <c r="PY60"/>
      <c r="PZ60"/>
      <c r="QA60"/>
      <c r="QB60"/>
      <c r="QC60"/>
      <c r="QD60"/>
      <c r="QE60"/>
      <c r="QF60"/>
      <c r="QG60"/>
      <c r="QH60"/>
      <c r="QI60"/>
      <c r="QJ60"/>
      <c r="QK60"/>
      <c r="QL60"/>
      <c r="QM60"/>
      <c r="QN60"/>
      <c r="QO60"/>
      <c r="QP60"/>
      <c r="QQ60"/>
      <c r="QR60"/>
      <c r="QS60"/>
      <c r="QT60"/>
      <c r="QU60"/>
      <c r="QV60"/>
      <c r="QW60"/>
      <c r="QX60"/>
      <c r="QY60"/>
      <c r="QZ60"/>
      <c r="RA60"/>
      <c r="RB60"/>
      <c r="RC60"/>
      <c r="RD60"/>
      <c r="RE60"/>
      <c r="RF60"/>
    </row>
    <row r="61" spans="1:474">
      <c r="A61" s="255">
        <v>21</v>
      </c>
      <c r="B61" s="255" t="s">
        <v>190</v>
      </c>
      <c r="C61" s="255" t="s">
        <v>62</v>
      </c>
      <c r="D61" s="221">
        <v>15.25</v>
      </c>
      <c r="E61" s="221">
        <v>15</v>
      </c>
      <c r="F61" s="221">
        <v>16</v>
      </c>
      <c r="G61" s="221"/>
      <c r="H61" s="221"/>
      <c r="I61" s="221"/>
      <c r="J61"/>
      <c r="K61"/>
      <c r="L61"/>
      <c r="M61"/>
      <c r="N61"/>
      <c r="O61"/>
      <c r="P61"/>
      <c r="Q61"/>
      <c r="R61"/>
      <c r="S61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  <c r="GG61"/>
      <c r="GH61"/>
      <c r="GI61"/>
      <c r="GJ61"/>
      <c r="GK61"/>
      <c r="GL61"/>
      <c r="GM61"/>
      <c r="GN61"/>
      <c r="GO61"/>
      <c r="GP61"/>
      <c r="GQ61"/>
      <c r="GR61"/>
      <c r="GS61"/>
      <c r="GT61"/>
      <c r="GU61"/>
      <c r="GV61"/>
      <c r="GW61"/>
      <c r="GX61"/>
      <c r="GY61"/>
      <c r="GZ61"/>
      <c r="HA61"/>
      <c r="HB61"/>
      <c r="HC61"/>
      <c r="HD61"/>
      <c r="HE61"/>
      <c r="HF61"/>
      <c r="HG61"/>
      <c r="HH61"/>
      <c r="HI61"/>
      <c r="HJ61"/>
      <c r="HK61"/>
      <c r="HL61"/>
      <c r="HM61"/>
      <c r="HN61"/>
      <c r="HO61"/>
      <c r="HP61"/>
      <c r="HQ61"/>
      <c r="HR61"/>
      <c r="HS61"/>
      <c r="HT61"/>
      <c r="HU61"/>
      <c r="HV61"/>
      <c r="HW61"/>
      <c r="HX61"/>
      <c r="HY61"/>
      <c r="HZ61"/>
      <c r="IA61"/>
      <c r="IB61"/>
      <c r="IC61"/>
      <c r="ID61"/>
      <c r="IE61"/>
      <c r="IF61"/>
      <c r="IG61"/>
      <c r="IH61"/>
      <c r="II61"/>
      <c r="IJ61"/>
      <c r="IK61"/>
      <c r="IL61"/>
      <c r="IM61"/>
      <c r="IN61"/>
      <c r="IO61"/>
      <c r="IP61"/>
      <c r="IQ61"/>
      <c r="IR61"/>
      <c r="IS61"/>
      <c r="IT61"/>
      <c r="IU61"/>
      <c r="IV61"/>
      <c r="IW61"/>
      <c r="IX61"/>
      <c r="IY61"/>
      <c r="IZ61"/>
      <c r="JA61"/>
      <c r="JB61"/>
      <c r="JC61"/>
      <c r="JD61"/>
      <c r="JE61"/>
      <c r="JF61"/>
      <c r="JG61"/>
      <c r="JH61"/>
      <c r="JI61"/>
      <c r="JJ61"/>
      <c r="JK61"/>
      <c r="JL61"/>
      <c r="JM61"/>
      <c r="JN61"/>
      <c r="JO61"/>
      <c r="JP61"/>
      <c r="JQ61"/>
      <c r="JR61"/>
      <c r="JS61"/>
      <c r="JT61"/>
      <c r="JU61"/>
      <c r="JV61"/>
      <c r="JW61"/>
      <c r="JX61"/>
      <c r="JY61"/>
      <c r="JZ61"/>
      <c r="KA61"/>
      <c r="KB61"/>
      <c r="KC61"/>
      <c r="KD61"/>
      <c r="KE61"/>
      <c r="KF61"/>
      <c r="KG61"/>
      <c r="KH61"/>
      <c r="KI61"/>
      <c r="KJ61"/>
      <c r="KK61"/>
      <c r="KL61"/>
      <c r="KM61"/>
      <c r="KN61"/>
      <c r="KO61"/>
      <c r="KP61"/>
      <c r="KQ61"/>
      <c r="KR61"/>
      <c r="KS61"/>
      <c r="KT61"/>
      <c r="KU61"/>
      <c r="KV61"/>
      <c r="KW61"/>
      <c r="KX61"/>
      <c r="KY61"/>
      <c r="KZ61"/>
      <c r="LA61"/>
      <c r="LB61"/>
      <c r="LC61"/>
      <c r="LD61"/>
      <c r="LE61"/>
      <c r="LF61"/>
      <c r="LG61"/>
      <c r="LH61"/>
      <c r="LI61"/>
      <c r="LJ61"/>
      <c r="LK61"/>
      <c r="LL61"/>
      <c r="LM61"/>
      <c r="LN61"/>
      <c r="LO61"/>
      <c r="LP61"/>
      <c r="LQ61"/>
      <c r="LR61"/>
      <c r="LS61"/>
      <c r="LT61"/>
      <c r="LU61"/>
      <c r="LV61"/>
      <c r="LW61"/>
      <c r="LX61"/>
      <c r="LY61"/>
      <c r="LZ61"/>
      <c r="MA61"/>
      <c r="MB61"/>
      <c r="MC61"/>
      <c r="MD61"/>
      <c r="ME61"/>
      <c r="MF61"/>
      <c r="MG61"/>
      <c r="MH61"/>
      <c r="MI61"/>
      <c r="MJ61"/>
      <c r="MK61"/>
      <c r="ML61"/>
      <c r="MM61"/>
      <c r="MN61"/>
      <c r="MO61"/>
      <c r="MP61"/>
      <c r="MQ61"/>
      <c r="MR61"/>
      <c r="MS61"/>
      <c r="MT61"/>
      <c r="MU61"/>
      <c r="MV61"/>
      <c r="MW61"/>
      <c r="MX61"/>
      <c r="MY61"/>
      <c r="MZ61"/>
      <c r="NA61"/>
      <c r="NB61"/>
      <c r="NC61"/>
      <c r="ND61"/>
      <c r="NE61"/>
      <c r="NF61"/>
      <c r="NG61"/>
      <c r="NH61"/>
      <c r="NI61"/>
      <c r="NJ61"/>
      <c r="NK61"/>
      <c r="NL61"/>
      <c r="NM61"/>
      <c r="NN61"/>
      <c r="NO61"/>
      <c r="NP61"/>
      <c r="NQ61"/>
      <c r="NR61"/>
      <c r="NS61"/>
      <c r="NT61"/>
      <c r="NU61"/>
      <c r="NV61"/>
      <c r="NW61"/>
      <c r="NX61"/>
      <c r="NY61"/>
      <c r="NZ61"/>
      <c r="OA61"/>
      <c r="OB61"/>
      <c r="OC61"/>
      <c r="OD61"/>
      <c r="OE61"/>
      <c r="OF61"/>
      <c r="OG61"/>
      <c r="OH61"/>
      <c r="OI61"/>
      <c r="OJ61"/>
      <c r="OK61"/>
      <c r="OL61"/>
      <c r="OM61"/>
      <c r="ON61"/>
      <c r="OO61"/>
      <c r="OP61"/>
      <c r="OQ61"/>
      <c r="OR61"/>
      <c r="OS61"/>
      <c r="OT61"/>
      <c r="OU61"/>
      <c r="OV61"/>
      <c r="OW61"/>
      <c r="OX61"/>
      <c r="OY61"/>
      <c r="OZ61"/>
      <c r="PA61"/>
      <c r="PB61"/>
      <c r="PC61"/>
      <c r="PD61"/>
      <c r="PE61"/>
      <c r="PF61"/>
      <c r="PG61"/>
      <c r="PH61"/>
      <c r="PI61"/>
      <c r="PJ61"/>
      <c r="PK61"/>
      <c r="PL61"/>
      <c r="PM61"/>
      <c r="PN61"/>
      <c r="PO61"/>
      <c r="PP61"/>
      <c r="PQ61"/>
      <c r="PR61"/>
      <c r="PS61"/>
      <c r="PT61"/>
      <c r="PU61"/>
      <c r="PV61"/>
      <c r="PW61"/>
      <c r="PX61"/>
      <c r="PY61"/>
      <c r="PZ61"/>
      <c r="QA61"/>
      <c r="QB61"/>
      <c r="QC61"/>
      <c r="QD61"/>
      <c r="QE61"/>
      <c r="QF61"/>
      <c r="QG61"/>
      <c r="QH61"/>
      <c r="QI61"/>
      <c r="QJ61"/>
      <c r="QK61"/>
      <c r="QL61"/>
      <c r="QM61"/>
      <c r="QN61"/>
      <c r="QO61"/>
      <c r="QP61"/>
      <c r="QQ61"/>
      <c r="QR61"/>
      <c r="QS61"/>
      <c r="QT61"/>
      <c r="QU61"/>
      <c r="QV61"/>
      <c r="QW61"/>
      <c r="QX61"/>
      <c r="QY61"/>
      <c r="QZ61"/>
      <c r="RA61"/>
      <c r="RB61"/>
      <c r="RC61"/>
      <c r="RD61"/>
      <c r="RE61"/>
      <c r="RF61"/>
    </row>
    <row r="62" spans="1:474">
      <c r="A62" s="255">
        <v>22</v>
      </c>
      <c r="B62" s="255" t="s">
        <v>190</v>
      </c>
      <c r="C62" s="255" t="s">
        <v>264</v>
      </c>
      <c r="D62" s="221">
        <v>18.875</v>
      </c>
      <c r="E62" s="221">
        <v>18</v>
      </c>
      <c r="F62" s="221">
        <v>19</v>
      </c>
      <c r="G62" s="221"/>
      <c r="H62" s="221"/>
      <c r="I62" s="221"/>
      <c r="J62"/>
      <c r="K62"/>
      <c r="L62"/>
      <c r="M62"/>
      <c r="N62"/>
      <c r="O62"/>
      <c r="P62"/>
      <c r="Q62"/>
      <c r="R62"/>
      <c r="S62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  <c r="GG62"/>
      <c r="GH62"/>
      <c r="GI62"/>
      <c r="GJ62"/>
      <c r="GK62"/>
      <c r="GL62"/>
      <c r="GM62"/>
      <c r="GN62"/>
      <c r="GO62"/>
      <c r="GP62"/>
      <c r="GQ62"/>
      <c r="GR62"/>
      <c r="GS62"/>
      <c r="GT62"/>
      <c r="GU62"/>
      <c r="GV62"/>
      <c r="GW62"/>
      <c r="GX62"/>
      <c r="GY62"/>
      <c r="GZ62"/>
      <c r="HA62"/>
      <c r="HB62"/>
      <c r="HC62"/>
      <c r="HD62"/>
      <c r="HE62"/>
      <c r="HF62"/>
      <c r="HG62"/>
      <c r="HH62"/>
      <c r="HI62"/>
      <c r="HJ62"/>
      <c r="HK62"/>
      <c r="HL62"/>
      <c r="HM62"/>
      <c r="HN62"/>
      <c r="HO62"/>
      <c r="HP62"/>
      <c r="HQ62"/>
      <c r="HR62"/>
      <c r="HS62"/>
      <c r="HT62"/>
      <c r="HU62"/>
      <c r="HV62"/>
      <c r="HW62"/>
      <c r="HX62"/>
      <c r="HY62"/>
      <c r="HZ62"/>
      <c r="IA62"/>
      <c r="IB62"/>
      <c r="IC62"/>
      <c r="ID62"/>
      <c r="IE62"/>
      <c r="IF62"/>
      <c r="IG62"/>
      <c r="IH62"/>
      <c r="II62"/>
      <c r="IJ62"/>
      <c r="IK62"/>
      <c r="IL62"/>
      <c r="IM62"/>
      <c r="IN62"/>
      <c r="IO62"/>
      <c r="IP62"/>
      <c r="IQ62"/>
      <c r="IR62"/>
      <c r="IS62"/>
      <c r="IT62"/>
      <c r="IU62"/>
      <c r="IV62"/>
      <c r="IW62"/>
      <c r="IX62"/>
      <c r="IY62"/>
      <c r="IZ62"/>
      <c r="JA62"/>
      <c r="JB62"/>
      <c r="JC62"/>
      <c r="JD62"/>
      <c r="JE62"/>
      <c r="JF62"/>
      <c r="JG62"/>
      <c r="JH62"/>
      <c r="JI62"/>
      <c r="JJ62"/>
      <c r="JK62"/>
      <c r="JL62"/>
      <c r="JM62"/>
      <c r="JN62"/>
      <c r="JO62"/>
      <c r="JP62"/>
      <c r="JQ62"/>
      <c r="JR62"/>
      <c r="JS62"/>
      <c r="JT62"/>
      <c r="JU62"/>
      <c r="JV62"/>
      <c r="JW62"/>
      <c r="JX62"/>
      <c r="JY62"/>
      <c r="JZ62"/>
      <c r="KA62"/>
      <c r="KB62"/>
      <c r="KC62"/>
      <c r="KD62"/>
      <c r="KE62"/>
      <c r="KF62"/>
      <c r="KG62"/>
      <c r="KH62"/>
      <c r="KI62"/>
      <c r="KJ62"/>
      <c r="KK62"/>
      <c r="KL62"/>
      <c r="KM62"/>
      <c r="KN62"/>
      <c r="KO62"/>
      <c r="KP62"/>
      <c r="KQ62"/>
      <c r="KR62"/>
      <c r="KS62"/>
      <c r="KT62"/>
      <c r="KU62"/>
      <c r="KV62"/>
      <c r="KW62"/>
      <c r="KX62"/>
      <c r="KY62"/>
      <c r="KZ62"/>
      <c r="LA62"/>
      <c r="LB62"/>
      <c r="LC62"/>
      <c r="LD62"/>
      <c r="LE62"/>
      <c r="LF62"/>
      <c r="LG62"/>
      <c r="LH62"/>
      <c r="LI62"/>
      <c r="LJ62"/>
      <c r="LK62"/>
      <c r="LL62"/>
      <c r="LM62"/>
      <c r="LN62"/>
      <c r="LO62"/>
      <c r="LP62"/>
      <c r="LQ62"/>
      <c r="LR62"/>
      <c r="LS62"/>
      <c r="LT62"/>
      <c r="LU62"/>
      <c r="LV62"/>
      <c r="LW62"/>
      <c r="LX62"/>
      <c r="LY62"/>
      <c r="LZ62"/>
      <c r="MA62"/>
      <c r="MB62"/>
      <c r="MC62"/>
      <c r="MD62"/>
      <c r="ME62"/>
      <c r="MF62"/>
      <c r="MG62"/>
      <c r="MH62"/>
      <c r="MI62"/>
      <c r="MJ62"/>
      <c r="MK62"/>
      <c r="ML62"/>
      <c r="MM62"/>
      <c r="MN62"/>
      <c r="MO62"/>
      <c r="MP62"/>
      <c r="MQ62"/>
      <c r="MR62"/>
      <c r="MS62"/>
      <c r="MT62"/>
      <c r="MU62"/>
      <c r="MV62"/>
      <c r="MW62"/>
      <c r="MX62"/>
      <c r="MY62"/>
      <c r="MZ62"/>
      <c r="NA62"/>
      <c r="NB62"/>
      <c r="NC62"/>
      <c r="ND62"/>
      <c r="NE62"/>
      <c r="NF62"/>
      <c r="NG62"/>
      <c r="NH62"/>
      <c r="NI62"/>
      <c r="NJ62"/>
      <c r="NK62"/>
      <c r="NL62"/>
      <c r="NM62"/>
      <c r="NN62"/>
      <c r="NO62"/>
      <c r="NP62"/>
      <c r="NQ62"/>
      <c r="NR62"/>
      <c r="NS62"/>
      <c r="NT62"/>
      <c r="NU62"/>
      <c r="NV62"/>
      <c r="NW62"/>
      <c r="NX62"/>
      <c r="NY62"/>
      <c r="NZ62"/>
      <c r="OA62"/>
      <c r="OB62"/>
      <c r="OC62"/>
      <c r="OD62"/>
      <c r="OE62"/>
      <c r="OF62"/>
      <c r="OG62"/>
      <c r="OH62"/>
      <c r="OI62"/>
      <c r="OJ62"/>
      <c r="OK62"/>
      <c r="OL62"/>
      <c r="OM62"/>
      <c r="ON62"/>
      <c r="OO62"/>
      <c r="OP62"/>
      <c r="OQ62"/>
      <c r="OR62"/>
      <c r="OS62"/>
      <c r="OT62"/>
      <c r="OU62"/>
      <c r="OV62"/>
      <c r="OW62"/>
      <c r="OX62"/>
      <c r="OY62"/>
      <c r="OZ62"/>
      <c r="PA62"/>
      <c r="PB62"/>
      <c r="PC62"/>
      <c r="PD62"/>
      <c r="PE62"/>
      <c r="PF62"/>
      <c r="PG62"/>
      <c r="PH62"/>
      <c r="PI62"/>
      <c r="PJ62"/>
      <c r="PK62"/>
      <c r="PL62"/>
      <c r="PM62"/>
      <c r="PN62"/>
      <c r="PO62"/>
      <c r="PP62"/>
      <c r="PQ62"/>
      <c r="PR62"/>
      <c r="PS62"/>
      <c r="PT62"/>
      <c r="PU62"/>
      <c r="PV62"/>
      <c r="PW62"/>
      <c r="PX62"/>
      <c r="PY62"/>
      <c r="PZ62"/>
      <c r="QA62"/>
      <c r="QB62"/>
      <c r="QC62"/>
      <c r="QD62"/>
      <c r="QE62"/>
      <c r="QF62"/>
      <c r="QG62"/>
      <c r="QH62"/>
      <c r="QI62"/>
      <c r="QJ62"/>
      <c r="QK62"/>
      <c r="QL62"/>
      <c r="QM62"/>
      <c r="QN62"/>
      <c r="QO62"/>
      <c r="QP62"/>
      <c r="QQ62"/>
      <c r="QR62"/>
      <c r="QS62"/>
      <c r="QT62"/>
      <c r="QU62"/>
      <c r="QV62"/>
      <c r="QW62"/>
      <c r="QX62"/>
      <c r="QY62"/>
      <c r="QZ62"/>
      <c r="RA62"/>
      <c r="RB62"/>
      <c r="RC62"/>
      <c r="RD62"/>
      <c r="RE62"/>
      <c r="RF62"/>
    </row>
    <row r="63" spans="1:474">
      <c r="A63" s="255">
        <v>22</v>
      </c>
      <c r="B63" s="255" t="s">
        <v>182</v>
      </c>
      <c r="C63" s="255" t="s">
        <v>264</v>
      </c>
      <c r="D63" s="221">
        <v>21.5</v>
      </c>
      <c r="E63" s="221">
        <v>21</v>
      </c>
      <c r="F63" s="221">
        <v>22</v>
      </c>
      <c r="G63" s="221"/>
      <c r="H63" s="221"/>
      <c r="I63" s="221"/>
      <c r="J63"/>
      <c r="K63"/>
      <c r="L63"/>
      <c r="M63"/>
      <c r="N63"/>
      <c r="O63"/>
      <c r="P63"/>
      <c r="Q63"/>
      <c r="R63"/>
      <c r="S63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  <c r="GG63"/>
      <c r="GH63"/>
      <c r="GI63"/>
      <c r="GJ63"/>
      <c r="GK63"/>
      <c r="GL63"/>
      <c r="GM63"/>
      <c r="GN63"/>
      <c r="GO63"/>
      <c r="GP63"/>
      <c r="GQ63"/>
      <c r="GR63"/>
      <c r="GS63"/>
      <c r="GT63"/>
      <c r="GU63"/>
      <c r="GV63"/>
      <c r="GW63"/>
      <c r="GX63"/>
      <c r="GY63"/>
      <c r="GZ63"/>
      <c r="HA63"/>
      <c r="HB63"/>
      <c r="HC63"/>
      <c r="HD63"/>
      <c r="HE63"/>
      <c r="HF63"/>
      <c r="HG63"/>
      <c r="HH63"/>
      <c r="HI63"/>
      <c r="HJ63"/>
      <c r="HK63"/>
      <c r="HL63"/>
      <c r="HM63"/>
      <c r="HN63"/>
      <c r="HO63"/>
      <c r="HP63"/>
      <c r="HQ63"/>
      <c r="HR63"/>
      <c r="HS63"/>
      <c r="HT63"/>
      <c r="HU63"/>
      <c r="HV63"/>
      <c r="HW63"/>
      <c r="HX63"/>
      <c r="HY63"/>
      <c r="HZ63"/>
      <c r="IA63"/>
      <c r="IB63"/>
      <c r="IC63"/>
      <c r="ID63"/>
      <c r="IE63"/>
      <c r="IF63"/>
      <c r="IG63"/>
      <c r="IH63"/>
      <c r="II63"/>
      <c r="IJ63"/>
      <c r="IK63"/>
      <c r="IL63"/>
      <c r="IM63"/>
      <c r="IN63"/>
      <c r="IO63"/>
      <c r="IP63"/>
      <c r="IQ63"/>
      <c r="IR63"/>
      <c r="IS63"/>
      <c r="IT63"/>
      <c r="IU63"/>
      <c r="IV63"/>
      <c r="IW63"/>
      <c r="IX63"/>
      <c r="IY63"/>
      <c r="IZ63"/>
      <c r="JA63"/>
      <c r="JB63"/>
      <c r="JC63"/>
      <c r="JD63"/>
      <c r="JE63"/>
      <c r="JF63"/>
      <c r="JG63"/>
      <c r="JH63"/>
      <c r="JI63"/>
      <c r="JJ63"/>
      <c r="JK63"/>
      <c r="JL63"/>
      <c r="JM63"/>
      <c r="JN63"/>
      <c r="JO63"/>
      <c r="JP63"/>
      <c r="JQ63"/>
      <c r="JR63"/>
      <c r="JS63"/>
      <c r="JT63"/>
      <c r="JU63"/>
      <c r="JV63"/>
      <c r="JW63"/>
      <c r="JX63"/>
      <c r="JY63"/>
      <c r="JZ63"/>
      <c r="KA63"/>
      <c r="KB63"/>
      <c r="KC63"/>
      <c r="KD63"/>
      <c r="KE63"/>
      <c r="KF63"/>
      <c r="KG63"/>
      <c r="KH63"/>
      <c r="KI63"/>
      <c r="KJ63"/>
      <c r="KK63"/>
      <c r="KL63"/>
      <c r="KM63"/>
      <c r="KN63"/>
      <c r="KO63"/>
      <c r="KP63"/>
      <c r="KQ63"/>
      <c r="KR63"/>
      <c r="KS63"/>
      <c r="KT63"/>
      <c r="KU63"/>
      <c r="KV63"/>
      <c r="KW63"/>
      <c r="KX63"/>
      <c r="KY63"/>
      <c r="KZ63"/>
      <c r="LA63"/>
      <c r="LB63"/>
      <c r="LC63"/>
      <c r="LD63"/>
      <c r="LE63"/>
      <c r="LF63"/>
      <c r="LG63"/>
      <c r="LH63"/>
      <c r="LI63"/>
      <c r="LJ63"/>
      <c r="LK63"/>
      <c r="LL63"/>
      <c r="LM63"/>
      <c r="LN63"/>
      <c r="LO63"/>
      <c r="LP63"/>
      <c r="LQ63"/>
      <c r="LR63"/>
      <c r="LS63"/>
      <c r="LT63"/>
      <c r="LU63"/>
      <c r="LV63"/>
      <c r="LW63"/>
      <c r="LX63"/>
      <c r="LY63"/>
      <c r="LZ63"/>
      <c r="MA63"/>
      <c r="MB63"/>
      <c r="MC63"/>
      <c r="MD63"/>
      <c r="ME63"/>
      <c r="MF63"/>
      <c r="MG63"/>
      <c r="MH63"/>
      <c r="MI63"/>
      <c r="MJ63"/>
      <c r="MK63"/>
      <c r="ML63"/>
      <c r="MM63"/>
      <c r="MN63"/>
      <c r="MO63"/>
      <c r="MP63"/>
      <c r="MQ63"/>
      <c r="MR63"/>
      <c r="MS63"/>
      <c r="MT63"/>
      <c r="MU63"/>
      <c r="MV63"/>
      <c r="MW63"/>
      <c r="MX63"/>
      <c r="MY63"/>
      <c r="MZ63"/>
      <c r="NA63"/>
      <c r="NB63"/>
      <c r="NC63"/>
      <c r="ND63"/>
      <c r="NE63"/>
      <c r="NF63"/>
      <c r="NG63"/>
      <c r="NH63"/>
      <c r="NI63"/>
      <c r="NJ63"/>
      <c r="NK63"/>
      <c r="NL63"/>
      <c r="NM63"/>
      <c r="NN63"/>
      <c r="NO63"/>
      <c r="NP63"/>
      <c r="NQ63"/>
      <c r="NR63"/>
      <c r="NS63"/>
      <c r="NT63"/>
      <c r="NU63"/>
      <c r="NV63"/>
      <c r="NW63"/>
      <c r="NX63"/>
      <c r="NY63"/>
      <c r="NZ63"/>
      <c r="OA63"/>
      <c r="OB63"/>
      <c r="OC63"/>
      <c r="OD63"/>
      <c r="OE63"/>
      <c r="OF63"/>
      <c r="OG63"/>
      <c r="OH63"/>
      <c r="OI63"/>
      <c r="OJ63"/>
      <c r="OK63"/>
      <c r="OL63"/>
      <c r="OM63"/>
      <c r="ON63"/>
      <c r="OO63"/>
      <c r="OP63"/>
      <c r="OQ63"/>
      <c r="OR63"/>
      <c r="OS63"/>
      <c r="OT63"/>
      <c r="OU63"/>
      <c r="OV63"/>
      <c r="OW63"/>
      <c r="OX63"/>
      <c r="OY63"/>
      <c r="OZ63"/>
      <c r="PA63"/>
      <c r="PB63"/>
      <c r="PC63"/>
      <c r="PD63"/>
      <c r="PE63"/>
      <c r="PF63"/>
      <c r="PG63"/>
      <c r="PH63"/>
      <c r="PI63"/>
      <c r="PJ63"/>
      <c r="PK63"/>
      <c r="PL63"/>
      <c r="PM63"/>
      <c r="PN63"/>
      <c r="PO63"/>
      <c r="PP63"/>
      <c r="PQ63"/>
      <c r="PR63"/>
      <c r="PS63"/>
      <c r="PT63"/>
      <c r="PU63"/>
      <c r="PV63"/>
      <c r="PW63"/>
      <c r="PX63"/>
      <c r="PY63"/>
      <c r="PZ63"/>
      <c r="QA63"/>
      <c r="QB63"/>
      <c r="QC63"/>
      <c r="QD63"/>
      <c r="QE63"/>
      <c r="QF63"/>
      <c r="QG63"/>
      <c r="QH63"/>
      <c r="QI63"/>
      <c r="QJ63"/>
      <c r="QK63"/>
      <c r="QL63"/>
      <c r="QM63"/>
      <c r="QN63"/>
      <c r="QO63"/>
      <c r="QP63"/>
      <c r="QQ63"/>
      <c r="QR63"/>
      <c r="QS63"/>
      <c r="QT63"/>
      <c r="QU63"/>
      <c r="QV63"/>
      <c r="QW63"/>
      <c r="QX63"/>
      <c r="QY63"/>
      <c r="QZ63"/>
      <c r="RA63"/>
      <c r="RB63"/>
      <c r="RC63"/>
      <c r="RD63"/>
      <c r="RE63"/>
      <c r="RF63"/>
    </row>
    <row r="64" spans="1:474">
      <c r="A64" s="255">
        <v>22</v>
      </c>
      <c r="B64" s="255" t="s">
        <v>175</v>
      </c>
      <c r="C64" s="255" t="s">
        <v>264</v>
      </c>
      <c r="D64" s="221">
        <v>20</v>
      </c>
      <c r="E64" s="221">
        <v>20</v>
      </c>
      <c r="F64" s="221">
        <v>20</v>
      </c>
      <c r="G64" s="221"/>
      <c r="H64" s="221"/>
      <c r="I64" s="221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  <c r="GG64"/>
      <c r="GH64"/>
      <c r="GI64"/>
      <c r="GJ64"/>
      <c r="GK64"/>
      <c r="GL64"/>
      <c r="GM64"/>
      <c r="GN64"/>
      <c r="GO64"/>
      <c r="GP64"/>
      <c r="GQ64"/>
      <c r="GR64"/>
      <c r="GS64"/>
      <c r="GT64"/>
      <c r="GU64"/>
      <c r="GV64"/>
      <c r="GW64"/>
      <c r="GX64"/>
      <c r="GY64"/>
      <c r="GZ64"/>
      <c r="HA64"/>
      <c r="HB64"/>
      <c r="HC64"/>
      <c r="HD64"/>
      <c r="HE64"/>
      <c r="HF64"/>
      <c r="HG64"/>
      <c r="HH64"/>
      <c r="HI64"/>
      <c r="HJ64"/>
      <c r="HK64"/>
      <c r="HL64"/>
      <c r="HM64"/>
      <c r="HN64"/>
      <c r="HO64"/>
      <c r="HP64"/>
      <c r="HQ64"/>
      <c r="HR64"/>
      <c r="HS64"/>
      <c r="HT64"/>
      <c r="HU64"/>
      <c r="HV64"/>
      <c r="HW64"/>
      <c r="HX64"/>
      <c r="HY64"/>
      <c r="HZ64"/>
      <c r="IA64"/>
      <c r="IB64"/>
      <c r="IC64"/>
      <c r="ID64"/>
      <c r="IE64"/>
      <c r="IF64"/>
      <c r="IG64"/>
      <c r="IH64"/>
      <c r="II64"/>
      <c r="IJ64"/>
      <c r="IK64"/>
      <c r="IL64"/>
      <c r="IM64"/>
      <c r="IN64"/>
      <c r="IO64"/>
      <c r="IP64"/>
      <c r="IQ64"/>
      <c r="IR64"/>
      <c r="IS64"/>
      <c r="IT64"/>
      <c r="IU64"/>
      <c r="IV64"/>
      <c r="IW64"/>
      <c r="IX64"/>
      <c r="IY64"/>
      <c r="IZ64"/>
      <c r="JA64"/>
      <c r="JB64"/>
      <c r="JC64"/>
      <c r="JD64"/>
      <c r="JE64"/>
      <c r="JF64"/>
      <c r="JG64"/>
      <c r="JH64"/>
      <c r="JI64"/>
      <c r="JJ64"/>
      <c r="JK64"/>
      <c r="JL64"/>
      <c r="JM64"/>
      <c r="JN64"/>
      <c r="JO64"/>
      <c r="JP64"/>
      <c r="JQ64"/>
      <c r="JR64"/>
      <c r="JS64"/>
      <c r="JT64"/>
      <c r="JU64"/>
      <c r="JV64"/>
      <c r="JW64"/>
      <c r="JX64"/>
      <c r="JY64"/>
      <c r="JZ64"/>
      <c r="KA64"/>
      <c r="KB64"/>
      <c r="KC64"/>
      <c r="KD64"/>
      <c r="KE64"/>
      <c r="KF64"/>
      <c r="KG64"/>
      <c r="KH64"/>
      <c r="KI64"/>
      <c r="KJ64"/>
      <c r="KK64"/>
      <c r="KL64"/>
      <c r="KM64"/>
      <c r="KN64"/>
      <c r="KO64"/>
      <c r="KP64"/>
      <c r="KQ64"/>
      <c r="KR64"/>
      <c r="KS64"/>
      <c r="KT64"/>
      <c r="KU64"/>
      <c r="KV64"/>
      <c r="KW64"/>
      <c r="KX64"/>
      <c r="KY64"/>
      <c r="KZ64"/>
      <c r="LA64"/>
      <c r="LB64"/>
      <c r="LC64"/>
      <c r="LD64"/>
      <c r="LE64"/>
      <c r="LF64"/>
      <c r="LG64"/>
      <c r="LH64"/>
      <c r="LI64"/>
      <c r="LJ64"/>
      <c r="LK64"/>
      <c r="LL64"/>
      <c r="LM64"/>
      <c r="LN64"/>
      <c r="LO64"/>
      <c r="LP64"/>
      <c r="LQ64"/>
      <c r="LR64"/>
      <c r="LS64"/>
      <c r="LT64"/>
      <c r="LU64"/>
      <c r="LV64"/>
      <c r="LW64"/>
      <c r="LX64"/>
      <c r="LY64"/>
      <c r="LZ64"/>
      <c r="MA64"/>
      <c r="MB64"/>
      <c r="MC64"/>
      <c r="MD64"/>
      <c r="ME64"/>
      <c r="MF64"/>
      <c r="MG64"/>
      <c r="MH64"/>
      <c r="MI64"/>
      <c r="MJ64"/>
      <c r="MK64"/>
      <c r="ML64"/>
      <c r="MM64"/>
      <c r="MN64"/>
      <c r="MO64"/>
      <c r="MP64"/>
      <c r="MQ64"/>
      <c r="MR64"/>
      <c r="MS64"/>
      <c r="MT64"/>
      <c r="MU64"/>
      <c r="MV64"/>
      <c r="MW64"/>
      <c r="MX64"/>
      <c r="MY64"/>
      <c r="MZ64"/>
      <c r="NA64"/>
      <c r="NB64"/>
      <c r="NC64"/>
      <c r="ND64"/>
      <c r="NE64"/>
      <c r="NF64"/>
      <c r="NG64"/>
      <c r="NH64"/>
      <c r="NI64"/>
      <c r="NJ64"/>
      <c r="NK64"/>
      <c r="NL64"/>
      <c r="NM64"/>
      <c r="NN64"/>
      <c r="NO64"/>
      <c r="NP64"/>
      <c r="NQ64"/>
      <c r="NR64"/>
      <c r="NS64"/>
      <c r="NT64"/>
      <c r="NU64"/>
      <c r="NV64"/>
      <c r="NW64"/>
      <c r="NX64"/>
      <c r="NY64"/>
      <c r="NZ64"/>
      <c r="OA64"/>
      <c r="OB64"/>
      <c r="OC64"/>
      <c r="OD64"/>
      <c r="OE64"/>
      <c r="OF64"/>
      <c r="OG64"/>
      <c r="OH64"/>
      <c r="OI64"/>
      <c r="OJ64"/>
      <c r="OK64"/>
      <c r="OL64"/>
      <c r="OM64"/>
      <c r="ON64"/>
      <c r="OO64"/>
      <c r="OP64"/>
      <c r="OQ64"/>
      <c r="OR64"/>
      <c r="OS64"/>
      <c r="OT64"/>
      <c r="OU64"/>
      <c r="OV64"/>
      <c r="OW64"/>
      <c r="OX64"/>
      <c r="OY64"/>
      <c r="OZ64"/>
      <c r="PA64"/>
      <c r="PB64"/>
      <c r="PC64"/>
      <c r="PD64"/>
      <c r="PE64"/>
      <c r="PF64"/>
      <c r="PG64"/>
      <c r="PH64"/>
      <c r="PI64"/>
      <c r="PJ64"/>
      <c r="PK64"/>
      <c r="PL64"/>
      <c r="PM64"/>
      <c r="PN64"/>
      <c r="PO64"/>
      <c r="PP64"/>
      <c r="PQ64"/>
      <c r="PR64"/>
      <c r="PS64"/>
      <c r="PT64"/>
      <c r="PU64"/>
      <c r="PV64"/>
      <c r="PW64"/>
      <c r="PX64"/>
      <c r="PY64"/>
      <c r="PZ64"/>
      <c r="QA64"/>
      <c r="QB64"/>
      <c r="QC64"/>
      <c r="QD64"/>
      <c r="QE64"/>
      <c r="QF64"/>
      <c r="QG64"/>
      <c r="QH64"/>
      <c r="QI64"/>
      <c r="QJ64"/>
      <c r="QK64"/>
      <c r="QL64"/>
      <c r="QM64"/>
      <c r="QN64"/>
      <c r="QO64"/>
      <c r="QP64"/>
      <c r="QQ64"/>
      <c r="QR64"/>
      <c r="QS64"/>
      <c r="QT64"/>
      <c r="QU64"/>
      <c r="QV64"/>
      <c r="QW64"/>
      <c r="QX64"/>
      <c r="QY64"/>
      <c r="QZ64"/>
      <c r="RA64"/>
      <c r="RB64"/>
      <c r="RC64"/>
      <c r="RD64"/>
      <c r="RE64"/>
      <c r="RF64"/>
    </row>
    <row r="65" spans="1:474">
      <c r="A65" s="255">
        <v>22</v>
      </c>
      <c r="B65" s="255" t="s">
        <v>259</v>
      </c>
      <c r="C65" s="255" t="s">
        <v>264</v>
      </c>
      <c r="D65" s="221">
        <v>22.8</v>
      </c>
      <c r="E65" s="221">
        <v>22</v>
      </c>
      <c r="F65" s="221">
        <v>24</v>
      </c>
      <c r="G65" s="221"/>
      <c r="H65" s="221"/>
      <c r="I65" s="221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  <c r="GG65"/>
      <c r="GH65"/>
      <c r="GI65"/>
      <c r="GJ65"/>
      <c r="GK65"/>
      <c r="GL65"/>
      <c r="GM65"/>
      <c r="GN65"/>
      <c r="GO65"/>
      <c r="GP65"/>
      <c r="GQ65"/>
      <c r="GR65"/>
      <c r="GS65"/>
      <c r="GT65"/>
      <c r="GU65"/>
      <c r="GV65"/>
      <c r="GW65"/>
      <c r="GX65"/>
      <c r="GY65"/>
      <c r="GZ65"/>
      <c r="HA65"/>
      <c r="HB65"/>
      <c r="HC65"/>
      <c r="HD65"/>
      <c r="HE65"/>
      <c r="HF65"/>
      <c r="HG65"/>
      <c r="HH65"/>
      <c r="HI65"/>
      <c r="HJ65"/>
      <c r="HK65"/>
      <c r="HL65"/>
      <c r="HM65"/>
      <c r="HN65"/>
      <c r="HO65"/>
      <c r="HP65"/>
      <c r="HQ65"/>
      <c r="HR65"/>
      <c r="HS65"/>
      <c r="HT65"/>
      <c r="HU65"/>
      <c r="HV65"/>
      <c r="HW65"/>
      <c r="HX65"/>
      <c r="HY65"/>
      <c r="HZ65"/>
      <c r="IA65"/>
      <c r="IB65"/>
      <c r="IC65"/>
      <c r="ID65"/>
      <c r="IE65"/>
      <c r="IF65"/>
      <c r="IG65"/>
      <c r="IH65"/>
      <c r="II65"/>
      <c r="IJ65"/>
      <c r="IK65"/>
      <c r="IL65"/>
      <c r="IM65"/>
      <c r="IN65"/>
      <c r="IO65"/>
      <c r="IP65"/>
      <c r="IQ65"/>
      <c r="IR65"/>
      <c r="IS65"/>
      <c r="IT65"/>
      <c r="IU65"/>
      <c r="IV65"/>
      <c r="IW65"/>
      <c r="IX65"/>
      <c r="IY65"/>
      <c r="IZ65"/>
      <c r="JA65"/>
      <c r="JB65"/>
      <c r="JC65"/>
      <c r="JD65"/>
      <c r="JE65"/>
      <c r="JF65"/>
      <c r="JG65"/>
      <c r="JH65"/>
      <c r="JI65"/>
      <c r="JJ65"/>
      <c r="JK65"/>
      <c r="JL65"/>
      <c r="JM65"/>
      <c r="JN65"/>
      <c r="JO65"/>
      <c r="JP65"/>
      <c r="JQ65"/>
      <c r="JR65"/>
      <c r="JS65"/>
      <c r="JT65"/>
      <c r="JU65"/>
      <c r="JV65"/>
      <c r="JW65"/>
      <c r="JX65"/>
      <c r="JY65"/>
      <c r="JZ65"/>
      <c r="KA65"/>
      <c r="KB65"/>
      <c r="KC65"/>
      <c r="KD65"/>
      <c r="KE65"/>
      <c r="KF65"/>
      <c r="KG65"/>
      <c r="KH65"/>
      <c r="KI65"/>
      <c r="KJ65"/>
      <c r="KK65"/>
      <c r="KL65"/>
      <c r="KM65"/>
      <c r="KN65"/>
      <c r="KO65"/>
      <c r="KP65"/>
      <c r="KQ65"/>
      <c r="KR65"/>
      <c r="KS65"/>
      <c r="KT65"/>
      <c r="KU65"/>
      <c r="KV65"/>
      <c r="KW65"/>
      <c r="KX65"/>
      <c r="KY65"/>
      <c r="KZ65"/>
      <c r="LA65"/>
      <c r="LB65"/>
      <c r="LC65"/>
      <c r="LD65"/>
      <c r="LE65"/>
      <c r="LF65"/>
      <c r="LG65"/>
      <c r="LH65"/>
      <c r="LI65"/>
      <c r="LJ65"/>
      <c r="LK65"/>
      <c r="LL65"/>
      <c r="LM65"/>
      <c r="LN65"/>
      <c r="LO65"/>
      <c r="LP65"/>
      <c r="LQ65"/>
      <c r="LR65"/>
      <c r="LS65"/>
      <c r="LT65"/>
      <c r="LU65"/>
      <c r="LV65"/>
      <c r="LW65"/>
      <c r="LX65"/>
      <c r="LY65"/>
      <c r="LZ65"/>
      <c r="MA65"/>
      <c r="MB65"/>
      <c r="MC65"/>
      <c r="MD65"/>
      <c r="ME65"/>
      <c r="MF65"/>
      <c r="MG65"/>
      <c r="MH65"/>
      <c r="MI65"/>
      <c r="MJ65"/>
      <c r="MK65"/>
      <c r="ML65"/>
      <c r="MM65"/>
      <c r="MN65"/>
      <c r="MO65"/>
      <c r="MP65"/>
      <c r="MQ65"/>
      <c r="MR65"/>
      <c r="MS65"/>
      <c r="MT65"/>
      <c r="MU65"/>
      <c r="MV65"/>
      <c r="MW65"/>
      <c r="MX65"/>
      <c r="MY65"/>
      <c r="MZ65"/>
      <c r="NA65"/>
      <c r="NB65"/>
      <c r="NC65"/>
      <c r="ND65"/>
      <c r="NE65"/>
      <c r="NF65"/>
      <c r="NG65"/>
      <c r="NH65"/>
      <c r="NI65"/>
      <c r="NJ65"/>
      <c r="NK65"/>
      <c r="NL65"/>
      <c r="NM65"/>
      <c r="NN65"/>
      <c r="NO65"/>
      <c r="NP65"/>
      <c r="NQ65"/>
      <c r="NR65"/>
      <c r="NS65"/>
      <c r="NT65"/>
      <c r="NU65"/>
      <c r="NV65"/>
      <c r="NW65"/>
      <c r="NX65"/>
      <c r="NY65"/>
      <c r="NZ65"/>
      <c r="OA65"/>
      <c r="OB65"/>
      <c r="OC65"/>
      <c r="OD65"/>
      <c r="OE65"/>
      <c r="OF65"/>
      <c r="OG65"/>
      <c r="OH65"/>
      <c r="OI65"/>
      <c r="OJ65"/>
      <c r="OK65"/>
      <c r="OL65"/>
      <c r="OM65"/>
      <c r="ON65"/>
      <c r="OO65"/>
      <c r="OP65"/>
      <c r="OQ65"/>
      <c r="OR65"/>
      <c r="OS65"/>
      <c r="OT65"/>
      <c r="OU65"/>
      <c r="OV65"/>
      <c r="OW65"/>
      <c r="OX65"/>
      <c r="OY65"/>
      <c r="OZ65"/>
      <c r="PA65"/>
      <c r="PB65"/>
      <c r="PC65"/>
      <c r="PD65"/>
      <c r="PE65"/>
      <c r="PF65"/>
      <c r="PG65"/>
      <c r="PH65"/>
      <c r="PI65"/>
      <c r="PJ65"/>
      <c r="PK65"/>
      <c r="PL65"/>
      <c r="PM65"/>
      <c r="PN65"/>
      <c r="PO65"/>
      <c r="PP65"/>
      <c r="PQ65"/>
      <c r="PR65"/>
      <c r="PS65"/>
      <c r="PT65"/>
      <c r="PU65"/>
      <c r="PV65"/>
      <c r="PW65"/>
      <c r="PX65"/>
      <c r="PY65"/>
      <c r="PZ65"/>
      <c r="QA65"/>
      <c r="QB65"/>
      <c r="QC65"/>
      <c r="QD65"/>
      <c r="QE65"/>
      <c r="QF65"/>
      <c r="QG65"/>
      <c r="QH65"/>
      <c r="QI65"/>
      <c r="QJ65"/>
      <c r="QK65"/>
      <c r="QL65"/>
      <c r="QM65"/>
      <c r="QN65"/>
      <c r="QO65"/>
      <c r="QP65"/>
      <c r="QQ65"/>
      <c r="QR65"/>
      <c r="QS65"/>
      <c r="QT65"/>
      <c r="QU65"/>
      <c r="QV65"/>
      <c r="QW65"/>
      <c r="QX65"/>
      <c r="QY65"/>
      <c r="QZ65"/>
      <c r="RA65"/>
      <c r="RB65"/>
      <c r="RC65"/>
      <c r="RD65"/>
      <c r="RE65"/>
      <c r="RF65"/>
    </row>
    <row r="66" spans="1:474">
      <c r="A66" s="255">
        <v>23</v>
      </c>
      <c r="B66" s="255" t="s">
        <v>229</v>
      </c>
      <c r="C66" s="255" t="s">
        <v>64</v>
      </c>
      <c r="D66" s="221">
        <v>18</v>
      </c>
      <c r="E66" s="221">
        <v>18</v>
      </c>
      <c r="F66" s="221">
        <v>18</v>
      </c>
      <c r="G66" s="221"/>
      <c r="H66" s="221"/>
      <c r="I66" s="221"/>
      <c r="J66"/>
      <c r="K66"/>
      <c r="L66"/>
      <c r="M66"/>
      <c r="N66"/>
      <c r="O66"/>
      <c r="P66"/>
      <c r="Q66"/>
      <c r="R66"/>
      <c r="S66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  <c r="GG66"/>
      <c r="GH66"/>
      <c r="GI66"/>
      <c r="GJ66"/>
      <c r="GK66"/>
      <c r="GL66"/>
      <c r="GM66"/>
      <c r="GN66"/>
      <c r="GO66"/>
      <c r="GP66"/>
      <c r="GQ66"/>
      <c r="GR66"/>
      <c r="GS66"/>
      <c r="GT66"/>
      <c r="GU66"/>
      <c r="GV66"/>
      <c r="GW66"/>
      <c r="GX66"/>
      <c r="GY66"/>
      <c r="GZ66"/>
      <c r="HA66"/>
      <c r="HB66"/>
      <c r="HC66"/>
      <c r="HD66"/>
      <c r="HE66"/>
      <c r="HF66"/>
      <c r="HG66"/>
      <c r="HH66"/>
      <c r="HI66"/>
      <c r="HJ66"/>
      <c r="HK66"/>
      <c r="HL66"/>
      <c r="HM66"/>
      <c r="HN66"/>
      <c r="HO66"/>
      <c r="HP66"/>
      <c r="HQ66"/>
      <c r="HR66"/>
      <c r="HS66"/>
      <c r="HT66"/>
      <c r="HU66"/>
      <c r="HV66"/>
      <c r="HW66"/>
      <c r="HX66"/>
      <c r="HY66"/>
      <c r="HZ66"/>
      <c r="IA66"/>
      <c r="IB66"/>
      <c r="IC66"/>
      <c r="ID66"/>
      <c r="IE66"/>
      <c r="IF66"/>
      <c r="IG66"/>
      <c r="IH66"/>
      <c r="II66"/>
      <c r="IJ66"/>
      <c r="IK66"/>
      <c r="IL66"/>
      <c r="IM66"/>
      <c r="IN66"/>
      <c r="IO66"/>
      <c r="IP66"/>
      <c r="IQ66"/>
      <c r="IR66"/>
      <c r="IS66"/>
      <c r="IT66"/>
      <c r="IU66"/>
      <c r="IV66"/>
      <c r="IW66"/>
      <c r="IX66"/>
      <c r="IY66"/>
      <c r="IZ66"/>
      <c r="JA66"/>
      <c r="JB66"/>
      <c r="JC66"/>
      <c r="JD66"/>
      <c r="JE66"/>
      <c r="JF66"/>
      <c r="JG66"/>
      <c r="JH66"/>
      <c r="JI66"/>
      <c r="JJ66"/>
      <c r="JK66"/>
      <c r="JL66"/>
      <c r="JM66"/>
      <c r="JN66"/>
      <c r="JO66"/>
      <c r="JP66"/>
      <c r="JQ66"/>
      <c r="JR66"/>
      <c r="JS66"/>
      <c r="JT66"/>
      <c r="JU66"/>
      <c r="JV66"/>
      <c r="JW66"/>
      <c r="JX66"/>
      <c r="JY66"/>
      <c r="JZ66"/>
      <c r="KA66"/>
      <c r="KB66"/>
      <c r="KC66"/>
      <c r="KD66"/>
      <c r="KE66"/>
      <c r="KF66"/>
      <c r="KG66"/>
      <c r="KH66"/>
      <c r="KI66"/>
      <c r="KJ66"/>
      <c r="KK66"/>
      <c r="KL66"/>
      <c r="KM66"/>
      <c r="KN66"/>
      <c r="KO66"/>
      <c r="KP66"/>
      <c r="KQ66"/>
      <c r="KR66"/>
      <c r="KS66"/>
      <c r="KT66"/>
      <c r="KU66"/>
      <c r="KV66"/>
      <c r="KW66"/>
      <c r="KX66"/>
      <c r="KY66"/>
      <c r="KZ66"/>
      <c r="LA66"/>
      <c r="LB66"/>
      <c r="LC66"/>
      <c r="LD66"/>
      <c r="LE66"/>
      <c r="LF66"/>
      <c r="LG66"/>
      <c r="LH66"/>
      <c r="LI66"/>
      <c r="LJ66"/>
      <c r="LK66"/>
      <c r="LL66"/>
      <c r="LM66"/>
      <c r="LN66"/>
      <c r="LO66"/>
      <c r="LP66"/>
      <c r="LQ66"/>
      <c r="LR66"/>
      <c r="LS66"/>
      <c r="LT66"/>
      <c r="LU66"/>
      <c r="LV66"/>
      <c r="LW66"/>
      <c r="LX66"/>
      <c r="LY66"/>
      <c r="LZ66"/>
      <c r="MA66"/>
      <c r="MB66"/>
      <c r="MC66"/>
      <c r="MD66"/>
      <c r="ME66"/>
      <c r="MF66"/>
      <c r="MG66"/>
      <c r="MH66"/>
      <c r="MI66"/>
      <c r="MJ66"/>
      <c r="MK66"/>
      <c r="ML66"/>
      <c r="MM66"/>
      <c r="MN66"/>
      <c r="MO66"/>
      <c r="MP66"/>
      <c r="MQ66"/>
      <c r="MR66"/>
      <c r="MS66"/>
      <c r="MT66"/>
      <c r="MU66"/>
      <c r="MV66"/>
      <c r="MW66"/>
      <c r="MX66"/>
      <c r="MY66"/>
      <c r="MZ66"/>
      <c r="NA66"/>
      <c r="NB66"/>
      <c r="NC66"/>
      <c r="ND66"/>
      <c r="NE66"/>
      <c r="NF66"/>
      <c r="NG66"/>
      <c r="NH66"/>
      <c r="NI66"/>
      <c r="NJ66"/>
      <c r="NK66"/>
      <c r="NL66"/>
      <c r="NM66"/>
      <c r="NN66"/>
      <c r="NO66"/>
      <c r="NP66"/>
      <c r="NQ66"/>
      <c r="NR66"/>
      <c r="NS66"/>
      <c r="NT66"/>
      <c r="NU66"/>
      <c r="NV66"/>
      <c r="NW66"/>
      <c r="NX66"/>
      <c r="NY66"/>
      <c r="NZ66"/>
      <c r="OA66"/>
      <c r="OB66"/>
      <c r="OC66"/>
      <c r="OD66"/>
      <c r="OE66"/>
      <c r="OF66"/>
      <c r="OG66"/>
      <c r="OH66"/>
      <c r="OI66"/>
      <c r="OJ66"/>
      <c r="OK66"/>
      <c r="OL66"/>
      <c r="OM66"/>
      <c r="ON66"/>
      <c r="OO66"/>
      <c r="OP66"/>
      <c r="OQ66"/>
      <c r="OR66"/>
      <c r="OS66"/>
      <c r="OT66"/>
      <c r="OU66"/>
      <c r="OV66"/>
      <c r="OW66"/>
      <c r="OX66"/>
      <c r="OY66"/>
      <c r="OZ66"/>
      <c r="PA66"/>
      <c r="PB66"/>
      <c r="PC66"/>
      <c r="PD66"/>
      <c r="PE66"/>
      <c r="PF66"/>
      <c r="PG66"/>
      <c r="PH66"/>
      <c r="PI66"/>
      <c r="PJ66"/>
      <c r="PK66"/>
      <c r="PL66"/>
      <c r="PM66"/>
      <c r="PN66"/>
      <c r="PO66"/>
      <c r="PP66"/>
      <c r="PQ66"/>
      <c r="PR66"/>
      <c r="PS66"/>
      <c r="PT66"/>
      <c r="PU66"/>
      <c r="PV66"/>
      <c r="PW66"/>
      <c r="PX66"/>
      <c r="PY66"/>
      <c r="PZ66"/>
      <c r="QA66"/>
      <c r="QB66"/>
      <c r="QC66"/>
      <c r="QD66"/>
      <c r="QE66"/>
      <c r="QF66"/>
      <c r="QG66"/>
      <c r="QH66"/>
      <c r="QI66"/>
      <c r="QJ66"/>
      <c r="QK66"/>
      <c r="QL66"/>
      <c r="QM66"/>
      <c r="QN66"/>
      <c r="QO66"/>
      <c r="QP66"/>
      <c r="QQ66"/>
      <c r="QR66"/>
      <c r="QS66"/>
      <c r="QT66"/>
      <c r="QU66"/>
      <c r="QV66"/>
      <c r="QW66"/>
      <c r="QX66"/>
      <c r="QY66"/>
      <c r="QZ66"/>
      <c r="RA66"/>
      <c r="RB66"/>
      <c r="RC66"/>
      <c r="RD66"/>
      <c r="RE66"/>
      <c r="RF66"/>
    </row>
    <row r="67" spans="1:474">
      <c r="A67" s="255">
        <v>23</v>
      </c>
      <c r="B67" s="255" t="s">
        <v>190</v>
      </c>
      <c r="C67" s="255" t="s">
        <v>64</v>
      </c>
      <c r="D67" s="221">
        <v>12</v>
      </c>
      <c r="E67" s="221">
        <v>12</v>
      </c>
      <c r="F67" s="221">
        <v>12</v>
      </c>
      <c r="G67" s="221"/>
      <c r="H67" s="221"/>
      <c r="I67" s="221"/>
      <c r="J67"/>
      <c r="K67"/>
      <c r="L67"/>
      <c r="M67"/>
      <c r="N67"/>
      <c r="O67"/>
      <c r="P67"/>
      <c r="Q67"/>
      <c r="R67"/>
      <c r="S67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  <c r="GG67"/>
      <c r="GH67"/>
      <c r="GI67"/>
      <c r="GJ67"/>
      <c r="GK67"/>
      <c r="GL67"/>
      <c r="GM67"/>
      <c r="GN67"/>
      <c r="GO67"/>
      <c r="GP67"/>
      <c r="GQ67"/>
      <c r="GR67"/>
      <c r="GS67"/>
      <c r="GT67"/>
      <c r="GU67"/>
      <c r="GV67"/>
      <c r="GW67"/>
      <c r="GX67"/>
      <c r="GY67"/>
      <c r="GZ67"/>
      <c r="HA67"/>
      <c r="HB67"/>
      <c r="HC67"/>
      <c r="HD67"/>
      <c r="HE67"/>
      <c r="HF67"/>
      <c r="HG67"/>
      <c r="HH67"/>
      <c r="HI67"/>
      <c r="HJ67"/>
      <c r="HK67"/>
      <c r="HL67"/>
      <c r="HM67"/>
      <c r="HN67"/>
      <c r="HO67"/>
      <c r="HP67"/>
      <c r="HQ67"/>
      <c r="HR67"/>
      <c r="HS67"/>
      <c r="HT67"/>
      <c r="HU67"/>
      <c r="HV67"/>
      <c r="HW67"/>
      <c r="HX67"/>
      <c r="HY67"/>
      <c r="HZ67"/>
      <c r="IA67"/>
      <c r="IB67"/>
      <c r="IC67"/>
      <c r="ID67"/>
      <c r="IE67"/>
      <c r="IF67"/>
      <c r="IG67"/>
      <c r="IH67"/>
      <c r="II67"/>
      <c r="IJ67"/>
      <c r="IK67"/>
      <c r="IL67"/>
      <c r="IM67"/>
      <c r="IN67"/>
      <c r="IO67"/>
      <c r="IP67"/>
      <c r="IQ67"/>
      <c r="IR67"/>
      <c r="IS67"/>
      <c r="IT67"/>
      <c r="IU67"/>
      <c r="IV67"/>
      <c r="IW67"/>
      <c r="IX67"/>
      <c r="IY67"/>
      <c r="IZ67"/>
      <c r="JA67"/>
      <c r="JB67"/>
      <c r="JC67"/>
      <c r="JD67"/>
      <c r="JE67"/>
      <c r="JF67"/>
      <c r="JG67"/>
      <c r="JH67"/>
      <c r="JI67"/>
      <c r="JJ67"/>
      <c r="JK67"/>
      <c r="JL67"/>
      <c r="JM67"/>
      <c r="JN67"/>
      <c r="JO67"/>
      <c r="JP67"/>
      <c r="JQ67"/>
      <c r="JR67"/>
      <c r="JS67"/>
      <c r="JT67"/>
      <c r="JU67"/>
      <c r="JV67"/>
      <c r="JW67"/>
      <c r="JX67"/>
      <c r="JY67"/>
      <c r="JZ67"/>
      <c r="KA67"/>
      <c r="KB67"/>
      <c r="KC67"/>
      <c r="KD67"/>
      <c r="KE67"/>
      <c r="KF67"/>
      <c r="KG67"/>
      <c r="KH67"/>
      <c r="KI67"/>
      <c r="KJ67"/>
      <c r="KK67"/>
      <c r="KL67"/>
      <c r="KM67"/>
      <c r="KN67"/>
      <c r="KO67"/>
      <c r="KP67"/>
      <c r="KQ67"/>
      <c r="KR67"/>
      <c r="KS67"/>
      <c r="KT67"/>
      <c r="KU67"/>
      <c r="KV67"/>
      <c r="KW67"/>
      <c r="KX67"/>
      <c r="KY67"/>
      <c r="KZ67"/>
      <c r="LA67"/>
      <c r="LB67"/>
      <c r="LC67"/>
      <c r="LD67"/>
      <c r="LE67"/>
      <c r="LF67"/>
      <c r="LG67"/>
      <c r="LH67"/>
      <c r="LI67"/>
      <c r="LJ67"/>
      <c r="LK67"/>
      <c r="LL67"/>
      <c r="LM67"/>
      <c r="LN67"/>
      <c r="LO67"/>
      <c r="LP67"/>
      <c r="LQ67"/>
      <c r="LR67"/>
      <c r="LS67"/>
      <c r="LT67"/>
      <c r="LU67"/>
      <c r="LV67"/>
      <c r="LW67"/>
      <c r="LX67"/>
      <c r="LY67"/>
      <c r="LZ67"/>
      <c r="MA67"/>
      <c r="MB67"/>
      <c r="MC67"/>
      <c r="MD67"/>
      <c r="ME67"/>
      <c r="MF67"/>
      <c r="MG67"/>
      <c r="MH67"/>
      <c r="MI67"/>
      <c r="MJ67"/>
      <c r="MK67"/>
      <c r="ML67"/>
      <c r="MM67"/>
      <c r="MN67"/>
      <c r="MO67"/>
      <c r="MP67"/>
      <c r="MQ67"/>
      <c r="MR67"/>
      <c r="MS67"/>
      <c r="MT67"/>
      <c r="MU67"/>
      <c r="MV67"/>
      <c r="MW67"/>
      <c r="MX67"/>
      <c r="MY67"/>
      <c r="MZ67"/>
      <c r="NA67"/>
      <c r="NB67"/>
      <c r="NC67"/>
      <c r="ND67"/>
      <c r="NE67"/>
      <c r="NF67"/>
      <c r="NG67"/>
      <c r="NH67"/>
      <c r="NI67"/>
      <c r="NJ67"/>
      <c r="NK67"/>
      <c r="NL67"/>
      <c r="NM67"/>
      <c r="NN67"/>
      <c r="NO67"/>
      <c r="NP67"/>
      <c r="NQ67"/>
      <c r="NR67"/>
      <c r="NS67"/>
      <c r="NT67"/>
      <c r="NU67"/>
      <c r="NV67"/>
      <c r="NW67"/>
      <c r="NX67"/>
      <c r="NY67"/>
      <c r="NZ67"/>
      <c r="OA67"/>
      <c r="OB67"/>
      <c r="OC67"/>
      <c r="OD67"/>
      <c r="OE67"/>
      <c r="OF67"/>
      <c r="OG67"/>
      <c r="OH67"/>
      <c r="OI67"/>
      <c r="OJ67"/>
      <c r="OK67"/>
      <c r="OL67"/>
      <c r="OM67"/>
      <c r="ON67"/>
      <c r="OO67"/>
      <c r="OP67"/>
      <c r="OQ67"/>
      <c r="OR67"/>
      <c r="OS67"/>
      <c r="OT67"/>
      <c r="OU67"/>
      <c r="OV67"/>
      <c r="OW67"/>
      <c r="OX67"/>
      <c r="OY67"/>
      <c r="OZ67"/>
      <c r="PA67"/>
      <c r="PB67"/>
      <c r="PC67"/>
      <c r="PD67"/>
      <c r="PE67"/>
      <c r="PF67"/>
      <c r="PG67"/>
      <c r="PH67"/>
      <c r="PI67"/>
      <c r="PJ67"/>
      <c r="PK67"/>
      <c r="PL67"/>
      <c r="PM67"/>
      <c r="PN67"/>
      <c r="PO67"/>
      <c r="PP67"/>
      <c r="PQ67"/>
      <c r="PR67"/>
      <c r="PS67"/>
      <c r="PT67"/>
      <c r="PU67"/>
      <c r="PV67"/>
      <c r="PW67"/>
      <c r="PX67"/>
      <c r="PY67"/>
      <c r="PZ67"/>
      <c r="QA67"/>
      <c r="QB67"/>
      <c r="QC67"/>
      <c r="QD67"/>
      <c r="QE67"/>
      <c r="QF67"/>
      <c r="QG67"/>
      <c r="QH67"/>
      <c r="QI67"/>
      <c r="QJ67"/>
      <c r="QK67"/>
      <c r="QL67"/>
      <c r="QM67"/>
      <c r="QN67"/>
      <c r="QO67"/>
      <c r="QP67"/>
      <c r="QQ67"/>
      <c r="QR67"/>
      <c r="QS67"/>
      <c r="QT67"/>
      <c r="QU67"/>
      <c r="QV67"/>
      <c r="QW67"/>
      <c r="QX67"/>
      <c r="QY67"/>
      <c r="QZ67"/>
      <c r="RA67"/>
      <c r="RB67"/>
      <c r="RC67"/>
      <c r="RD67"/>
      <c r="RE67"/>
      <c r="RF67"/>
    </row>
    <row r="68" spans="1:474">
      <c r="A68" s="255">
        <v>24</v>
      </c>
      <c r="B68" s="255" t="s">
        <v>229</v>
      </c>
      <c r="C68" s="255" t="s">
        <v>65</v>
      </c>
      <c r="D68" s="221">
        <v>25</v>
      </c>
      <c r="E68" s="221">
        <v>25</v>
      </c>
      <c r="F68" s="221">
        <v>25</v>
      </c>
      <c r="G68" s="221"/>
      <c r="H68" s="221"/>
      <c r="I68" s="221"/>
      <c r="J68"/>
      <c r="K68"/>
      <c r="L68"/>
      <c r="M68"/>
      <c r="N68"/>
      <c r="O68"/>
      <c r="P68"/>
      <c r="Q68"/>
      <c r="R68"/>
      <c r="S6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  <c r="GG68"/>
      <c r="GH68"/>
      <c r="GI68"/>
      <c r="GJ68"/>
      <c r="GK68"/>
      <c r="GL68"/>
      <c r="GM68"/>
      <c r="GN68"/>
      <c r="GO68"/>
      <c r="GP68"/>
      <c r="GQ68"/>
      <c r="GR68"/>
      <c r="GS68"/>
      <c r="GT68"/>
      <c r="GU68"/>
      <c r="GV68"/>
      <c r="GW68"/>
      <c r="GX68"/>
      <c r="GY68"/>
      <c r="GZ68"/>
      <c r="HA68"/>
      <c r="HB68"/>
      <c r="HC68"/>
      <c r="HD68"/>
      <c r="HE68"/>
      <c r="HF68"/>
      <c r="HG68"/>
      <c r="HH68"/>
      <c r="HI68"/>
      <c r="HJ68"/>
      <c r="HK68"/>
      <c r="HL68"/>
      <c r="HM68"/>
      <c r="HN68"/>
      <c r="HO68"/>
      <c r="HP68"/>
      <c r="HQ68"/>
      <c r="HR68"/>
      <c r="HS68"/>
      <c r="HT68"/>
      <c r="HU68"/>
      <c r="HV68"/>
      <c r="HW68"/>
      <c r="HX68"/>
      <c r="HY68"/>
      <c r="HZ68"/>
      <c r="IA68"/>
      <c r="IB68"/>
      <c r="IC68"/>
      <c r="ID68"/>
      <c r="IE68"/>
      <c r="IF68"/>
      <c r="IG68"/>
      <c r="IH68"/>
      <c r="II68"/>
      <c r="IJ68"/>
      <c r="IK68"/>
      <c r="IL68"/>
      <c r="IM68"/>
      <c r="IN68"/>
      <c r="IO68"/>
      <c r="IP68"/>
      <c r="IQ68"/>
      <c r="IR68"/>
      <c r="IS68"/>
      <c r="IT68"/>
      <c r="IU68"/>
      <c r="IV68"/>
      <c r="IW68"/>
      <c r="IX68"/>
      <c r="IY68"/>
      <c r="IZ68"/>
      <c r="JA68"/>
      <c r="JB68"/>
      <c r="JC68"/>
      <c r="JD68"/>
      <c r="JE68"/>
      <c r="JF68"/>
      <c r="JG68"/>
      <c r="JH68"/>
      <c r="JI68"/>
      <c r="JJ68"/>
      <c r="JK68"/>
      <c r="JL68"/>
      <c r="JM68"/>
      <c r="JN68"/>
      <c r="JO68"/>
      <c r="JP68"/>
      <c r="JQ68"/>
      <c r="JR68"/>
      <c r="JS68"/>
      <c r="JT68"/>
      <c r="JU68"/>
      <c r="JV68"/>
      <c r="JW68"/>
      <c r="JX68"/>
      <c r="JY68"/>
      <c r="JZ68"/>
      <c r="KA68"/>
      <c r="KB68"/>
      <c r="KC68"/>
      <c r="KD68"/>
      <c r="KE68"/>
      <c r="KF68"/>
      <c r="KG68"/>
      <c r="KH68"/>
      <c r="KI68"/>
      <c r="KJ68"/>
      <c r="KK68"/>
      <c r="KL68"/>
      <c r="KM68"/>
      <c r="KN68"/>
      <c r="KO68"/>
      <c r="KP68"/>
      <c r="KQ68"/>
      <c r="KR68"/>
      <c r="KS68"/>
      <c r="KT68"/>
      <c r="KU68"/>
      <c r="KV68"/>
      <c r="KW68"/>
      <c r="KX68"/>
      <c r="KY68"/>
      <c r="KZ68"/>
      <c r="LA68"/>
      <c r="LB68"/>
      <c r="LC68"/>
      <c r="LD68"/>
      <c r="LE68"/>
      <c r="LF68"/>
      <c r="LG68"/>
      <c r="LH68"/>
      <c r="LI68"/>
      <c r="LJ68"/>
      <c r="LK68"/>
      <c r="LL68"/>
      <c r="LM68"/>
      <c r="LN68"/>
      <c r="LO68"/>
      <c r="LP68"/>
      <c r="LQ68"/>
      <c r="LR68"/>
      <c r="LS68"/>
      <c r="LT68"/>
      <c r="LU68"/>
      <c r="LV68"/>
      <c r="LW68"/>
      <c r="LX68"/>
      <c r="LY68"/>
      <c r="LZ68"/>
      <c r="MA68"/>
      <c r="MB68"/>
      <c r="MC68"/>
      <c r="MD68"/>
      <c r="ME68"/>
      <c r="MF68"/>
      <c r="MG68"/>
      <c r="MH68"/>
      <c r="MI68"/>
      <c r="MJ68"/>
      <c r="MK68"/>
      <c r="ML68"/>
      <c r="MM68"/>
      <c r="MN68"/>
      <c r="MO68"/>
      <c r="MP68"/>
      <c r="MQ68"/>
      <c r="MR68"/>
      <c r="MS68"/>
      <c r="MT68"/>
      <c r="MU68"/>
      <c r="MV68"/>
      <c r="MW68"/>
      <c r="MX68"/>
      <c r="MY68"/>
      <c r="MZ68"/>
      <c r="NA68"/>
      <c r="NB68"/>
      <c r="NC68"/>
      <c r="ND68"/>
      <c r="NE68"/>
      <c r="NF68"/>
      <c r="NG68"/>
      <c r="NH68"/>
      <c r="NI68"/>
      <c r="NJ68"/>
      <c r="NK68"/>
      <c r="NL68"/>
      <c r="NM68"/>
      <c r="NN68"/>
      <c r="NO68"/>
      <c r="NP68"/>
      <c r="NQ68"/>
      <c r="NR68"/>
      <c r="NS68"/>
      <c r="NT68"/>
      <c r="NU68"/>
      <c r="NV68"/>
      <c r="NW68"/>
      <c r="NX68"/>
      <c r="NY68"/>
      <c r="NZ68"/>
      <c r="OA68"/>
      <c r="OB68"/>
      <c r="OC68"/>
      <c r="OD68"/>
      <c r="OE68"/>
      <c r="OF68"/>
      <c r="OG68"/>
      <c r="OH68"/>
      <c r="OI68"/>
      <c r="OJ68"/>
      <c r="OK68"/>
      <c r="OL68"/>
      <c r="OM68"/>
      <c r="ON68"/>
      <c r="OO68"/>
      <c r="OP68"/>
      <c r="OQ68"/>
      <c r="OR68"/>
      <c r="OS68"/>
      <c r="OT68"/>
      <c r="OU68"/>
      <c r="OV68"/>
      <c r="OW68"/>
      <c r="OX68"/>
      <c r="OY68"/>
      <c r="OZ68"/>
      <c r="PA68"/>
      <c r="PB68"/>
      <c r="PC68"/>
      <c r="PD68"/>
      <c r="PE68"/>
      <c r="PF68"/>
      <c r="PG68"/>
      <c r="PH68"/>
      <c r="PI68"/>
      <c r="PJ68"/>
      <c r="PK68"/>
      <c r="PL68"/>
      <c r="PM68"/>
      <c r="PN68"/>
      <c r="PO68"/>
      <c r="PP68"/>
      <c r="PQ68"/>
      <c r="PR68"/>
      <c r="PS68"/>
      <c r="PT68"/>
      <c r="PU68"/>
      <c r="PV68"/>
      <c r="PW68"/>
      <c r="PX68"/>
      <c r="PY68"/>
      <c r="PZ68"/>
      <c r="QA68"/>
      <c r="QB68"/>
      <c r="QC68"/>
      <c r="QD68"/>
      <c r="QE68"/>
      <c r="QF68"/>
      <c r="QG68"/>
      <c r="QH68"/>
      <c r="QI68"/>
      <c r="QJ68"/>
      <c r="QK68"/>
      <c r="QL68"/>
      <c r="QM68"/>
      <c r="QN68"/>
      <c r="QO68"/>
      <c r="QP68"/>
      <c r="QQ68"/>
      <c r="QR68"/>
      <c r="QS68"/>
      <c r="QT68"/>
      <c r="QU68"/>
      <c r="QV68"/>
      <c r="QW68"/>
      <c r="QX68"/>
      <c r="QY68"/>
      <c r="QZ68"/>
      <c r="RA68"/>
      <c r="RB68"/>
      <c r="RC68"/>
      <c r="RD68"/>
      <c r="RE68"/>
      <c r="RF68"/>
    </row>
    <row r="69" spans="1:474">
      <c r="A69" s="255">
        <v>24</v>
      </c>
      <c r="B69" s="255" t="s">
        <v>190</v>
      </c>
      <c r="C69" s="255" t="s">
        <v>65</v>
      </c>
      <c r="D69" s="221">
        <v>25</v>
      </c>
      <c r="E69" s="221">
        <v>25</v>
      </c>
      <c r="F69" s="221">
        <v>25</v>
      </c>
      <c r="G69" s="221"/>
      <c r="H69" s="221"/>
      <c r="I69" s="221"/>
      <c r="J69"/>
      <c r="K69"/>
      <c r="L69"/>
      <c r="M69"/>
      <c r="N69"/>
      <c r="O69"/>
      <c r="P69"/>
      <c r="Q69"/>
      <c r="R69"/>
      <c r="S69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  <c r="GG69"/>
      <c r="GH69"/>
      <c r="GI69"/>
      <c r="GJ69"/>
      <c r="GK69"/>
      <c r="GL69"/>
      <c r="GM69"/>
      <c r="GN69"/>
      <c r="GO69"/>
      <c r="GP69"/>
      <c r="GQ69"/>
      <c r="GR69"/>
      <c r="GS69"/>
      <c r="GT69"/>
      <c r="GU69"/>
      <c r="GV69"/>
      <c r="GW69"/>
      <c r="GX69"/>
      <c r="GY69"/>
      <c r="GZ69"/>
      <c r="HA69"/>
      <c r="HB69"/>
      <c r="HC69"/>
      <c r="HD69"/>
      <c r="HE69"/>
      <c r="HF69"/>
      <c r="HG69"/>
      <c r="HH69"/>
      <c r="HI69"/>
      <c r="HJ69"/>
      <c r="HK69"/>
      <c r="HL69"/>
      <c r="HM69"/>
      <c r="HN69"/>
      <c r="HO69"/>
      <c r="HP69"/>
      <c r="HQ69"/>
      <c r="HR69"/>
      <c r="HS69"/>
      <c r="HT69"/>
      <c r="HU69"/>
      <c r="HV69"/>
      <c r="HW69"/>
      <c r="HX69"/>
      <c r="HY69"/>
      <c r="HZ69"/>
      <c r="IA69"/>
      <c r="IB69"/>
      <c r="IC69"/>
      <c r="ID69"/>
      <c r="IE69"/>
      <c r="IF69"/>
      <c r="IG69"/>
      <c r="IH69"/>
      <c r="II69"/>
      <c r="IJ69"/>
      <c r="IK69"/>
      <c r="IL69"/>
      <c r="IM69"/>
      <c r="IN69"/>
      <c r="IO69"/>
      <c r="IP69"/>
      <c r="IQ69"/>
      <c r="IR69"/>
      <c r="IS69"/>
      <c r="IT69"/>
      <c r="IU69"/>
      <c r="IV69"/>
      <c r="IW69"/>
      <c r="IX69"/>
      <c r="IY69"/>
      <c r="IZ69"/>
      <c r="JA69"/>
      <c r="JB69"/>
      <c r="JC69"/>
      <c r="JD69"/>
      <c r="JE69"/>
      <c r="JF69"/>
      <c r="JG69"/>
      <c r="JH69"/>
      <c r="JI69"/>
      <c r="JJ69"/>
      <c r="JK69"/>
      <c r="JL69"/>
      <c r="JM69"/>
      <c r="JN69"/>
      <c r="JO69"/>
      <c r="JP69"/>
      <c r="JQ69"/>
      <c r="JR69"/>
      <c r="JS69"/>
      <c r="JT69"/>
      <c r="JU69"/>
      <c r="JV69"/>
      <c r="JW69"/>
      <c r="JX69"/>
      <c r="JY69"/>
      <c r="JZ69"/>
      <c r="KA69"/>
      <c r="KB69"/>
      <c r="KC69"/>
      <c r="KD69"/>
      <c r="KE69"/>
      <c r="KF69"/>
      <c r="KG69"/>
      <c r="KH69"/>
      <c r="KI69"/>
      <c r="KJ69"/>
      <c r="KK69"/>
      <c r="KL69"/>
      <c r="KM69"/>
      <c r="KN69"/>
      <c r="KO69"/>
      <c r="KP69"/>
      <c r="KQ69"/>
      <c r="KR69"/>
      <c r="KS69"/>
      <c r="KT69"/>
      <c r="KU69"/>
      <c r="KV69"/>
      <c r="KW69"/>
      <c r="KX69"/>
      <c r="KY69"/>
      <c r="KZ69"/>
      <c r="LA69"/>
      <c r="LB69"/>
      <c r="LC69"/>
      <c r="LD69"/>
      <c r="LE69"/>
      <c r="LF69"/>
      <c r="LG69"/>
      <c r="LH69"/>
      <c r="LI69"/>
      <c r="LJ69"/>
      <c r="LK69"/>
      <c r="LL69"/>
      <c r="LM69"/>
      <c r="LN69"/>
      <c r="LO69"/>
      <c r="LP69"/>
      <c r="LQ69"/>
      <c r="LR69"/>
      <c r="LS69"/>
      <c r="LT69"/>
      <c r="LU69"/>
      <c r="LV69"/>
      <c r="LW69"/>
      <c r="LX69"/>
      <c r="LY69"/>
      <c r="LZ69"/>
      <c r="MA69"/>
      <c r="MB69"/>
      <c r="MC69"/>
      <c r="MD69"/>
      <c r="ME69"/>
      <c r="MF69"/>
      <c r="MG69"/>
      <c r="MH69"/>
      <c r="MI69"/>
      <c r="MJ69"/>
      <c r="MK69"/>
      <c r="ML69"/>
      <c r="MM69"/>
      <c r="MN69"/>
      <c r="MO69"/>
      <c r="MP69"/>
      <c r="MQ69"/>
      <c r="MR69"/>
      <c r="MS69"/>
      <c r="MT69"/>
      <c r="MU69"/>
      <c r="MV69"/>
      <c r="MW69"/>
      <c r="MX69"/>
      <c r="MY69"/>
      <c r="MZ69"/>
      <c r="NA69"/>
      <c r="NB69"/>
      <c r="NC69"/>
      <c r="ND69"/>
      <c r="NE69"/>
      <c r="NF69"/>
      <c r="NG69"/>
      <c r="NH69"/>
      <c r="NI69"/>
      <c r="NJ69"/>
      <c r="NK69"/>
      <c r="NL69"/>
      <c r="NM69"/>
      <c r="NN69"/>
      <c r="NO69"/>
      <c r="NP69"/>
      <c r="NQ69"/>
      <c r="NR69"/>
      <c r="NS69"/>
      <c r="NT69"/>
      <c r="NU69"/>
      <c r="NV69"/>
      <c r="NW69"/>
      <c r="NX69"/>
      <c r="NY69"/>
      <c r="NZ69"/>
      <c r="OA69"/>
      <c r="OB69"/>
      <c r="OC69"/>
      <c r="OD69"/>
      <c r="OE69"/>
      <c r="OF69"/>
      <c r="OG69"/>
      <c r="OH69"/>
      <c r="OI69"/>
      <c r="OJ69"/>
      <c r="OK69"/>
      <c r="OL69"/>
      <c r="OM69"/>
      <c r="ON69"/>
      <c r="OO69"/>
      <c r="OP69"/>
      <c r="OQ69"/>
      <c r="OR69"/>
      <c r="OS69"/>
      <c r="OT69"/>
      <c r="OU69"/>
      <c r="OV69"/>
      <c r="OW69"/>
      <c r="OX69"/>
      <c r="OY69"/>
      <c r="OZ69"/>
      <c r="PA69"/>
      <c r="PB69"/>
      <c r="PC69"/>
      <c r="PD69"/>
      <c r="PE69"/>
      <c r="PF69"/>
      <c r="PG69"/>
      <c r="PH69"/>
      <c r="PI69"/>
      <c r="PJ69"/>
      <c r="PK69"/>
      <c r="PL69"/>
      <c r="PM69"/>
      <c r="PN69"/>
      <c r="PO69"/>
      <c r="PP69"/>
      <c r="PQ69"/>
      <c r="PR69"/>
      <c r="PS69"/>
      <c r="PT69"/>
      <c r="PU69"/>
      <c r="PV69"/>
      <c r="PW69"/>
      <c r="PX69"/>
      <c r="PY69"/>
      <c r="PZ69"/>
      <c r="QA69"/>
      <c r="QB69"/>
      <c r="QC69"/>
      <c r="QD69"/>
      <c r="QE69"/>
      <c r="QF69"/>
      <c r="QG69"/>
      <c r="QH69"/>
      <c r="QI69"/>
      <c r="QJ69"/>
      <c r="QK69"/>
      <c r="QL69"/>
      <c r="QM69"/>
      <c r="QN69"/>
      <c r="QO69"/>
      <c r="QP69"/>
      <c r="QQ69"/>
      <c r="QR69"/>
      <c r="QS69"/>
      <c r="QT69"/>
      <c r="QU69"/>
      <c r="QV69"/>
      <c r="QW69"/>
      <c r="QX69"/>
      <c r="QY69"/>
      <c r="QZ69"/>
      <c r="RA69"/>
      <c r="RB69"/>
      <c r="RC69"/>
      <c r="RD69"/>
      <c r="RE69"/>
      <c r="RF69"/>
    </row>
    <row r="70" spans="1:474">
      <c r="A70" s="255">
        <v>24</v>
      </c>
      <c r="B70" s="255" t="s">
        <v>182</v>
      </c>
      <c r="C70" s="255" t="s">
        <v>65</v>
      </c>
      <c r="D70" s="221">
        <v>26</v>
      </c>
      <c r="E70" s="221">
        <v>26</v>
      </c>
      <c r="F70" s="221">
        <v>26</v>
      </c>
      <c r="G70" s="221"/>
      <c r="H70" s="221"/>
      <c r="I70" s="221"/>
      <c r="J70"/>
      <c r="K70"/>
      <c r="L70"/>
      <c r="M70"/>
      <c r="N70"/>
      <c r="O70"/>
      <c r="P70"/>
      <c r="Q70"/>
      <c r="R70"/>
      <c r="S70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  <c r="GG70"/>
      <c r="GH70"/>
      <c r="GI70"/>
      <c r="GJ70"/>
      <c r="GK70"/>
      <c r="GL70"/>
      <c r="GM70"/>
      <c r="GN70"/>
      <c r="GO70"/>
      <c r="GP70"/>
      <c r="GQ70"/>
      <c r="GR70"/>
      <c r="GS70"/>
      <c r="GT70"/>
      <c r="GU70"/>
      <c r="GV70"/>
      <c r="GW70"/>
      <c r="GX70"/>
      <c r="GY70"/>
      <c r="GZ70"/>
      <c r="HA70"/>
      <c r="HB70"/>
      <c r="HC70"/>
      <c r="HD70"/>
      <c r="HE70"/>
      <c r="HF70"/>
      <c r="HG70"/>
      <c r="HH70"/>
      <c r="HI70"/>
      <c r="HJ70"/>
      <c r="HK70"/>
      <c r="HL70"/>
      <c r="HM70"/>
      <c r="HN70"/>
      <c r="HO70"/>
      <c r="HP70"/>
      <c r="HQ70"/>
      <c r="HR70"/>
      <c r="HS70"/>
      <c r="HT70"/>
      <c r="HU70"/>
      <c r="HV70"/>
      <c r="HW70"/>
      <c r="HX70"/>
      <c r="HY70"/>
      <c r="HZ70"/>
      <c r="IA70"/>
      <c r="IB70"/>
      <c r="IC70"/>
      <c r="ID70"/>
      <c r="IE70"/>
      <c r="IF70"/>
      <c r="IG70"/>
      <c r="IH70"/>
      <c r="II70"/>
      <c r="IJ70"/>
      <c r="IK70"/>
      <c r="IL70"/>
      <c r="IM70"/>
      <c r="IN70"/>
      <c r="IO70"/>
      <c r="IP70"/>
      <c r="IQ70"/>
      <c r="IR70"/>
      <c r="IS70"/>
      <c r="IT70"/>
      <c r="IU70"/>
      <c r="IV70"/>
      <c r="IW70"/>
      <c r="IX70"/>
      <c r="IY70"/>
      <c r="IZ70"/>
      <c r="JA70"/>
      <c r="JB70"/>
      <c r="JC70"/>
      <c r="JD70"/>
      <c r="JE70"/>
      <c r="JF70"/>
      <c r="JG70"/>
      <c r="JH70"/>
      <c r="JI70"/>
      <c r="JJ70"/>
      <c r="JK70"/>
      <c r="JL70"/>
      <c r="JM70"/>
      <c r="JN70"/>
      <c r="JO70"/>
      <c r="JP70"/>
      <c r="JQ70"/>
      <c r="JR70"/>
      <c r="JS70"/>
      <c r="JT70"/>
      <c r="JU70"/>
      <c r="JV70"/>
      <c r="JW70"/>
      <c r="JX70"/>
      <c r="JY70"/>
      <c r="JZ70"/>
      <c r="KA70"/>
      <c r="KB70"/>
      <c r="KC70"/>
      <c r="KD70"/>
      <c r="KE70"/>
      <c r="KF70"/>
      <c r="KG70"/>
      <c r="KH70"/>
      <c r="KI70"/>
      <c r="KJ70"/>
      <c r="KK70"/>
      <c r="KL70"/>
      <c r="KM70"/>
      <c r="KN70"/>
      <c r="KO70"/>
      <c r="KP70"/>
      <c r="KQ70"/>
      <c r="KR70"/>
      <c r="KS70"/>
      <c r="KT70"/>
      <c r="KU70"/>
      <c r="KV70"/>
      <c r="KW70"/>
      <c r="KX70"/>
      <c r="KY70"/>
      <c r="KZ70"/>
      <c r="LA70"/>
      <c r="LB70"/>
      <c r="LC70"/>
      <c r="LD70"/>
      <c r="LE70"/>
      <c r="LF70"/>
      <c r="LG70"/>
      <c r="LH70"/>
      <c r="LI70"/>
      <c r="LJ70"/>
      <c r="LK70"/>
      <c r="LL70"/>
      <c r="LM70"/>
      <c r="LN70"/>
      <c r="LO70"/>
      <c r="LP70"/>
      <c r="LQ70"/>
      <c r="LR70"/>
      <c r="LS70"/>
      <c r="LT70"/>
      <c r="LU70"/>
      <c r="LV70"/>
      <c r="LW70"/>
      <c r="LX70"/>
      <c r="LY70"/>
      <c r="LZ70"/>
      <c r="MA70"/>
      <c r="MB70"/>
      <c r="MC70"/>
      <c r="MD70"/>
      <c r="ME70"/>
      <c r="MF70"/>
      <c r="MG70"/>
      <c r="MH70"/>
      <c r="MI70"/>
      <c r="MJ70"/>
      <c r="MK70"/>
      <c r="ML70"/>
      <c r="MM70"/>
      <c r="MN70"/>
      <c r="MO70"/>
      <c r="MP70"/>
      <c r="MQ70"/>
      <c r="MR70"/>
      <c r="MS70"/>
      <c r="MT70"/>
      <c r="MU70"/>
      <c r="MV70"/>
      <c r="MW70"/>
      <c r="MX70"/>
      <c r="MY70"/>
      <c r="MZ70"/>
      <c r="NA70"/>
      <c r="NB70"/>
      <c r="NC70"/>
      <c r="ND70"/>
      <c r="NE70"/>
      <c r="NF70"/>
      <c r="NG70"/>
      <c r="NH70"/>
      <c r="NI70"/>
      <c r="NJ70"/>
      <c r="NK70"/>
      <c r="NL70"/>
      <c r="NM70"/>
      <c r="NN70"/>
      <c r="NO70"/>
      <c r="NP70"/>
      <c r="NQ70"/>
      <c r="NR70"/>
      <c r="NS70"/>
      <c r="NT70"/>
      <c r="NU70"/>
      <c r="NV70"/>
      <c r="NW70"/>
      <c r="NX70"/>
      <c r="NY70"/>
      <c r="NZ70"/>
      <c r="OA70"/>
      <c r="OB70"/>
      <c r="OC70"/>
      <c r="OD70"/>
      <c r="OE70"/>
      <c r="OF70"/>
      <c r="OG70"/>
      <c r="OH70"/>
      <c r="OI70"/>
      <c r="OJ70"/>
      <c r="OK70"/>
      <c r="OL70"/>
      <c r="OM70"/>
      <c r="ON70"/>
      <c r="OO70"/>
      <c r="OP70"/>
      <c r="OQ70"/>
      <c r="OR70"/>
      <c r="OS70"/>
      <c r="OT70"/>
      <c r="OU70"/>
      <c r="OV70"/>
      <c r="OW70"/>
      <c r="OX70"/>
      <c r="OY70"/>
      <c r="OZ70"/>
      <c r="PA70"/>
      <c r="PB70"/>
      <c r="PC70"/>
      <c r="PD70"/>
      <c r="PE70"/>
      <c r="PF70"/>
      <c r="PG70"/>
      <c r="PH70"/>
      <c r="PI70"/>
      <c r="PJ70"/>
      <c r="PK70"/>
      <c r="PL70"/>
      <c r="PM70"/>
      <c r="PN70"/>
      <c r="PO70"/>
      <c r="PP70"/>
      <c r="PQ70"/>
      <c r="PR70"/>
      <c r="PS70"/>
      <c r="PT70"/>
      <c r="PU70"/>
      <c r="PV70"/>
      <c r="PW70"/>
      <c r="PX70"/>
      <c r="PY70"/>
      <c r="PZ70"/>
      <c r="QA70"/>
      <c r="QB70"/>
      <c r="QC70"/>
      <c r="QD70"/>
      <c r="QE70"/>
      <c r="QF70"/>
      <c r="QG70"/>
      <c r="QH70"/>
      <c r="QI70"/>
      <c r="QJ70"/>
      <c r="QK70"/>
      <c r="QL70"/>
      <c r="QM70"/>
      <c r="QN70"/>
      <c r="QO70"/>
      <c r="QP70"/>
      <c r="QQ70"/>
      <c r="QR70"/>
      <c r="QS70"/>
      <c r="QT70"/>
      <c r="QU70"/>
      <c r="QV70"/>
      <c r="QW70"/>
      <c r="QX70"/>
      <c r="QY70"/>
      <c r="QZ70"/>
      <c r="RA70"/>
      <c r="RB70"/>
      <c r="RC70"/>
      <c r="RD70"/>
      <c r="RE70"/>
      <c r="RF70"/>
    </row>
    <row r="71" spans="1:474">
      <c r="A71" s="255">
        <v>24</v>
      </c>
      <c r="B71" s="255" t="s">
        <v>175</v>
      </c>
      <c r="C71" s="255" t="s">
        <v>65</v>
      </c>
      <c r="D71" s="221">
        <v>30</v>
      </c>
      <c r="E71" s="221">
        <v>30</v>
      </c>
      <c r="F71" s="221">
        <v>30</v>
      </c>
      <c r="G71" s="221"/>
      <c r="H71" s="221"/>
      <c r="I71" s="221"/>
      <c r="J71"/>
      <c r="K71"/>
      <c r="L71"/>
      <c r="M71"/>
      <c r="N71"/>
      <c r="O71"/>
      <c r="P71"/>
      <c r="Q71"/>
      <c r="R71"/>
      <c r="S71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  <c r="GG71"/>
      <c r="GH71"/>
      <c r="GI71"/>
      <c r="GJ71"/>
      <c r="GK71"/>
      <c r="GL71"/>
      <c r="GM71"/>
      <c r="GN71"/>
      <c r="GO71"/>
      <c r="GP71"/>
      <c r="GQ71"/>
      <c r="GR71"/>
      <c r="GS71"/>
      <c r="GT71"/>
      <c r="GU71"/>
      <c r="GV71"/>
      <c r="GW71"/>
      <c r="GX71"/>
      <c r="GY71"/>
      <c r="GZ71"/>
      <c r="HA71"/>
      <c r="HB71"/>
      <c r="HC71"/>
      <c r="HD71"/>
      <c r="HE71"/>
      <c r="HF71"/>
      <c r="HG71"/>
      <c r="HH71"/>
      <c r="HI71"/>
      <c r="HJ71"/>
      <c r="HK71"/>
      <c r="HL71"/>
      <c r="HM71"/>
      <c r="HN71"/>
      <c r="HO71"/>
      <c r="HP71"/>
      <c r="HQ71"/>
      <c r="HR71"/>
      <c r="HS71"/>
      <c r="HT71"/>
      <c r="HU71"/>
      <c r="HV71"/>
      <c r="HW71"/>
      <c r="HX71"/>
      <c r="HY71"/>
      <c r="HZ71"/>
      <c r="IA71"/>
      <c r="IB71"/>
      <c r="IC71"/>
      <c r="ID71"/>
      <c r="IE71"/>
      <c r="IF71"/>
      <c r="IG71"/>
      <c r="IH71"/>
      <c r="II71"/>
      <c r="IJ71"/>
      <c r="IK71"/>
      <c r="IL71"/>
      <c r="IM71"/>
      <c r="IN71"/>
      <c r="IO71"/>
      <c r="IP71"/>
      <c r="IQ71"/>
      <c r="IR71"/>
      <c r="IS71"/>
      <c r="IT71"/>
      <c r="IU71"/>
      <c r="IV71"/>
      <c r="IW71"/>
      <c r="IX71"/>
      <c r="IY71"/>
      <c r="IZ71"/>
      <c r="JA71"/>
      <c r="JB71"/>
      <c r="JC71"/>
      <c r="JD71"/>
      <c r="JE71"/>
      <c r="JF71"/>
      <c r="JG71"/>
      <c r="JH71"/>
      <c r="JI71"/>
      <c r="JJ71"/>
      <c r="JK71"/>
      <c r="JL71"/>
      <c r="JM71"/>
      <c r="JN71"/>
      <c r="JO71"/>
      <c r="JP71"/>
      <c r="JQ71"/>
      <c r="JR71"/>
      <c r="JS71"/>
      <c r="JT71"/>
      <c r="JU71"/>
      <c r="JV71"/>
      <c r="JW71"/>
      <c r="JX71"/>
      <c r="JY71"/>
      <c r="JZ71"/>
      <c r="KA71"/>
      <c r="KB71"/>
      <c r="KC71"/>
      <c r="KD71"/>
      <c r="KE71"/>
      <c r="KF71"/>
      <c r="KG71"/>
      <c r="KH71"/>
      <c r="KI71"/>
      <c r="KJ71"/>
      <c r="KK71"/>
      <c r="KL71"/>
      <c r="KM71"/>
      <c r="KN71"/>
      <c r="KO71"/>
      <c r="KP71"/>
      <c r="KQ71"/>
      <c r="KR71"/>
      <c r="KS71"/>
      <c r="KT71"/>
      <c r="KU71"/>
      <c r="KV71"/>
      <c r="KW71"/>
      <c r="KX71"/>
      <c r="KY71"/>
      <c r="KZ71"/>
      <c r="LA71"/>
      <c r="LB71"/>
      <c r="LC71"/>
      <c r="LD71"/>
      <c r="LE71"/>
      <c r="LF71"/>
      <c r="LG71"/>
      <c r="LH71"/>
      <c r="LI71"/>
      <c r="LJ71"/>
      <c r="LK71"/>
      <c r="LL71"/>
      <c r="LM71"/>
      <c r="LN71"/>
      <c r="LO71"/>
      <c r="LP71"/>
      <c r="LQ71"/>
      <c r="LR71"/>
      <c r="LS71"/>
      <c r="LT71"/>
      <c r="LU71"/>
      <c r="LV71"/>
      <c r="LW71"/>
      <c r="LX71"/>
      <c r="LY71"/>
      <c r="LZ71"/>
      <c r="MA71"/>
      <c r="MB71"/>
      <c r="MC71"/>
      <c r="MD71"/>
      <c r="ME71"/>
      <c r="MF71"/>
      <c r="MG71"/>
      <c r="MH71"/>
      <c r="MI71"/>
      <c r="MJ71"/>
      <c r="MK71"/>
      <c r="ML71"/>
      <c r="MM71"/>
      <c r="MN71"/>
      <c r="MO71"/>
      <c r="MP71"/>
      <c r="MQ71"/>
      <c r="MR71"/>
      <c r="MS71"/>
      <c r="MT71"/>
      <c r="MU71"/>
      <c r="MV71"/>
      <c r="MW71"/>
      <c r="MX71"/>
      <c r="MY71"/>
      <c r="MZ71"/>
      <c r="NA71"/>
      <c r="NB71"/>
      <c r="NC71"/>
      <c r="ND71"/>
      <c r="NE71"/>
      <c r="NF71"/>
      <c r="NG71"/>
      <c r="NH71"/>
      <c r="NI71"/>
      <c r="NJ71"/>
      <c r="NK71"/>
      <c r="NL71"/>
      <c r="NM71"/>
      <c r="NN71"/>
      <c r="NO71"/>
      <c r="NP71"/>
      <c r="NQ71"/>
      <c r="NR71"/>
      <c r="NS71"/>
      <c r="NT71"/>
      <c r="NU71"/>
      <c r="NV71"/>
      <c r="NW71"/>
      <c r="NX71"/>
      <c r="NY71"/>
      <c r="NZ71"/>
      <c r="OA71"/>
      <c r="OB71"/>
      <c r="OC71"/>
      <c r="OD71"/>
      <c r="OE71"/>
      <c r="OF71"/>
      <c r="OG71"/>
      <c r="OH71"/>
      <c r="OI71"/>
      <c r="OJ71"/>
      <c r="OK71"/>
      <c r="OL71"/>
      <c r="OM71"/>
      <c r="ON71"/>
      <c r="OO71"/>
      <c r="OP71"/>
      <c r="OQ71"/>
      <c r="OR71"/>
      <c r="OS71"/>
      <c r="OT71"/>
      <c r="OU71"/>
      <c r="OV71"/>
      <c r="OW71"/>
      <c r="OX71"/>
      <c r="OY71"/>
      <c r="OZ71"/>
      <c r="PA71"/>
      <c r="PB71"/>
      <c r="PC71"/>
      <c r="PD71"/>
      <c r="PE71"/>
      <c r="PF71"/>
      <c r="PG71"/>
      <c r="PH71"/>
      <c r="PI71"/>
      <c r="PJ71"/>
      <c r="PK71"/>
      <c r="PL71"/>
      <c r="PM71"/>
      <c r="PN71"/>
      <c r="PO71"/>
      <c r="PP71"/>
      <c r="PQ71"/>
      <c r="PR71"/>
      <c r="PS71"/>
      <c r="PT71"/>
      <c r="PU71"/>
      <c r="PV71"/>
      <c r="PW71"/>
      <c r="PX71"/>
      <c r="PY71"/>
      <c r="PZ71"/>
      <c r="QA71"/>
      <c r="QB71"/>
      <c r="QC71"/>
      <c r="QD71"/>
      <c r="QE71"/>
      <c r="QF71"/>
      <c r="QG71"/>
      <c r="QH71"/>
      <c r="QI71"/>
      <c r="QJ71"/>
      <c r="QK71"/>
      <c r="QL71"/>
      <c r="QM71"/>
      <c r="QN71"/>
      <c r="QO71"/>
      <c r="QP71"/>
      <c r="QQ71"/>
      <c r="QR71"/>
      <c r="QS71"/>
      <c r="QT71"/>
      <c r="QU71"/>
      <c r="QV71"/>
      <c r="QW71"/>
      <c r="QX71"/>
      <c r="QY71"/>
      <c r="QZ71"/>
      <c r="RA71"/>
      <c r="RB71"/>
      <c r="RC71"/>
      <c r="RD71"/>
      <c r="RE71"/>
      <c r="RF71"/>
    </row>
    <row r="72" spans="1:474">
      <c r="A72" s="255">
        <v>24</v>
      </c>
      <c r="B72" s="255" t="s">
        <v>259</v>
      </c>
      <c r="C72" s="255" t="s">
        <v>65</v>
      </c>
      <c r="D72" s="221">
        <v>28</v>
      </c>
      <c r="E72" s="221">
        <v>28</v>
      </c>
      <c r="F72" s="221">
        <v>28</v>
      </c>
      <c r="G72" s="221"/>
      <c r="H72" s="221"/>
      <c r="I72" s="221"/>
      <c r="J72"/>
      <c r="K72"/>
      <c r="L72"/>
      <c r="M72"/>
      <c r="N72"/>
      <c r="O72"/>
      <c r="P72"/>
      <c r="Q72"/>
      <c r="R72"/>
      <c r="S72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  <c r="GG72"/>
      <c r="GH72"/>
      <c r="GI72"/>
      <c r="GJ72"/>
      <c r="GK72"/>
      <c r="GL72"/>
      <c r="GM72"/>
      <c r="GN72"/>
      <c r="GO72"/>
      <c r="GP72"/>
      <c r="GQ72"/>
      <c r="GR72"/>
      <c r="GS72"/>
      <c r="GT72"/>
      <c r="GU72"/>
      <c r="GV72"/>
      <c r="GW72"/>
      <c r="GX72"/>
      <c r="GY72"/>
      <c r="GZ72"/>
      <c r="HA72"/>
      <c r="HB72"/>
      <c r="HC72"/>
      <c r="HD72"/>
      <c r="HE72"/>
      <c r="HF72"/>
      <c r="HG72"/>
      <c r="HH72"/>
      <c r="HI72"/>
      <c r="HJ72"/>
      <c r="HK72"/>
      <c r="HL72"/>
      <c r="HM72"/>
      <c r="HN72"/>
      <c r="HO72"/>
      <c r="HP72"/>
      <c r="HQ72"/>
      <c r="HR72"/>
      <c r="HS72"/>
      <c r="HT72"/>
      <c r="HU72"/>
      <c r="HV72"/>
      <c r="HW72"/>
      <c r="HX72"/>
      <c r="HY72"/>
      <c r="HZ72"/>
      <c r="IA72"/>
      <c r="IB72"/>
      <c r="IC72"/>
      <c r="ID72"/>
      <c r="IE72"/>
      <c r="IF72"/>
      <c r="IG72"/>
      <c r="IH72"/>
      <c r="II72"/>
      <c r="IJ72"/>
      <c r="IK72"/>
      <c r="IL72"/>
      <c r="IM72"/>
      <c r="IN72"/>
      <c r="IO72"/>
      <c r="IP72"/>
      <c r="IQ72"/>
      <c r="IR72"/>
      <c r="IS72"/>
      <c r="IT72"/>
      <c r="IU72"/>
      <c r="IV72"/>
      <c r="IW72"/>
      <c r="IX72"/>
      <c r="IY72"/>
      <c r="IZ72"/>
      <c r="JA72"/>
      <c r="JB72"/>
      <c r="JC72"/>
      <c r="JD72"/>
      <c r="JE72"/>
      <c r="JF72"/>
      <c r="JG72"/>
      <c r="JH72"/>
      <c r="JI72"/>
      <c r="JJ72"/>
      <c r="JK72"/>
      <c r="JL72"/>
      <c r="JM72"/>
      <c r="JN72"/>
      <c r="JO72"/>
      <c r="JP72"/>
      <c r="JQ72"/>
      <c r="JR72"/>
      <c r="JS72"/>
      <c r="JT72"/>
      <c r="JU72"/>
      <c r="JV72"/>
      <c r="JW72"/>
      <c r="JX72"/>
      <c r="JY72"/>
      <c r="JZ72"/>
      <c r="KA72"/>
      <c r="KB72"/>
      <c r="KC72"/>
      <c r="KD72"/>
      <c r="KE72"/>
      <c r="KF72"/>
      <c r="KG72"/>
      <c r="KH72"/>
      <c r="KI72"/>
      <c r="KJ72"/>
      <c r="KK72"/>
      <c r="KL72"/>
      <c r="KM72"/>
      <c r="KN72"/>
      <c r="KO72"/>
      <c r="KP72"/>
      <c r="KQ72"/>
      <c r="KR72"/>
      <c r="KS72"/>
      <c r="KT72"/>
      <c r="KU72"/>
      <c r="KV72"/>
      <c r="KW72"/>
      <c r="KX72"/>
      <c r="KY72"/>
      <c r="KZ72"/>
      <c r="LA72"/>
      <c r="LB72"/>
      <c r="LC72"/>
      <c r="LD72"/>
      <c r="LE72"/>
      <c r="LF72"/>
      <c r="LG72"/>
      <c r="LH72"/>
      <c r="LI72"/>
      <c r="LJ72"/>
      <c r="LK72"/>
      <c r="LL72"/>
      <c r="LM72"/>
      <c r="LN72"/>
      <c r="LO72"/>
      <c r="LP72"/>
      <c r="LQ72"/>
      <c r="LR72"/>
      <c r="LS72"/>
      <c r="LT72"/>
      <c r="LU72"/>
      <c r="LV72"/>
      <c r="LW72"/>
      <c r="LX72"/>
      <c r="LY72"/>
      <c r="LZ72"/>
      <c r="MA72"/>
      <c r="MB72"/>
      <c r="MC72"/>
      <c r="MD72"/>
      <c r="ME72"/>
      <c r="MF72"/>
      <c r="MG72"/>
      <c r="MH72"/>
      <c r="MI72"/>
      <c r="MJ72"/>
      <c r="MK72"/>
      <c r="ML72"/>
      <c r="MM72"/>
      <c r="MN72"/>
      <c r="MO72"/>
      <c r="MP72"/>
      <c r="MQ72"/>
      <c r="MR72"/>
      <c r="MS72"/>
      <c r="MT72"/>
      <c r="MU72"/>
      <c r="MV72"/>
      <c r="MW72"/>
      <c r="MX72"/>
      <c r="MY72"/>
      <c r="MZ72"/>
      <c r="NA72"/>
      <c r="NB72"/>
      <c r="NC72"/>
      <c r="ND72"/>
      <c r="NE72"/>
      <c r="NF72"/>
      <c r="NG72"/>
      <c r="NH72"/>
      <c r="NI72"/>
      <c r="NJ72"/>
      <c r="NK72"/>
      <c r="NL72"/>
      <c r="NM72"/>
      <c r="NN72"/>
      <c r="NO72"/>
      <c r="NP72"/>
      <c r="NQ72"/>
      <c r="NR72"/>
      <c r="NS72"/>
      <c r="NT72"/>
      <c r="NU72"/>
      <c r="NV72"/>
      <c r="NW72"/>
      <c r="NX72"/>
      <c r="NY72"/>
      <c r="NZ72"/>
      <c r="OA72"/>
      <c r="OB72"/>
      <c r="OC72"/>
      <c r="OD72"/>
      <c r="OE72"/>
      <c r="OF72"/>
      <c r="OG72"/>
      <c r="OH72"/>
      <c r="OI72"/>
      <c r="OJ72"/>
      <c r="OK72"/>
      <c r="OL72"/>
      <c r="OM72"/>
      <c r="ON72"/>
      <c r="OO72"/>
      <c r="OP72"/>
      <c r="OQ72"/>
      <c r="OR72"/>
      <c r="OS72"/>
      <c r="OT72"/>
      <c r="OU72"/>
      <c r="OV72"/>
      <c r="OW72"/>
      <c r="OX72"/>
      <c r="OY72"/>
      <c r="OZ72"/>
      <c r="PA72"/>
      <c r="PB72"/>
      <c r="PC72"/>
      <c r="PD72"/>
      <c r="PE72"/>
      <c r="PF72"/>
      <c r="PG72"/>
      <c r="PH72"/>
      <c r="PI72"/>
      <c r="PJ72"/>
      <c r="PK72"/>
      <c r="PL72"/>
      <c r="PM72"/>
      <c r="PN72"/>
      <c r="PO72"/>
      <c r="PP72"/>
      <c r="PQ72"/>
      <c r="PR72"/>
      <c r="PS72"/>
      <c r="PT72"/>
      <c r="PU72"/>
      <c r="PV72"/>
      <c r="PW72"/>
      <c r="PX72"/>
      <c r="PY72"/>
      <c r="PZ72"/>
      <c r="QA72"/>
      <c r="QB72"/>
      <c r="QC72"/>
      <c r="QD72"/>
      <c r="QE72"/>
      <c r="QF72"/>
      <c r="QG72"/>
      <c r="QH72"/>
      <c r="QI72"/>
      <c r="QJ72"/>
      <c r="QK72"/>
      <c r="QL72"/>
      <c r="QM72"/>
      <c r="QN72"/>
      <c r="QO72"/>
      <c r="QP72"/>
      <c r="QQ72"/>
      <c r="QR72"/>
      <c r="QS72"/>
      <c r="QT72"/>
      <c r="QU72"/>
      <c r="QV72"/>
      <c r="QW72"/>
      <c r="QX72"/>
      <c r="QY72"/>
      <c r="QZ72"/>
      <c r="RA72"/>
      <c r="RB72"/>
      <c r="RC72"/>
      <c r="RD72"/>
      <c r="RE72"/>
      <c r="RF72"/>
    </row>
    <row r="73" spans="1:474">
      <c r="A73" s="255">
        <v>25</v>
      </c>
      <c r="B73" s="255" t="s">
        <v>229</v>
      </c>
      <c r="C73" s="255" t="s">
        <v>66</v>
      </c>
      <c r="D73" s="221">
        <v>15</v>
      </c>
      <c r="E73" s="221">
        <v>15</v>
      </c>
      <c r="F73" s="221">
        <v>15</v>
      </c>
      <c r="G73" s="221"/>
      <c r="H73" s="221"/>
      <c r="I73" s="221"/>
      <c r="J73"/>
      <c r="K73"/>
      <c r="L73"/>
      <c r="M73"/>
      <c r="N73"/>
      <c r="O73"/>
      <c r="P73"/>
      <c r="Q73"/>
      <c r="R73"/>
      <c r="S73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  <c r="GG73"/>
      <c r="GH73"/>
      <c r="GI73"/>
      <c r="GJ73"/>
      <c r="GK73"/>
      <c r="GL73"/>
      <c r="GM73"/>
      <c r="GN73"/>
      <c r="GO73"/>
      <c r="GP73"/>
      <c r="GQ73"/>
      <c r="GR73"/>
      <c r="GS73"/>
      <c r="GT73"/>
      <c r="GU73"/>
      <c r="GV73"/>
      <c r="GW73"/>
      <c r="GX73"/>
      <c r="GY73"/>
      <c r="GZ73"/>
      <c r="HA73"/>
      <c r="HB73"/>
      <c r="HC73"/>
      <c r="HD73"/>
      <c r="HE73"/>
      <c r="HF73"/>
      <c r="HG73"/>
      <c r="HH73"/>
      <c r="HI73"/>
      <c r="HJ73"/>
      <c r="HK73"/>
      <c r="HL73"/>
      <c r="HM73"/>
      <c r="HN73"/>
      <c r="HO73"/>
      <c r="HP73"/>
      <c r="HQ73"/>
      <c r="HR73"/>
      <c r="HS73"/>
      <c r="HT73"/>
      <c r="HU73"/>
      <c r="HV73"/>
      <c r="HW73"/>
      <c r="HX73"/>
      <c r="HY73"/>
      <c r="HZ73"/>
      <c r="IA73"/>
      <c r="IB73"/>
      <c r="IC73"/>
      <c r="ID73"/>
      <c r="IE73"/>
      <c r="IF73"/>
      <c r="IG73"/>
      <c r="IH73"/>
      <c r="II73"/>
      <c r="IJ73"/>
      <c r="IK73"/>
      <c r="IL73"/>
      <c r="IM73"/>
      <c r="IN73"/>
      <c r="IO73"/>
      <c r="IP73"/>
      <c r="IQ73"/>
      <c r="IR73"/>
      <c r="IS73"/>
      <c r="IT73"/>
      <c r="IU73"/>
      <c r="IV73"/>
      <c r="IW73"/>
      <c r="IX73"/>
      <c r="IY73"/>
      <c r="IZ73"/>
      <c r="JA73"/>
      <c r="JB73"/>
      <c r="JC73"/>
      <c r="JD73"/>
      <c r="JE73"/>
      <c r="JF73"/>
      <c r="JG73"/>
      <c r="JH73"/>
      <c r="JI73"/>
      <c r="JJ73"/>
      <c r="JK73"/>
      <c r="JL73"/>
      <c r="JM73"/>
      <c r="JN73"/>
      <c r="JO73"/>
      <c r="JP73"/>
      <c r="JQ73"/>
      <c r="JR73"/>
      <c r="JS73"/>
      <c r="JT73"/>
      <c r="JU73"/>
      <c r="JV73"/>
      <c r="JW73"/>
      <c r="JX73"/>
      <c r="JY73"/>
      <c r="JZ73"/>
      <c r="KA73"/>
      <c r="KB73"/>
      <c r="KC73"/>
      <c r="KD73"/>
      <c r="KE73"/>
      <c r="KF73"/>
      <c r="KG73"/>
      <c r="KH73"/>
      <c r="KI73"/>
      <c r="KJ73"/>
      <c r="KK73"/>
      <c r="KL73"/>
      <c r="KM73"/>
      <c r="KN73"/>
      <c r="KO73"/>
      <c r="KP73"/>
      <c r="KQ73"/>
      <c r="KR73"/>
      <c r="KS73"/>
      <c r="KT73"/>
      <c r="KU73"/>
      <c r="KV73"/>
      <c r="KW73"/>
      <c r="KX73"/>
      <c r="KY73"/>
      <c r="KZ73"/>
      <c r="LA73"/>
      <c r="LB73"/>
      <c r="LC73"/>
      <c r="LD73"/>
      <c r="LE73"/>
      <c r="LF73"/>
      <c r="LG73"/>
      <c r="LH73"/>
      <c r="LI73"/>
      <c r="LJ73"/>
      <c r="LK73"/>
      <c r="LL73"/>
      <c r="LM73"/>
      <c r="LN73"/>
      <c r="LO73"/>
      <c r="LP73"/>
      <c r="LQ73"/>
      <c r="LR73"/>
      <c r="LS73"/>
      <c r="LT73"/>
      <c r="LU73"/>
      <c r="LV73"/>
      <c r="LW73"/>
      <c r="LX73"/>
      <c r="LY73"/>
      <c r="LZ73"/>
      <c r="MA73"/>
      <c r="MB73"/>
      <c r="MC73"/>
      <c r="MD73"/>
      <c r="ME73"/>
      <c r="MF73"/>
      <c r="MG73"/>
      <c r="MH73"/>
      <c r="MI73"/>
      <c r="MJ73"/>
      <c r="MK73"/>
      <c r="ML73"/>
      <c r="MM73"/>
      <c r="MN73"/>
      <c r="MO73"/>
      <c r="MP73"/>
      <c r="MQ73"/>
      <c r="MR73"/>
      <c r="MS73"/>
      <c r="MT73"/>
      <c r="MU73"/>
      <c r="MV73"/>
      <c r="MW73"/>
      <c r="MX73"/>
      <c r="MY73"/>
      <c r="MZ73"/>
      <c r="NA73"/>
      <c r="NB73"/>
      <c r="NC73"/>
      <c r="ND73"/>
      <c r="NE73"/>
      <c r="NF73"/>
      <c r="NG73"/>
      <c r="NH73"/>
      <c r="NI73"/>
      <c r="NJ73"/>
      <c r="NK73"/>
      <c r="NL73"/>
      <c r="NM73"/>
      <c r="NN73"/>
      <c r="NO73"/>
      <c r="NP73"/>
      <c r="NQ73"/>
      <c r="NR73"/>
      <c r="NS73"/>
      <c r="NT73"/>
      <c r="NU73"/>
      <c r="NV73"/>
      <c r="NW73"/>
      <c r="NX73"/>
      <c r="NY73"/>
      <c r="NZ73"/>
      <c r="OA73"/>
      <c r="OB73"/>
      <c r="OC73"/>
      <c r="OD73"/>
      <c r="OE73"/>
      <c r="OF73"/>
      <c r="OG73"/>
      <c r="OH73"/>
      <c r="OI73"/>
      <c r="OJ73"/>
      <c r="OK73"/>
      <c r="OL73"/>
      <c r="OM73"/>
      <c r="ON73"/>
      <c r="OO73"/>
      <c r="OP73"/>
      <c r="OQ73"/>
      <c r="OR73"/>
      <c r="OS73"/>
      <c r="OT73"/>
      <c r="OU73"/>
      <c r="OV73"/>
      <c r="OW73"/>
      <c r="OX73"/>
      <c r="OY73"/>
      <c r="OZ73"/>
      <c r="PA73"/>
      <c r="PB73"/>
      <c r="PC73"/>
      <c r="PD73"/>
      <c r="PE73"/>
      <c r="PF73"/>
      <c r="PG73"/>
      <c r="PH73"/>
      <c r="PI73"/>
      <c r="PJ73"/>
      <c r="PK73"/>
      <c r="PL73"/>
      <c r="PM73"/>
      <c r="PN73"/>
      <c r="PO73"/>
      <c r="PP73"/>
      <c r="PQ73"/>
      <c r="PR73"/>
      <c r="PS73"/>
      <c r="PT73"/>
      <c r="PU73"/>
      <c r="PV73"/>
      <c r="PW73"/>
      <c r="PX73"/>
      <c r="PY73"/>
      <c r="PZ73"/>
      <c r="QA73"/>
      <c r="QB73"/>
      <c r="QC73"/>
      <c r="QD73"/>
      <c r="QE73"/>
      <c r="QF73"/>
      <c r="QG73"/>
      <c r="QH73"/>
      <c r="QI73"/>
      <c r="QJ73"/>
      <c r="QK73"/>
      <c r="QL73"/>
      <c r="QM73"/>
      <c r="QN73"/>
      <c r="QO73"/>
      <c r="QP73"/>
      <c r="QQ73"/>
      <c r="QR73"/>
      <c r="QS73"/>
      <c r="QT73"/>
      <c r="QU73"/>
      <c r="QV73"/>
      <c r="QW73"/>
      <c r="QX73"/>
      <c r="QY73"/>
      <c r="QZ73"/>
      <c r="RA73"/>
      <c r="RB73"/>
      <c r="RC73"/>
      <c r="RD73"/>
      <c r="RE73"/>
      <c r="RF73"/>
    </row>
    <row r="74" spans="1:474">
      <c r="A74" s="255">
        <v>25</v>
      </c>
      <c r="B74" s="255" t="s">
        <v>190</v>
      </c>
      <c r="C74" s="255" t="s">
        <v>66</v>
      </c>
      <c r="D74" s="221">
        <v>14</v>
      </c>
      <c r="E74" s="221">
        <v>14</v>
      </c>
      <c r="F74" s="221">
        <v>14</v>
      </c>
      <c r="G74" s="221"/>
      <c r="H74" s="221"/>
      <c r="I74" s="221"/>
      <c r="J74"/>
      <c r="K74"/>
      <c r="L74"/>
      <c r="M74"/>
      <c r="N74"/>
      <c r="O74"/>
      <c r="P74"/>
      <c r="Q74"/>
      <c r="R74"/>
      <c r="S74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  <c r="GG74"/>
      <c r="GH74"/>
      <c r="GI74"/>
      <c r="GJ74"/>
      <c r="GK74"/>
      <c r="GL74"/>
      <c r="GM74"/>
      <c r="GN74"/>
      <c r="GO74"/>
      <c r="GP74"/>
      <c r="GQ74"/>
      <c r="GR74"/>
      <c r="GS74"/>
      <c r="GT74"/>
      <c r="GU74"/>
      <c r="GV74"/>
      <c r="GW74"/>
      <c r="GX74"/>
      <c r="GY74"/>
      <c r="GZ74"/>
      <c r="HA74"/>
      <c r="HB74"/>
      <c r="HC74"/>
      <c r="HD74"/>
      <c r="HE74"/>
      <c r="HF74"/>
      <c r="HG74"/>
      <c r="HH74"/>
      <c r="HI74"/>
      <c r="HJ74"/>
      <c r="HK74"/>
      <c r="HL74"/>
      <c r="HM74"/>
      <c r="HN74"/>
      <c r="HO74"/>
      <c r="HP74"/>
      <c r="HQ74"/>
      <c r="HR74"/>
      <c r="HS74"/>
      <c r="HT74"/>
      <c r="HU74"/>
      <c r="HV74"/>
      <c r="HW74"/>
      <c r="HX74"/>
      <c r="HY74"/>
      <c r="HZ74"/>
      <c r="IA74"/>
      <c r="IB74"/>
      <c r="IC74"/>
      <c r="ID74"/>
      <c r="IE74"/>
      <c r="IF74"/>
      <c r="IG74"/>
      <c r="IH74"/>
      <c r="II74"/>
      <c r="IJ74"/>
      <c r="IK74"/>
      <c r="IL74"/>
      <c r="IM74"/>
      <c r="IN74"/>
      <c r="IO74"/>
      <c r="IP74"/>
      <c r="IQ74"/>
      <c r="IR74"/>
      <c r="IS74"/>
      <c r="IT74"/>
      <c r="IU74"/>
      <c r="IV74"/>
      <c r="IW74"/>
      <c r="IX74"/>
      <c r="IY74"/>
      <c r="IZ74"/>
      <c r="JA74"/>
      <c r="JB74"/>
      <c r="JC74"/>
      <c r="JD74"/>
      <c r="JE74"/>
      <c r="JF74"/>
      <c r="JG74"/>
      <c r="JH74"/>
      <c r="JI74"/>
      <c r="JJ74"/>
      <c r="JK74"/>
      <c r="JL74"/>
      <c r="JM74"/>
      <c r="JN74"/>
      <c r="JO74"/>
      <c r="JP74"/>
      <c r="JQ74"/>
      <c r="JR74"/>
      <c r="JS74"/>
      <c r="JT74"/>
      <c r="JU74"/>
      <c r="JV74"/>
      <c r="JW74"/>
      <c r="JX74"/>
      <c r="JY74"/>
      <c r="JZ74"/>
      <c r="KA74"/>
      <c r="KB74"/>
      <c r="KC74"/>
      <c r="KD74"/>
      <c r="KE74"/>
      <c r="KF74"/>
      <c r="KG74"/>
      <c r="KH74"/>
      <c r="KI74"/>
      <c r="KJ74"/>
      <c r="KK74"/>
      <c r="KL74"/>
      <c r="KM74"/>
      <c r="KN74"/>
      <c r="KO74"/>
      <c r="KP74"/>
      <c r="KQ74"/>
      <c r="KR74"/>
      <c r="KS74"/>
      <c r="KT74"/>
      <c r="KU74"/>
      <c r="KV74"/>
      <c r="KW74"/>
      <c r="KX74"/>
      <c r="KY74"/>
      <c r="KZ74"/>
      <c r="LA74"/>
      <c r="LB74"/>
      <c r="LC74"/>
      <c r="LD74"/>
      <c r="LE74"/>
      <c r="LF74"/>
      <c r="LG74"/>
      <c r="LH74"/>
      <c r="LI74"/>
      <c r="LJ74"/>
      <c r="LK74"/>
      <c r="LL74"/>
      <c r="LM74"/>
      <c r="LN74"/>
      <c r="LO74"/>
      <c r="LP74"/>
      <c r="LQ74"/>
      <c r="LR74"/>
      <c r="LS74"/>
      <c r="LT74"/>
      <c r="LU74"/>
      <c r="LV74"/>
      <c r="LW74"/>
      <c r="LX74"/>
      <c r="LY74"/>
      <c r="LZ74"/>
      <c r="MA74"/>
      <c r="MB74"/>
      <c r="MC74"/>
      <c r="MD74"/>
      <c r="ME74"/>
      <c r="MF74"/>
      <c r="MG74"/>
      <c r="MH74"/>
      <c r="MI74"/>
      <c r="MJ74"/>
      <c r="MK74"/>
      <c r="ML74"/>
      <c r="MM74"/>
      <c r="MN74"/>
      <c r="MO74"/>
      <c r="MP74"/>
      <c r="MQ74"/>
      <c r="MR74"/>
      <c r="MS74"/>
      <c r="MT74"/>
      <c r="MU74"/>
      <c r="MV74"/>
      <c r="MW74"/>
      <c r="MX74"/>
      <c r="MY74"/>
      <c r="MZ74"/>
      <c r="NA74"/>
      <c r="NB74"/>
      <c r="NC74"/>
      <c r="ND74"/>
      <c r="NE74"/>
      <c r="NF74"/>
      <c r="NG74"/>
      <c r="NH74"/>
      <c r="NI74"/>
      <c r="NJ74"/>
      <c r="NK74"/>
      <c r="NL74"/>
      <c r="NM74"/>
      <c r="NN74"/>
      <c r="NO74"/>
      <c r="NP74"/>
      <c r="NQ74"/>
      <c r="NR74"/>
      <c r="NS74"/>
      <c r="NT74"/>
      <c r="NU74"/>
      <c r="NV74"/>
      <c r="NW74"/>
      <c r="NX74"/>
      <c r="NY74"/>
      <c r="NZ74"/>
      <c r="OA74"/>
      <c r="OB74"/>
      <c r="OC74"/>
      <c r="OD74"/>
      <c r="OE74"/>
      <c r="OF74"/>
      <c r="OG74"/>
      <c r="OH74"/>
      <c r="OI74"/>
      <c r="OJ74"/>
      <c r="OK74"/>
      <c r="OL74"/>
      <c r="OM74"/>
      <c r="ON74"/>
      <c r="OO74"/>
      <c r="OP74"/>
      <c r="OQ74"/>
      <c r="OR74"/>
      <c r="OS74"/>
      <c r="OT74"/>
      <c r="OU74"/>
      <c r="OV74"/>
      <c r="OW74"/>
      <c r="OX74"/>
      <c r="OY74"/>
      <c r="OZ74"/>
      <c r="PA74"/>
      <c r="PB74"/>
      <c r="PC74"/>
      <c r="PD74"/>
      <c r="PE74"/>
      <c r="PF74"/>
      <c r="PG74"/>
      <c r="PH74"/>
      <c r="PI74"/>
      <c r="PJ74"/>
      <c r="PK74"/>
      <c r="PL74"/>
      <c r="PM74"/>
      <c r="PN74"/>
      <c r="PO74"/>
      <c r="PP74"/>
      <c r="PQ74"/>
      <c r="PR74"/>
      <c r="PS74"/>
      <c r="PT74"/>
      <c r="PU74"/>
      <c r="PV74"/>
      <c r="PW74"/>
      <c r="PX74"/>
      <c r="PY74"/>
      <c r="PZ74"/>
      <c r="QA74"/>
      <c r="QB74"/>
      <c r="QC74"/>
      <c r="QD74"/>
      <c r="QE74"/>
      <c r="QF74"/>
      <c r="QG74"/>
      <c r="QH74"/>
      <c r="QI74"/>
      <c r="QJ74"/>
      <c r="QK74"/>
      <c r="QL74"/>
      <c r="QM74"/>
      <c r="QN74"/>
      <c r="QO74"/>
      <c r="QP74"/>
      <c r="QQ74"/>
      <c r="QR74"/>
      <c r="QS74"/>
      <c r="QT74"/>
      <c r="QU74"/>
      <c r="QV74"/>
      <c r="QW74"/>
      <c r="QX74"/>
      <c r="QY74"/>
      <c r="QZ74"/>
      <c r="RA74"/>
      <c r="RB74"/>
      <c r="RC74"/>
      <c r="RD74"/>
      <c r="RE74"/>
      <c r="RF74"/>
    </row>
    <row r="75" spans="1:474">
      <c r="A75" s="255">
        <v>25</v>
      </c>
      <c r="B75" s="255" t="s">
        <v>182</v>
      </c>
      <c r="C75" s="255" t="s">
        <v>66</v>
      </c>
      <c r="D75" s="221">
        <v>19.5</v>
      </c>
      <c r="E75" s="221">
        <v>18</v>
      </c>
      <c r="F75" s="221">
        <v>21</v>
      </c>
      <c r="G75" s="221"/>
      <c r="H75" s="221"/>
      <c r="I75" s="221"/>
      <c r="J75"/>
      <c r="K75"/>
      <c r="L75"/>
      <c r="M75"/>
      <c r="N75"/>
      <c r="O75"/>
      <c r="P75"/>
      <c r="Q75"/>
      <c r="R75"/>
      <c r="S75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  <c r="GG75"/>
      <c r="GH75"/>
      <c r="GI75"/>
      <c r="GJ75"/>
      <c r="GK75"/>
      <c r="GL75"/>
      <c r="GM75"/>
      <c r="GN75"/>
      <c r="GO75"/>
      <c r="GP75"/>
      <c r="GQ75"/>
      <c r="GR75"/>
      <c r="GS75"/>
      <c r="GT75"/>
      <c r="GU75"/>
      <c r="GV75"/>
      <c r="GW75"/>
      <c r="GX75"/>
      <c r="GY75"/>
      <c r="GZ75"/>
      <c r="HA75"/>
      <c r="HB75"/>
      <c r="HC75"/>
      <c r="HD75"/>
      <c r="HE75"/>
      <c r="HF75"/>
      <c r="HG75"/>
      <c r="HH75"/>
      <c r="HI75"/>
      <c r="HJ75"/>
      <c r="HK75"/>
      <c r="HL75"/>
      <c r="HM75"/>
      <c r="HN75"/>
      <c r="HO75"/>
      <c r="HP75"/>
      <c r="HQ75"/>
      <c r="HR75"/>
      <c r="HS75"/>
      <c r="HT75"/>
      <c r="HU75"/>
      <c r="HV75"/>
      <c r="HW75"/>
      <c r="HX75"/>
      <c r="HY75"/>
      <c r="HZ75"/>
      <c r="IA75"/>
      <c r="IB75"/>
      <c r="IC75"/>
      <c r="ID75"/>
      <c r="IE75"/>
      <c r="IF75"/>
      <c r="IG75"/>
      <c r="IH75"/>
      <c r="II75"/>
      <c r="IJ75"/>
      <c r="IK75"/>
      <c r="IL75"/>
      <c r="IM75"/>
      <c r="IN75"/>
      <c r="IO75"/>
      <c r="IP75"/>
      <c r="IQ75"/>
      <c r="IR75"/>
      <c r="IS75"/>
      <c r="IT75"/>
      <c r="IU75"/>
      <c r="IV75"/>
      <c r="IW75"/>
      <c r="IX75"/>
      <c r="IY75"/>
      <c r="IZ75"/>
      <c r="JA75"/>
      <c r="JB75"/>
      <c r="JC75"/>
      <c r="JD75"/>
      <c r="JE75"/>
      <c r="JF75"/>
      <c r="JG75"/>
      <c r="JH75"/>
      <c r="JI75"/>
      <c r="JJ75"/>
      <c r="JK75"/>
      <c r="JL75"/>
      <c r="JM75"/>
      <c r="JN75"/>
      <c r="JO75"/>
      <c r="JP75"/>
      <c r="JQ75"/>
      <c r="JR75"/>
      <c r="JS75"/>
      <c r="JT75"/>
      <c r="JU75"/>
      <c r="JV75"/>
      <c r="JW75"/>
      <c r="JX75"/>
      <c r="JY75"/>
      <c r="JZ75"/>
      <c r="KA75"/>
      <c r="KB75"/>
      <c r="KC75"/>
      <c r="KD75"/>
      <c r="KE75"/>
      <c r="KF75"/>
      <c r="KG75"/>
      <c r="KH75"/>
      <c r="KI75"/>
      <c r="KJ75"/>
      <c r="KK75"/>
      <c r="KL75"/>
      <c r="KM75"/>
      <c r="KN75"/>
      <c r="KO75"/>
      <c r="KP75"/>
      <c r="KQ75"/>
      <c r="KR75"/>
      <c r="KS75"/>
      <c r="KT75"/>
      <c r="KU75"/>
      <c r="KV75"/>
      <c r="KW75"/>
      <c r="KX75"/>
      <c r="KY75"/>
      <c r="KZ75"/>
      <c r="LA75"/>
      <c r="LB75"/>
      <c r="LC75"/>
      <c r="LD75"/>
      <c r="LE75"/>
      <c r="LF75"/>
      <c r="LG75"/>
      <c r="LH75"/>
      <c r="LI75"/>
      <c r="LJ75"/>
      <c r="LK75"/>
      <c r="LL75"/>
      <c r="LM75"/>
      <c r="LN75"/>
      <c r="LO75"/>
      <c r="LP75"/>
      <c r="LQ75"/>
      <c r="LR75"/>
      <c r="LS75"/>
      <c r="LT75"/>
      <c r="LU75"/>
      <c r="LV75"/>
      <c r="LW75"/>
      <c r="LX75"/>
      <c r="LY75"/>
      <c r="LZ75"/>
      <c r="MA75"/>
      <c r="MB75"/>
      <c r="MC75"/>
      <c r="MD75"/>
      <c r="ME75"/>
      <c r="MF75"/>
      <c r="MG75"/>
      <c r="MH75"/>
      <c r="MI75"/>
      <c r="MJ75"/>
      <c r="MK75"/>
      <c r="ML75"/>
      <c r="MM75"/>
      <c r="MN75"/>
      <c r="MO75"/>
      <c r="MP75"/>
      <c r="MQ75"/>
      <c r="MR75"/>
      <c r="MS75"/>
      <c r="MT75"/>
      <c r="MU75"/>
      <c r="MV75"/>
      <c r="MW75"/>
      <c r="MX75"/>
      <c r="MY75"/>
      <c r="MZ75"/>
      <c r="NA75"/>
      <c r="NB75"/>
      <c r="NC75"/>
      <c r="ND75"/>
      <c r="NE75"/>
      <c r="NF75"/>
      <c r="NG75"/>
      <c r="NH75"/>
      <c r="NI75"/>
      <c r="NJ75"/>
      <c r="NK75"/>
      <c r="NL75"/>
      <c r="NM75"/>
      <c r="NN75"/>
      <c r="NO75"/>
      <c r="NP75"/>
      <c r="NQ75"/>
      <c r="NR75"/>
      <c r="NS75"/>
      <c r="NT75"/>
      <c r="NU75"/>
      <c r="NV75"/>
      <c r="NW75"/>
      <c r="NX75"/>
      <c r="NY75"/>
      <c r="NZ75"/>
      <c r="OA75"/>
      <c r="OB75"/>
      <c r="OC75"/>
      <c r="OD75"/>
      <c r="OE75"/>
      <c r="OF75"/>
      <c r="OG75"/>
      <c r="OH75"/>
      <c r="OI75"/>
      <c r="OJ75"/>
      <c r="OK75"/>
      <c r="OL75"/>
      <c r="OM75"/>
      <c r="ON75"/>
      <c r="OO75"/>
      <c r="OP75"/>
      <c r="OQ75"/>
      <c r="OR75"/>
      <c r="OS75"/>
      <c r="OT75"/>
      <c r="OU75"/>
      <c r="OV75"/>
      <c r="OW75"/>
      <c r="OX75"/>
      <c r="OY75"/>
      <c r="OZ75"/>
      <c r="PA75"/>
      <c r="PB75"/>
      <c r="PC75"/>
      <c r="PD75"/>
      <c r="PE75"/>
      <c r="PF75"/>
      <c r="PG75"/>
      <c r="PH75"/>
      <c r="PI75"/>
      <c r="PJ75"/>
      <c r="PK75"/>
      <c r="PL75"/>
      <c r="PM75"/>
      <c r="PN75"/>
      <c r="PO75"/>
      <c r="PP75"/>
      <c r="PQ75"/>
      <c r="PR75"/>
      <c r="PS75"/>
      <c r="PT75"/>
      <c r="PU75"/>
      <c r="PV75"/>
      <c r="PW75"/>
      <c r="PX75"/>
      <c r="PY75"/>
      <c r="PZ75"/>
      <c r="QA75"/>
      <c r="QB75"/>
      <c r="QC75"/>
      <c r="QD75"/>
      <c r="QE75"/>
      <c r="QF75"/>
      <c r="QG75"/>
      <c r="QH75"/>
      <c r="QI75"/>
      <c r="QJ75"/>
      <c r="QK75"/>
      <c r="QL75"/>
      <c r="QM75"/>
      <c r="QN75"/>
      <c r="QO75"/>
      <c r="QP75"/>
      <c r="QQ75"/>
      <c r="QR75"/>
      <c r="QS75"/>
      <c r="QT75"/>
      <c r="QU75"/>
      <c r="QV75"/>
      <c r="QW75"/>
      <c r="QX75"/>
      <c r="QY75"/>
      <c r="QZ75"/>
      <c r="RA75"/>
      <c r="RB75"/>
      <c r="RC75"/>
      <c r="RD75"/>
      <c r="RE75"/>
      <c r="RF75"/>
    </row>
    <row r="76" spans="1:474">
      <c r="A76" s="255">
        <v>25</v>
      </c>
      <c r="B76" s="255" t="s">
        <v>175</v>
      </c>
      <c r="C76" s="255" t="s">
        <v>66</v>
      </c>
      <c r="D76" s="221">
        <v>15.5</v>
      </c>
      <c r="E76" s="221">
        <v>15</v>
      </c>
      <c r="F76" s="221">
        <v>16</v>
      </c>
      <c r="G76" s="221"/>
      <c r="H76" s="221"/>
      <c r="I76" s="221"/>
      <c r="J76"/>
      <c r="K76"/>
      <c r="L76"/>
      <c r="M76"/>
      <c r="N76"/>
      <c r="O76"/>
      <c r="P76"/>
      <c r="Q76"/>
      <c r="R76"/>
      <c r="S76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  <c r="GG76"/>
      <c r="GH76"/>
      <c r="GI76"/>
      <c r="GJ76"/>
      <c r="GK76"/>
      <c r="GL76"/>
      <c r="GM76"/>
      <c r="GN76"/>
      <c r="GO76"/>
      <c r="GP76"/>
      <c r="GQ76"/>
      <c r="GR76"/>
      <c r="GS76"/>
      <c r="GT76"/>
      <c r="GU76"/>
      <c r="GV76"/>
      <c r="GW76"/>
      <c r="GX76"/>
      <c r="GY76"/>
      <c r="GZ76"/>
      <c r="HA76"/>
      <c r="HB76"/>
      <c r="HC76"/>
      <c r="HD76"/>
      <c r="HE76"/>
      <c r="HF76"/>
      <c r="HG76"/>
      <c r="HH76"/>
      <c r="HI76"/>
      <c r="HJ76"/>
      <c r="HK76"/>
      <c r="HL76"/>
      <c r="HM76"/>
      <c r="HN76"/>
      <c r="HO76"/>
      <c r="HP76"/>
      <c r="HQ76"/>
      <c r="HR76"/>
      <c r="HS76"/>
      <c r="HT76"/>
      <c r="HU76"/>
      <c r="HV76"/>
      <c r="HW76"/>
      <c r="HX76"/>
      <c r="HY76"/>
      <c r="HZ76"/>
      <c r="IA76"/>
      <c r="IB76"/>
      <c r="IC76"/>
      <c r="ID76"/>
      <c r="IE76"/>
      <c r="IF76"/>
      <c r="IG76"/>
      <c r="IH76"/>
      <c r="II76"/>
      <c r="IJ76"/>
      <c r="IK76"/>
      <c r="IL76"/>
      <c r="IM76"/>
      <c r="IN76"/>
      <c r="IO76"/>
      <c r="IP76"/>
      <c r="IQ76"/>
      <c r="IR76"/>
      <c r="IS76"/>
      <c r="IT76"/>
      <c r="IU76"/>
      <c r="IV76"/>
      <c r="IW76"/>
      <c r="IX76"/>
      <c r="IY76"/>
      <c r="IZ76"/>
      <c r="JA76"/>
      <c r="JB76"/>
      <c r="JC76"/>
      <c r="JD76"/>
      <c r="JE76"/>
      <c r="JF76"/>
      <c r="JG76"/>
      <c r="JH76"/>
      <c r="JI76"/>
      <c r="JJ76"/>
      <c r="JK76"/>
      <c r="JL76"/>
      <c r="JM76"/>
      <c r="JN76"/>
      <c r="JO76"/>
      <c r="JP76"/>
      <c r="JQ76"/>
      <c r="JR76"/>
      <c r="JS76"/>
      <c r="JT76"/>
      <c r="JU76"/>
      <c r="JV76"/>
      <c r="JW76"/>
      <c r="JX76"/>
      <c r="JY76"/>
      <c r="JZ76"/>
      <c r="KA76"/>
      <c r="KB76"/>
      <c r="KC76"/>
      <c r="KD76"/>
      <c r="KE76"/>
      <c r="KF76"/>
      <c r="KG76"/>
      <c r="KH76"/>
      <c r="KI76"/>
      <c r="KJ76"/>
      <c r="KK76"/>
      <c r="KL76"/>
      <c r="KM76"/>
      <c r="KN76"/>
      <c r="KO76"/>
      <c r="KP76"/>
      <c r="KQ76"/>
      <c r="KR76"/>
      <c r="KS76"/>
      <c r="KT76"/>
      <c r="KU76"/>
      <c r="KV76"/>
      <c r="KW76"/>
      <c r="KX76"/>
      <c r="KY76"/>
      <c r="KZ76"/>
      <c r="LA76"/>
      <c r="LB76"/>
      <c r="LC76"/>
      <c r="LD76"/>
      <c r="LE76"/>
      <c r="LF76"/>
      <c r="LG76"/>
      <c r="LH76"/>
      <c r="LI76"/>
      <c r="LJ76"/>
      <c r="LK76"/>
      <c r="LL76"/>
      <c r="LM76"/>
      <c r="LN76"/>
      <c r="LO76"/>
      <c r="LP76"/>
      <c r="LQ76"/>
      <c r="LR76"/>
      <c r="LS76"/>
      <c r="LT76"/>
      <c r="LU76"/>
      <c r="LV76"/>
      <c r="LW76"/>
      <c r="LX76"/>
      <c r="LY76"/>
      <c r="LZ76"/>
      <c r="MA76"/>
      <c r="MB76"/>
      <c r="MC76"/>
      <c r="MD76"/>
      <c r="ME76"/>
      <c r="MF76"/>
      <c r="MG76"/>
      <c r="MH76"/>
      <c r="MI76"/>
      <c r="MJ76"/>
      <c r="MK76"/>
      <c r="ML76"/>
      <c r="MM76"/>
      <c r="MN76"/>
      <c r="MO76"/>
      <c r="MP76"/>
      <c r="MQ76"/>
      <c r="MR76"/>
      <c r="MS76"/>
      <c r="MT76"/>
      <c r="MU76"/>
      <c r="MV76"/>
      <c r="MW76"/>
      <c r="MX76"/>
      <c r="MY76"/>
      <c r="MZ76"/>
      <c r="NA76"/>
      <c r="NB76"/>
      <c r="NC76"/>
      <c r="ND76"/>
      <c r="NE76"/>
      <c r="NF76"/>
      <c r="NG76"/>
      <c r="NH76"/>
      <c r="NI76"/>
      <c r="NJ76"/>
      <c r="NK76"/>
      <c r="NL76"/>
      <c r="NM76"/>
      <c r="NN76"/>
      <c r="NO76"/>
      <c r="NP76"/>
      <c r="NQ76"/>
      <c r="NR76"/>
      <c r="NS76"/>
      <c r="NT76"/>
      <c r="NU76"/>
      <c r="NV76"/>
      <c r="NW76"/>
      <c r="NX76"/>
      <c r="NY76"/>
      <c r="NZ76"/>
      <c r="OA76"/>
      <c r="OB76"/>
      <c r="OC76"/>
      <c r="OD76"/>
      <c r="OE76"/>
      <c r="OF76"/>
      <c r="OG76"/>
      <c r="OH76"/>
      <c r="OI76"/>
      <c r="OJ76"/>
      <c r="OK76"/>
      <c r="OL76"/>
      <c r="OM76"/>
      <c r="ON76"/>
      <c r="OO76"/>
      <c r="OP76"/>
      <c r="OQ76"/>
      <c r="OR76"/>
      <c r="OS76"/>
      <c r="OT76"/>
      <c r="OU76"/>
      <c r="OV76"/>
      <c r="OW76"/>
      <c r="OX76"/>
      <c r="OY76"/>
      <c r="OZ76"/>
      <c r="PA76"/>
      <c r="PB76"/>
      <c r="PC76"/>
      <c r="PD76"/>
      <c r="PE76"/>
      <c r="PF76"/>
      <c r="PG76"/>
      <c r="PH76"/>
      <c r="PI76"/>
      <c r="PJ76"/>
      <c r="PK76"/>
      <c r="PL76"/>
      <c r="PM76"/>
      <c r="PN76"/>
      <c r="PO76"/>
      <c r="PP76"/>
      <c r="PQ76"/>
      <c r="PR76"/>
      <c r="PS76"/>
      <c r="PT76"/>
      <c r="PU76"/>
      <c r="PV76"/>
      <c r="PW76"/>
      <c r="PX76"/>
      <c r="PY76"/>
      <c r="PZ76"/>
      <c r="QA76"/>
      <c r="QB76"/>
      <c r="QC76"/>
      <c r="QD76"/>
      <c r="QE76"/>
      <c r="QF76"/>
      <c r="QG76"/>
      <c r="QH76"/>
      <c r="QI76"/>
      <c r="QJ76"/>
      <c r="QK76"/>
      <c r="QL76"/>
      <c r="QM76"/>
      <c r="QN76"/>
      <c r="QO76"/>
      <c r="QP76"/>
      <c r="QQ76"/>
      <c r="QR76"/>
      <c r="QS76"/>
      <c r="QT76"/>
      <c r="QU76"/>
      <c r="QV76"/>
      <c r="QW76"/>
      <c r="QX76"/>
      <c r="QY76"/>
      <c r="QZ76"/>
      <c r="RA76"/>
      <c r="RB76"/>
      <c r="RC76"/>
      <c r="RD76"/>
      <c r="RE76"/>
      <c r="RF76"/>
    </row>
    <row r="77" spans="1:474">
      <c r="A77" s="255">
        <v>25</v>
      </c>
      <c r="B77" s="255" t="s">
        <v>259</v>
      </c>
      <c r="C77" s="255" t="s">
        <v>66</v>
      </c>
      <c r="D77" s="221">
        <v>19.600000000000001</v>
      </c>
      <c r="E77" s="221">
        <v>18</v>
      </c>
      <c r="F77" s="221">
        <v>20</v>
      </c>
      <c r="G77" s="221"/>
      <c r="H77" s="221"/>
      <c r="I77" s="221"/>
      <c r="J77"/>
      <c r="K77"/>
      <c r="L77"/>
      <c r="M77"/>
      <c r="N77"/>
      <c r="O77"/>
      <c r="P77"/>
      <c r="Q77"/>
      <c r="R77"/>
      <c r="S77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  <c r="GG77"/>
      <c r="GH77"/>
      <c r="GI77"/>
      <c r="GJ77"/>
      <c r="GK77"/>
      <c r="GL77"/>
      <c r="GM77"/>
      <c r="GN77"/>
      <c r="GO77"/>
      <c r="GP77"/>
      <c r="GQ77"/>
      <c r="GR77"/>
      <c r="GS77"/>
      <c r="GT77"/>
      <c r="GU77"/>
      <c r="GV77"/>
      <c r="GW77"/>
      <c r="GX77"/>
      <c r="GY77"/>
      <c r="GZ77"/>
      <c r="HA77"/>
      <c r="HB77"/>
      <c r="HC77"/>
      <c r="HD77"/>
      <c r="HE77"/>
      <c r="HF77"/>
      <c r="HG77"/>
      <c r="HH77"/>
      <c r="HI77"/>
      <c r="HJ77"/>
      <c r="HK77"/>
      <c r="HL77"/>
      <c r="HM77"/>
      <c r="HN77"/>
      <c r="HO77"/>
      <c r="HP77"/>
      <c r="HQ77"/>
      <c r="HR77"/>
      <c r="HS77"/>
      <c r="HT77"/>
      <c r="HU77"/>
      <c r="HV77"/>
      <c r="HW77"/>
      <c r="HX77"/>
      <c r="HY77"/>
      <c r="HZ77"/>
      <c r="IA77"/>
      <c r="IB77"/>
      <c r="IC77"/>
      <c r="ID77"/>
      <c r="IE77"/>
      <c r="IF77"/>
      <c r="IG77"/>
      <c r="IH77"/>
      <c r="II77"/>
      <c r="IJ77"/>
      <c r="IK77"/>
      <c r="IL77"/>
      <c r="IM77"/>
      <c r="IN77"/>
      <c r="IO77"/>
      <c r="IP77"/>
      <c r="IQ77"/>
      <c r="IR77"/>
      <c r="IS77"/>
      <c r="IT77"/>
      <c r="IU77"/>
      <c r="IV77"/>
      <c r="IW77"/>
      <c r="IX77"/>
      <c r="IY77"/>
      <c r="IZ77"/>
      <c r="JA77"/>
      <c r="JB77"/>
      <c r="JC77"/>
      <c r="JD77"/>
      <c r="JE77"/>
      <c r="JF77"/>
      <c r="JG77"/>
      <c r="JH77"/>
      <c r="JI77"/>
      <c r="JJ77"/>
      <c r="JK77"/>
      <c r="JL77"/>
      <c r="JM77"/>
      <c r="JN77"/>
      <c r="JO77"/>
      <c r="JP77"/>
      <c r="JQ77"/>
      <c r="JR77"/>
      <c r="JS77"/>
      <c r="JT77"/>
      <c r="JU77"/>
      <c r="JV77"/>
      <c r="JW77"/>
      <c r="JX77"/>
      <c r="JY77"/>
      <c r="JZ77"/>
      <c r="KA77"/>
      <c r="KB77"/>
      <c r="KC77"/>
      <c r="KD77"/>
      <c r="KE77"/>
      <c r="KF77"/>
      <c r="KG77"/>
      <c r="KH77"/>
      <c r="KI77"/>
      <c r="KJ77"/>
      <c r="KK77"/>
      <c r="KL77"/>
      <c r="KM77"/>
      <c r="KN77"/>
      <c r="KO77"/>
      <c r="KP77"/>
      <c r="KQ77"/>
      <c r="KR77"/>
      <c r="KS77"/>
      <c r="KT77"/>
      <c r="KU77"/>
      <c r="KV77"/>
      <c r="KW77"/>
      <c r="KX77"/>
      <c r="KY77"/>
      <c r="KZ77"/>
      <c r="LA77"/>
      <c r="LB77"/>
      <c r="LC77"/>
      <c r="LD77"/>
      <c r="LE77"/>
      <c r="LF77"/>
      <c r="LG77"/>
      <c r="LH77"/>
      <c r="LI77"/>
      <c r="LJ77"/>
      <c r="LK77"/>
      <c r="LL77"/>
      <c r="LM77"/>
      <c r="LN77"/>
      <c r="LO77"/>
      <c r="LP77"/>
      <c r="LQ77"/>
      <c r="LR77"/>
      <c r="LS77"/>
      <c r="LT77"/>
      <c r="LU77"/>
      <c r="LV77"/>
      <c r="LW77"/>
      <c r="LX77"/>
      <c r="LY77"/>
      <c r="LZ77"/>
      <c r="MA77"/>
      <c r="MB77"/>
      <c r="MC77"/>
      <c r="MD77"/>
      <c r="ME77"/>
      <c r="MF77"/>
      <c r="MG77"/>
      <c r="MH77"/>
      <c r="MI77"/>
      <c r="MJ77"/>
      <c r="MK77"/>
      <c r="ML77"/>
      <c r="MM77"/>
      <c r="MN77"/>
      <c r="MO77"/>
      <c r="MP77"/>
      <c r="MQ77"/>
      <c r="MR77"/>
      <c r="MS77"/>
      <c r="MT77"/>
      <c r="MU77"/>
      <c r="MV77"/>
      <c r="MW77"/>
      <c r="MX77"/>
      <c r="MY77"/>
      <c r="MZ77"/>
      <c r="NA77"/>
      <c r="NB77"/>
      <c r="NC77"/>
      <c r="ND77"/>
      <c r="NE77"/>
      <c r="NF77"/>
      <c r="NG77"/>
      <c r="NH77"/>
      <c r="NI77"/>
      <c r="NJ77"/>
      <c r="NK77"/>
      <c r="NL77"/>
      <c r="NM77"/>
      <c r="NN77"/>
      <c r="NO77"/>
      <c r="NP77"/>
      <c r="NQ77"/>
      <c r="NR77"/>
      <c r="NS77"/>
      <c r="NT77"/>
      <c r="NU77"/>
      <c r="NV77"/>
      <c r="NW77"/>
      <c r="NX77"/>
      <c r="NY77"/>
      <c r="NZ77"/>
      <c r="OA77"/>
      <c r="OB77"/>
      <c r="OC77"/>
      <c r="OD77"/>
      <c r="OE77"/>
      <c r="OF77"/>
      <c r="OG77"/>
      <c r="OH77"/>
      <c r="OI77"/>
      <c r="OJ77"/>
      <c r="OK77"/>
      <c r="OL77"/>
      <c r="OM77"/>
      <c r="ON77"/>
      <c r="OO77"/>
      <c r="OP77"/>
      <c r="OQ77"/>
      <c r="OR77"/>
      <c r="OS77"/>
      <c r="OT77"/>
      <c r="OU77"/>
      <c r="OV77"/>
      <c r="OW77"/>
      <c r="OX77"/>
      <c r="OY77"/>
      <c r="OZ77"/>
      <c r="PA77"/>
      <c r="PB77"/>
      <c r="PC77"/>
      <c r="PD77"/>
      <c r="PE77"/>
      <c r="PF77"/>
      <c r="PG77"/>
      <c r="PH77"/>
      <c r="PI77"/>
      <c r="PJ77"/>
      <c r="PK77"/>
      <c r="PL77"/>
      <c r="PM77"/>
      <c r="PN77"/>
      <c r="PO77"/>
      <c r="PP77"/>
      <c r="PQ77"/>
      <c r="PR77"/>
      <c r="PS77"/>
      <c r="PT77"/>
      <c r="PU77"/>
      <c r="PV77"/>
      <c r="PW77"/>
      <c r="PX77"/>
      <c r="PY77"/>
      <c r="PZ77"/>
      <c r="QA77"/>
      <c r="QB77"/>
      <c r="QC77"/>
      <c r="QD77"/>
      <c r="QE77"/>
      <c r="QF77"/>
      <c r="QG77"/>
      <c r="QH77"/>
      <c r="QI77"/>
      <c r="QJ77"/>
      <c r="QK77"/>
      <c r="QL77"/>
      <c r="QM77"/>
      <c r="QN77"/>
      <c r="QO77"/>
      <c r="QP77"/>
      <c r="QQ77"/>
      <c r="QR77"/>
      <c r="QS77"/>
      <c r="QT77"/>
      <c r="QU77"/>
      <c r="QV77"/>
      <c r="QW77"/>
      <c r="QX77"/>
      <c r="QY77"/>
      <c r="QZ77"/>
      <c r="RA77"/>
      <c r="RB77"/>
      <c r="RC77"/>
      <c r="RD77"/>
      <c r="RE77"/>
      <c r="RF77"/>
    </row>
    <row r="78" spans="1:474">
      <c r="A78" s="255">
        <v>26</v>
      </c>
      <c r="B78" s="255" t="s">
        <v>190</v>
      </c>
      <c r="C78" s="255" t="s">
        <v>67</v>
      </c>
      <c r="D78" s="221">
        <v>16</v>
      </c>
      <c r="E78" s="221">
        <v>16</v>
      </c>
      <c r="F78" s="221">
        <v>16</v>
      </c>
      <c r="G78" s="221"/>
      <c r="H78" s="221"/>
      <c r="I78" s="221"/>
      <c r="J78"/>
      <c r="K78"/>
      <c r="L78"/>
      <c r="M78"/>
      <c r="N78"/>
      <c r="O78"/>
      <c r="P78"/>
      <c r="Q78"/>
      <c r="R78"/>
      <c r="S7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  <c r="GG78"/>
      <c r="GH78"/>
      <c r="GI78"/>
      <c r="GJ78"/>
      <c r="GK78"/>
      <c r="GL78"/>
      <c r="GM78"/>
      <c r="GN78"/>
      <c r="GO78"/>
      <c r="GP78"/>
      <c r="GQ78"/>
      <c r="GR78"/>
      <c r="GS78"/>
      <c r="GT78"/>
      <c r="GU78"/>
      <c r="GV78"/>
      <c r="GW78"/>
      <c r="GX78"/>
      <c r="GY78"/>
      <c r="GZ78"/>
      <c r="HA78"/>
      <c r="HB78"/>
      <c r="HC78"/>
      <c r="HD78"/>
      <c r="HE78"/>
      <c r="HF78"/>
      <c r="HG78"/>
      <c r="HH78"/>
      <c r="HI78"/>
      <c r="HJ78"/>
      <c r="HK78"/>
      <c r="HL78"/>
      <c r="HM78"/>
      <c r="HN78"/>
      <c r="HO78"/>
      <c r="HP78"/>
      <c r="HQ78"/>
      <c r="HR78"/>
      <c r="HS78"/>
      <c r="HT78"/>
      <c r="HU78"/>
      <c r="HV78"/>
      <c r="HW78"/>
      <c r="HX78"/>
      <c r="HY78"/>
      <c r="HZ78"/>
      <c r="IA78"/>
      <c r="IB78"/>
      <c r="IC78"/>
      <c r="ID78"/>
      <c r="IE78"/>
      <c r="IF78"/>
      <c r="IG78"/>
      <c r="IH78"/>
      <c r="II78"/>
      <c r="IJ78"/>
      <c r="IK78"/>
      <c r="IL78"/>
      <c r="IM78"/>
      <c r="IN78"/>
      <c r="IO78"/>
      <c r="IP78"/>
      <c r="IQ78"/>
      <c r="IR78"/>
      <c r="IS78"/>
      <c r="IT78"/>
      <c r="IU78"/>
      <c r="IV78"/>
      <c r="IW78"/>
      <c r="IX78"/>
      <c r="IY78"/>
      <c r="IZ78"/>
      <c r="JA78"/>
      <c r="JB78"/>
      <c r="JC78"/>
      <c r="JD78"/>
      <c r="JE78"/>
      <c r="JF78"/>
      <c r="JG78"/>
      <c r="JH78"/>
      <c r="JI78"/>
      <c r="JJ78"/>
      <c r="JK78"/>
      <c r="JL78"/>
      <c r="JM78"/>
      <c r="JN78"/>
      <c r="JO78"/>
      <c r="JP78"/>
      <c r="JQ78"/>
      <c r="JR78"/>
      <c r="JS78"/>
      <c r="JT78"/>
      <c r="JU78"/>
      <c r="JV78"/>
      <c r="JW78"/>
      <c r="JX78"/>
      <c r="JY78"/>
      <c r="JZ78"/>
      <c r="KA78"/>
      <c r="KB78"/>
      <c r="KC78"/>
      <c r="KD78"/>
      <c r="KE78"/>
      <c r="KF78"/>
      <c r="KG78"/>
      <c r="KH78"/>
      <c r="KI78"/>
      <c r="KJ78"/>
      <c r="KK78"/>
      <c r="KL78"/>
      <c r="KM78"/>
      <c r="KN78"/>
      <c r="KO78"/>
      <c r="KP78"/>
      <c r="KQ78"/>
      <c r="KR78"/>
      <c r="KS78"/>
      <c r="KT78"/>
      <c r="KU78"/>
      <c r="KV78"/>
      <c r="KW78"/>
      <c r="KX78"/>
      <c r="KY78"/>
      <c r="KZ78"/>
      <c r="LA78"/>
      <c r="LB78"/>
      <c r="LC78"/>
      <c r="LD78"/>
      <c r="LE78"/>
      <c r="LF78"/>
      <c r="LG78"/>
      <c r="LH78"/>
      <c r="LI78"/>
      <c r="LJ78"/>
      <c r="LK78"/>
      <c r="LL78"/>
      <c r="LM78"/>
      <c r="LN78"/>
      <c r="LO78"/>
      <c r="LP78"/>
      <c r="LQ78"/>
      <c r="LR78"/>
      <c r="LS78"/>
      <c r="LT78"/>
      <c r="LU78"/>
      <c r="LV78"/>
      <c r="LW78"/>
      <c r="LX78"/>
      <c r="LY78"/>
      <c r="LZ78"/>
      <c r="MA78"/>
      <c r="MB78"/>
      <c r="MC78"/>
      <c r="MD78"/>
      <c r="ME78"/>
      <c r="MF78"/>
      <c r="MG78"/>
      <c r="MH78"/>
      <c r="MI78"/>
      <c r="MJ78"/>
      <c r="MK78"/>
      <c r="ML78"/>
      <c r="MM78"/>
      <c r="MN78"/>
      <c r="MO78"/>
      <c r="MP78"/>
      <c r="MQ78"/>
      <c r="MR78"/>
      <c r="MS78"/>
      <c r="MT78"/>
      <c r="MU78"/>
      <c r="MV78"/>
      <c r="MW78"/>
      <c r="MX78"/>
      <c r="MY78"/>
      <c r="MZ78"/>
      <c r="NA78"/>
      <c r="NB78"/>
      <c r="NC78"/>
      <c r="ND78"/>
      <c r="NE78"/>
      <c r="NF78"/>
      <c r="NG78"/>
      <c r="NH78"/>
      <c r="NI78"/>
      <c r="NJ78"/>
      <c r="NK78"/>
      <c r="NL78"/>
      <c r="NM78"/>
      <c r="NN78"/>
      <c r="NO78"/>
      <c r="NP78"/>
      <c r="NQ78"/>
      <c r="NR78"/>
      <c r="NS78"/>
      <c r="NT78"/>
      <c r="NU78"/>
      <c r="NV78"/>
      <c r="NW78"/>
      <c r="NX78"/>
      <c r="NY78"/>
      <c r="NZ78"/>
      <c r="OA78"/>
      <c r="OB78"/>
      <c r="OC78"/>
      <c r="OD78"/>
      <c r="OE78"/>
      <c r="OF78"/>
      <c r="OG78"/>
      <c r="OH78"/>
      <c r="OI78"/>
      <c r="OJ78"/>
      <c r="OK78"/>
      <c r="OL78"/>
      <c r="OM78"/>
      <c r="ON78"/>
      <c r="OO78"/>
      <c r="OP78"/>
      <c r="OQ78"/>
      <c r="OR78"/>
      <c r="OS78"/>
      <c r="OT78"/>
      <c r="OU78"/>
      <c r="OV78"/>
      <c r="OW78"/>
      <c r="OX78"/>
      <c r="OY78"/>
      <c r="OZ78"/>
      <c r="PA78"/>
      <c r="PB78"/>
      <c r="PC78"/>
      <c r="PD78"/>
      <c r="PE78"/>
      <c r="PF78"/>
      <c r="PG78"/>
      <c r="PH78"/>
      <c r="PI78"/>
      <c r="PJ78"/>
      <c r="PK78"/>
      <c r="PL78"/>
      <c r="PM78"/>
      <c r="PN78"/>
      <c r="PO78"/>
      <c r="PP78"/>
      <c r="PQ78"/>
      <c r="PR78"/>
      <c r="PS78"/>
      <c r="PT78"/>
      <c r="PU78"/>
      <c r="PV78"/>
      <c r="PW78"/>
      <c r="PX78"/>
      <c r="PY78"/>
      <c r="PZ78"/>
      <c r="QA78"/>
      <c r="QB78"/>
      <c r="QC78"/>
      <c r="QD78"/>
      <c r="QE78"/>
      <c r="QF78"/>
      <c r="QG78"/>
      <c r="QH78"/>
      <c r="QI78"/>
      <c r="QJ78"/>
      <c r="QK78"/>
      <c r="QL78"/>
      <c r="QM78"/>
      <c r="QN78"/>
      <c r="QO78"/>
      <c r="QP78"/>
      <c r="QQ78"/>
      <c r="QR78"/>
      <c r="QS78"/>
      <c r="QT78"/>
      <c r="QU78"/>
      <c r="QV78"/>
      <c r="QW78"/>
      <c r="QX78"/>
      <c r="QY78"/>
      <c r="QZ78"/>
      <c r="RA78"/>
      <c r="RB78"/>
      <c r="RC78"/>
      <c r="RD78"/>
      <c r="RE78"/>
      <c r="RF78"/>
    </row>
    <row r="79" spans="1:474">
      <c r="A79" s="255">
        <v>26</v>
      </c>
      <c r="B79" s="255" t="s">
        <v>182</v>
      </c>
      <c r="C79" s="255" t="s">
        <v>67</v>
      </c>
      <c r="D79" s="221">
        <v>14.5</v>
      </c>
      <c r="E79" s="221">
        <v>14</v>
      </c>
      <c r="F79" s="221">
        <v>15</v>
      </c>
      <c r="G79" s="221"/>
      <c r="H79" s="221"/>
      <c r="I79" s="221"/>
      <c r="J79"/>
      <c r="K79"/>
      <c r="L79"/>
      <c r="M79"/>
      <c r="N79"/>
      <c r="O79"/>
      <c r="P79"/>
      <c r="Q79"/>
      <c r="R79"/>
      <c r="S79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  <c r="GG79"/>
      <c r="GH79"/>
      <c r="GI79"/>
      <c r="GJ79"/>
      <c r="GK79"/>
      <c r="GL79"/>
      <c r="GM79"/>
      <c r="GN79"/>
      <c r="GO79"/>
      <c r="GP79"/>
      <c r="GQ79"/>
      <c r="GR79"/>
      <c r="GS79"/>
      <c r="GT79"/>
      <c r="GU79"/>
      <c r="GV79"/>
      <c r="GW79"/>
      <c r="GX79"/>
      <c r="GY79"/>
      <c r="GZ79"/>
      <c r="HA79"/>
      <c r="HB79"/>
      <c r="HC79"/>
      <c r="HD79"/>
      <c r="HE79"/>
      <c r="HF79"/>
      <c r="HG79"/>
      <c r="HH79"/>
      <c r="HI79"/>
      <c r="HJ79"/>
      <c r="HK79"/>
      <c r="HL79"/>
      <c r="HM79"/>
      <c r="HN79"/>
      <c r="HO79"/>
      <c r="HP79"/>
      <c r="HQ79"/>
      <c r="HR79"/>
      <c r="HS79"/>
      <c r="HT79"/>
      <c r="HU79"/>
      <c r="HV79"/>
      <c r="HW79"/>
      <c r="HX79"/>
      <c r="HY79"/>
      <c r="HZ79"/>
      <c r="IA79"/>
      <c r="IB79"/>
      <c r="IC79"/>
      <c r="ID79"/>
      <c r="IE79"/>
      <c r="IF79"/>
      <c r="IG79"/>
      <c r="IH79"/>
      <c r="II79"/>
      <c r="IJ79"/>
      <c r="IK79"/>
      <c r="IL79"/>
      <c r="IM79"/>
      <c r="IN79"/>
      <c r="IO79"/>
      <c r="IP79"/>
      <c r="IQ79"/>
      <c r="IR79"/>
      <c r="IS79"/>
      <c r="IT79"/>
      <c r="IU79"/>
      <c r="IV79"/>
      <c r="IW79"/>
      <c r="IX79"/>
      <c r="IY79"/>
      <c r="IZ79"/>
      <c r="JA79"/>
      <c r="JB79"/>
      <c r="JC79"/>
      <c r="JD79"/>
      <c r="JE79"/>
      <c r="JF79"/>
      <c r="JG79"/>
      <c r="JH79"/>
      <c r="JI79"/>
      <c r="JJ79"/>
      <c r="JK79"/>
      <c r="JL79"/>
      <c r="JM79"/>
      <c r="JN79"/>
      <c r="JO79"/>
      <c r="JP79"/>
      <c r="JQ79"/>
      <c r="JR79"/>
      <c r="JS79"/>
      <c r="JT79"/>
      <c r="JU79"/>
      <c r="JV79"/>
      <c r="JW79"/>
      <c r="JX79"/>
      <c r="JY79"/>
      <c r="JZ79"/>
      <c r="KA79"/>
      <c r="KB79"/>
      <c r="KC79"/>
      <c r="KD79"/>
      <c r="KE79"/>
      <c r="KF79"/>
      <c r="KG79"/>
      <c r="KH79"/>
      <c r="KI79"/>
      <c r="KJ79"/>
      <c r="KK79"/>
      <c r="KL79"/>
      <c r="KM79"/>
      <c r="KN79"/>
      <c r="KO79"/>
      <c r="KP79"/>
      <c r="KQ79"/>
      <c r="KR79"/>
      <c r="KS79"/>
      <c r="KT79"/>
      <c r="KU79"/>
      <c r="KV79"/>
      <c r="KW79"/>
      <c r="KX79"/>
      <c r="KY79"/>
      <c r="KZ79"/>
      <c r="LA79"/>
      <c r="LB79"/>
      <c r="LC79"/>
      <c r="LD79"/>
      <c r="LE79"/>
      <c r="LF79"/>
      <c r="LG79"/>
      <c r="LH79"/>
      <c r="LI79"/>
      <c r="LJ79"/>
      <c r="LK79"/>
      <c r="LL79"/>
      <c r="LM79"/>
      <c r="LN79"/>
      <c r="LO79"/>
      <c r="LP79"/>
      <c r="LQ79"/>
      <c r="LR79"/>
      <c r="LS79"/>
      <c r="LT79"/>
      <c r="LU79"/>
      <c r="LV79"/>
      <c r="LW79"/>
      <c r="LX79"/>
      <c r="LY79"/>
      <c r="LZ79"/>
      <c r="MA79"/>
      <c r="MB79"/>
      <c r="MC79"/>
      <c r="MD79"/>
      <c r="ME79"/>
      <c r="MF79"/>
      <c r="MG79"/>
      <c r="MH79"/>
      <c r="MI79"/>
      <c r="MJ79"/>
      <c r="MK79"/>
      <c r="ML79"/>
      <c r="MM79"/>
      <c r="MN79"/>
      <c r="MO79"/>
      <c r="MP79"/>
      <c r="MQ79"/>
      <c r="MR79"/>
      <c r="MS79"/>
      <c r="MT79"/>
      <c r="MU79"/>
      <c r="MV79"/>
      <c r="MW79"/>
      <c r="MX79"/>
      <c r="MY79"/>
      <c r="MZ79"/>
      <c r="NA79"/>
      <c r="NB79"/>
      <c r="NC79"/>
      <c r="ND79"/>
      <c r="NE79"/>
      <c r="NF79"/>
      <c r="NG79"/>
      <c r="NH79"/>
      <c r="NI79"/>
      <c r="NJ79"/>
      <c r="NK79"/>
      <c r="NL79"/>
      <c r="NM79"/>
      <c r="NN79"/>
      <c r="NO79"/>
      <c r="NP79"/>
      <c r="NQ79"/>
      <c r="NR79"/>
      <c r="NS79"/>
      <c r="NT79"/>
      <c r="NU79"/>
      <c r="NV79"/>
      <c r="NW79"/>
      <c r="NX79"/>
      <c r="NY79"/>
      <c r="NZ79"/>
      <c r="OA79"/>
      <c r="OB79"/>
      <c r="OC79"/>
      <c r="OD79"/>
      <c r="OE79"/>
      <c r="OF79"/>
      <c r="OG79"/>
      <c r="OH79"/>
      <c r="OI79"/>
      <c r="OJ79"/>
      <c r="OK79"/>
      <c r="OL79"/>
      <c r="OM79"/>
      <c r="ON79"/>
      <c r="OO79"/>
      <c r="OP79"/>
      <c r="OQ79"/>
      <c r="OR79"/>
      <c r="OS79"/>
      <c r="OT79"/>
      <c r="OU79"/>
      <c r="OV79"/>
      <c r="OW79"/>
      <c r="OX79"/>
      <c r="OY79"/>
      <c r="OZ79"/>
      <c r="PA79"/>
      <c r="PB79"/>
      <c r="PC79"/>
      <c r="PD79"/>
      <c r="PE79"/>
      <c r="PF79"/>
      <c r="PG79"/>
      <c r="PH79"/>
      <c r="PI79"/>
      <c r="PJ79"/>
      <c r="PK79"/>
      <c r="PL79"/>
      <c r="PM79"/>
      <c r="PN79"/>
      <c r="PO79"/>
      <c r="PP79"/>
      <c r="PQ79"/>
      <c r="PR79"/>
      <c r="PS79"/>
      <c r="PT79"/>
      <c r="PU79"/>
      <c r="PV79"/>
      <c r="PW79"/>
      <c r="PX79"/>
      <c r="PY79"/>
      <c r="PZ79"/>
      <c r="QA79"/>
      <c r="QB79"/>
      <c r="QC79"/>
      <c r="QD79"/>
      <c r="QE79"/>
      <c r="QF79"/>
      <c r="QG79"/>
      <c r="QH79"/>
      <c r="QI79"/>
      <c r="QJ79"/>
      <c r="QK79"/>
      <c r="QL79"/>
      <c r="QM79"/>
      <c r="QN79"/>
      <c r="QO79"/>
      <c r="QP79"/>
      <c r="QQ79"/>
      <c r="QR79"/>
      <c r="QS79"/>
      <c r="QT79"/>
      <c r="QU79"/>
      <c r="QV79"/>
      <c r="QW79"/>
      <c r="QX79"/>
      <c r="QY79"/>
      <c r="QZ79"/>
      <c r="RA79"/>
      <c r="RB79"/>
      <c r="RC79"/>
      <c r="RD79"/>
      <c r="RE79"/>
      <c r="RF79"/>
    </row>
    <row r="80" spans="1:474">
      <c r="A80" s="255">
        <v>26</v>
      </c>
      <c r="B80" s="255" t="s">
        <v>175</v>
      </c>
      <c r="C80" s="255" t="s">
        <v>67</v>
      </c>
      <c r="D80" s="221">
        <v>16.5</v>
      </c>
      <c r="E80" s="221">
        <v>15</v>
      </c>
      <c r="F80" s="221">
        <v>18</v>
      </c>
      <c r="G80" s="221"/>
      <c r="H80" s="221"/>
      <c r="I80" s="221"/>
      <c r="J80"/>
      <c r="K80"/>
      <c r="L80"/>
      <c r="M80"/>
      <c r="N80"/>
      <c r="O80"/>
      <c r="P80"/>
      <c r="Q80"/>
      <c r="R80"/>
      <c r="S80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  <c r="GG80"/>
      <c r="GH80"/>
      <c r="GI80"/>
      <c r="GJ80"/>
      <c r="GK80"/>
      <c r="GL80"/>
      <c r="GM80"/>
      <c r="GN80"/>
      <c r="GO80"/>
      <c r="GP80"/>
      <c r="GQ80"/>
      <c r="GR80"/>
      <c r="GS80"/>
      <c r="GT80"/>
      <c r="GU80"/>
      <c r="GV80"/>
      <c r="GW80"/>
      <c r="GX80"/>
      <c r="GY80"/>
      <c r="GZ80"/>
      <c r="HA80"/>
      <c r="HB80"/>
      <c r="HC80"/>
      <c r="HD80"/>
      <c r="HE80"/>
      <c r="HF80"/>
      <c r="HG80"/>
      <c r="HH80"/>
      <c r="HI80"/>
      <c r="HJ80"/>
      <c r="HK80"/>
      <c r="HL80"/>
      <c r="HM80"/>
      <c r="HN80"/>
      <c r="HO80"/>
      <c r="HP80"/>
      <c r="HQ80"/>
      <c r="HR80"/>
      <c r="HS80"/>
      <c r="HT80"/>
      <c r="HU80"/>
      <c r="HV80"/>
      <c r="HW80"/>
      <c r="HX80"/>
      <c r="HY80"/>
      <c r="HZ80"/>
      <c r="IA80"/>
      <c r="IB80"/>
      <c r="IC80"/>
      <c r="ID80"/>
      <c r="IE80"/>
      <c r="IF80"/>
      <c r="IG80"/>
      <c r="IH80"/>
      <c r="II80"/>
      <c r="IJ80"/>
      <c r="IK80"/>
      <c r="IL80"/>
      <c r="IM80"/>
      <c r="IN80"/>
      <c r="IO80"/>
      <c r="IP80"/>
      <c r="IQ80"/>
      <c r="IR80"/>
      <c r="IS80"/>
      <c r="IT80"/>
      <c r="IU80"/>
      <c r="IV80"/>
      <c r="IW80"/>
      <c r="IX80"/>
      <c r="IY80"/>
      <c r="IZ80"/>
      <c r="JA80"/>
      <c r="JB80"/>
      <c r="JC80"/>
      <c r="JD80"/>
      <c r="JE80"/>
      <c r="JF80"/>
      <c r="JG80"/>
      <c r="JH80"/>
      <c r="JI80"/>
      <c r="JJ80"/>
      <c r="JK80"/>
      <c r="JL80"/>
      <c r="JM80"/>
      <c r="JN80"/>
      <c r="JO80"/>
      <c r="JP80"/>
      <c r="JQ80"/>
      <c r="JR80"/>
      <c r="JS80"/>
      <c r="JT80"/>
      <c r="JU80"/>
      <c r="JV80"/>
      <c r="JW80"/>
      <c r="JX80"/>
      <c r="JY80"/>
      <c r="JZ80"/>
      <c r="KA80"/>
      <c r="KB80"/>
      <c r="KC80"/>
      <c r="KD80"/>
      <c r="KE80"/>
      <c r="KF80"/>
      <c r="KG80"/>
      <c r="KH80"/>
      <c r="KI80"/>
      <c r="KJ80"/>
      <c r="KK80"/>
      <c r="KL80"/>
      <c r="KM80"/>
      <c r="KN80"/>
      <c r="KO80"/>
      <c r="KP80"/>
      <c r="KQ80"/>
      <c r="KR80"/>
      <c r="KS80"/>
      <c r="KT80"/>
      <c r="KU80"/>
      <c r="KV80"/>
      <c r="KW80"/>
      <c r="KX80"/>
      <c r="KY80"/>
      <c r="KZ80"/>
      <c r="LA80"/>
      <c r="LB80"/>
      <c r="LC80"/>
      <c r="LD80"/>
      <c r="LE80"/>
      <c r="LF80"/>
      <c r="LG80"/>
      <c r="LH80"/>
      <c r="LI80"/>
      <c r="LJ80"/>
      <c r="LK80"/>
      <c r="LL80"/>
      <c r="LM80"/>
      <c r="LN80"/>
      <c r="LO80"/>
      <c r="LP80"/>
      <c r="LQ80"/>
      <c r="LR80"/>
      <c r="LS80"/>
      <c r="LT80"/>
      <c r="LU80"/>
      <c r="LV80"/>
      <c r="LW80"/>
      <c r="LX80"/>
      <c r="LY80"/>
      <c r="LZ80"/>
      <c r="MA80"/>
      <c r="MB80"/>
      <c r="MC80"/>
      <c r="MD80"/>
      <c r="ME80"/>
      <c r="MF80"/>
      <c r="MG80"/>
      <c r="MH80"/>
      <c r="MI80"/>
      <c r="MJ80"/>
      <c r="MK80"/>
      <c r="ML80"/>
      <c r="MM80"/>
      <c r="MN80"/>
      <c r="MO80"/>
      <c r="MP80"/>
      <c r="MQ80"/>
      <c r="MR80"/>
      <c r="MS80"/>
      <c r="MT80"/>
      <c r="MU80"/>
      <c r="MV80"/>
      <c r="MW80"/>
      <c r="MX80"/>
      <c r="MY80"/>
      <c r="MZ80"/>
      <c r="NA80"/>
      <c r="NB80"/>
      <c r="NC80"/>
      <c r="ND80"/>
      <c r="NE80"/>
      <c r="NF80"/>
      <c r="NG80"/>
      <c r="NH80"/>
      <c r="NI80"/>
      <c r="NJ80"/>
      <c r="NK80"/>
      <c r="NL80"/>
      <c r="NM80"/>
      <c r="NN80"/>
      <c r="NO80"/>
      <c r="NP80"/>
      <c r="NQ80"/>
      <c r="NR80"/>
      <c r="NS80"/>
      <c r="NT80"/>
      <c r="NU80"/>
      <c r="NV80"/>
      <c r="NW80"/>
      <c r="NX80"/>
      <c r="NY80"/>
      <c r="NZ80"/>
      <c r="OA80"/>
      <c r="OB80"/>
      <c r="OC80"/>
      <c r="OD80"/>
      <c r="OE80"/>
      <c r="OF80"/>
      <c r="OG80"/>
      <c r="OH80"/>
      <c r="OI80"/>
      <c r="OJ80"/>
      <c r="OK80"/>
      <c r="OL80"/>
      <c r="OM80"/>
      <c r="ON80"/>
      <c r="OO80"/>
      <c r="OP80"/>
      <c r="OQ80"/>
      <c r="OR80"/>
      <c r="OS80"/>
      <c r="OT80"/>
      <c r="OU80"/>
      <c r="OV80"/>
      <c r="OW80"/>
      <c r="OX80"/>
      <c r="OY80"/>
      <c r="OZ80"/>
      <c r="PA80"/>
      <c r="PB80"/>
      <c r="PC80"/>
      <c r="PD80"/>
      <c r="PE80"/>
      <c r="PF80"/>
      <c r="PG80"/>
      <c r="PH80"/>
      <c r="PI80"/>
      <c r="PJ80"/>
      <c r="PK80"/>
      <c r="PL80"/>
      <c r="PM80"/>
      <c r="PN80"/>
      <c r="PO80"/>
      <c r="PP80"/>
      <c r="PQ80"/>
      <c r="PR80"/>
      <c r="PS80"/>
      <c r="PT80"/>
      <c r="PU80"/>
      <c r="PV80"/>
      <c r="PW80"/>
      <c r="PX80"/>
      <c r="PY80"/>
      <c r="PZ80"/>
      <c r="QA80"/>
      <c r="QB80"/>
      <c r="QC80"/>
      <c r="QD80"/>
      <c r="QE80"/>
      <c r="QF80"/>
      <c r="QG80"/>
      <c r="QH80"/>
      <c r="QI80"/>
      <c r="QJ80"/>
      <c r="QK80"/>
      <c r="QL80"/>
      <c r="QM80"/>
      <c r="QN80"/>
      <c r="QO80"/>
      <c r="QP80"/>
      <c r="QQ80"/>
      <c r="QR80"/>
      <c r="QS80"/>
      <c r="QT80"/>
      <c r="QU80"/>
      <c r="QV80"/>
      <c r="QW80"/>
      <c r="QX80"/>
      <c r="QY80"/>
      <c r="QZ80"/>
      <c r="RA80"/>
      <c r="RB80"/>
      <c r="RC80"/>
      <c r="RD80"/>
      <c r="RE80"/>
      <c r="RF80"/>
    </row>
    <row r="81" spans="1:474">
      <c r="A81" s="255">
        <v>26</v>
      </c>
      <c r="B81" s="255" t="s">
        <v>259</v>
      </c>
      <c r="C81" s="255" t="s">
        <v>67</v>
      </c>
      <c r="D81" s="221">
        <v>17</v>
      </c>
      <c r="E81" s="221">
        <v>17</v>
      </c>
      <c r="F81" s="221">
        <v>17</v>
      </c>
      <c r="G81" s="221"/>
      <c r="H81" s="221"/>
      <c r="I81" s="221"/>
      <c r="J81"/>
      <c r="K81"/>
      <c r="L81"/>
      <c r="M81"/>
      <c r="N81"/>
      <c r="O81"/>
      <c r="P81"/>
      <c r="Q81"/>
      <c r="R81"/>
      <c r="S81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  <c r="GG81"/>
      <c r="GH81"/>
      <c r="GI81"/>
      <c r="GJ81"/>
      <c r="GK81"/>
      <c r="GL81"/>
      <c r="GM81"/>
      <c r="GN81"/>
      <c r="GO81"/>
      <c r="GP81"/>
      <c r="GQ81"/>
      <c r="GR81"/>
      <c r="GS81"/>
      <c r="GT81"/>
      <c r="GU81"/>
      <c r="GV81"/>
      <c r="GW81"/>
      <c r="GX81"/>
      <c r="GY81"/>
      <c r="GZ81"/>
      <c r="HA81"/>
      <c r="HB81"/>
      <c r="HC81"/>
      <c r="HD81"/>
      <c r="HE81"/>
      <c r="HF81"/>
      <c r="HG81"/>
      <c r="HH81"/>
      <c r="HI81"/>
      <c r="HJ81"/>
      <c r="HK81"/>
      <c r="HL81"/>
      <c r="HM81"/>
      <c r="HN81"/>
      <c r="HO81"/>
      <c r="HP81"/>
      <c r="HQ81"/>
      <c r="HR81"/>
      <c r="HS81"/>
      <c r="HT81"/>
      <c r="HU81"/>
      <c r="HV81"/>
      <c r="HW81"/>
      <c r="HX81"/>
      <c r="HY81"/>
      <c r="HZ81"/>
      <c r="IA81"/>
      <c r="IB81"/>
      <c r="IC81"/>
      <c r="ID81"/>
      <c r="IE81"/>
      <c r="IF81"/>
      <c r="IG81"/>
      <c r="IH81"/>
      <c r="II81"/>
      <c r="IJ81"/>
      <c r="IK81"/>
      <c r="IL81"/>
      <c r="IM81"/>
      <c r="IN81"/>
      <c r="IO81"/>
      <c r="IP81"/>
      <c r="IQ81"/>
      <c r="IR81"/>
      <c r="IS81"/>
      <c r="IT81"/>
      <c r="IU81"/>
      <c r="IV81"/>
      <c r="IW81"/>
      <c r="IX81"/>
      <c r="IY81"/>
      <c r="IZ81"/>
      <c r="JA81"/>
      <c r="JB81"/>
      <c r="JC81"/>
      <c r="JD81"/>
      <c r="JE81"/>
      <c r="JF81"/>
      <c r="JG81"/>
      <c r="JH81"/>
      <c r="JI81"/>
      <c r="JJ81"/>
      <c r="JK81"/>
      <c r="JL81"/>
      <c r="JM81"/>
      <c r="JN81"/>
      <c r="JO81"/>
      <c r="JP81"/>
      <c r="JQ81"/>
      <c r="JR81"/>
      <c r="JS81"/>
      <c r="JT81"/>
      <c r="JU81"/>
      <c r="JV81"/>
      <c r="JW81"/>
      <c r="JX81"/>
      <c r="JY81"/>
      <c r="JZ81"/>
      <c r="KA81"/>
      <c r="KB81"/>
      <c r="KC81"/>
      <c r="KD81"/>
      <c r="KE81"/>
      <c r="KF81"/>
      <c r="KG81"/>
      <c r="KH81"/>
      <c r="KI81"/>
      <c r="KJ81"/>
      <c r="KK81"/>
      <c r="KL81"/>
      <c r="KM81"/>
      <c r="KN81"/>
      <c r="KO81"/>
      <c r="KP81"/>
      <c r="KQ81"/>
      <c r="KR81"/>
      <c r="KS81"/>
      <c r="KT81"/>
      <c r="KU81"/>
      <c r="KV81"/>
      <c r="KW81"/>
      <c r="KX81"/>
      <c r="KY81"/>
      <c r="KZ81"/>
      <c r="LA81"/>
      <c r="LB81"/>
      <c r="LC81"/>
      <c r="LD81"/>
      <c r="LE81"/>
      <c r="LF81"/>
      <c r="LG81"/>
      <c r="LH81"/>
      <c r="LI81"/>
      <c r="LJ81"/>
      <c r="LK81"/>
      <c r="LL81"/>
      <c r="LM81"/>
      <c r="LN81"/>
      <c r="LO81"/>
      <c r="LP81"/>
      <c r="LQ81"/>
      <c r="LR81"/>
      <c r="LS81"/>
      <c r="LT81"/>
      <c r="LU81"/>
      <c r="LV81"/>
      <c r="LW81"/>
      <c r="LX81"/>
      <c r="LY81"/>
      <c r="LZ81"/>
      <c r="MA81"/>
      <c r="MB81"/>
      <c r="MC81"/>
      <c r="MD81"/>
      <c r="ME81"/>
      <c r="MF81"/>
      <c r="MG81"/>
      <c r="MH81"/>
      <c r="MI81"/>
      <c r="MJ81"/>
      <c r="MK81"/>
      <c r="ML81"/>
      <c r="MM81"/>
      <c r="MN81"/>
      <c r="MO81"/>
      <c r="MP81"/>
      <c r="MQ81"/>
      <c r="MR81"/>
      <c r="MS81"/>
      <c r="MT81"/>
      <c r="MU81"/>
      <c r="MV81"/>
      <c r="MW81"/>
      <c r="MX81"/>
      <c r="MY81"/>
      <c r="MZ81"/>
      <c r="NA81"/>
      <c r="NB81"/>
      <c r="NC81"/>
      <c r="ND81"/>
      <c r="NE81"/>
      <c r="NF81"/>
      <c r="NG81"/>
      <c r="NH81"/>
      <c r="NI81"/>
      <c r="NJ81"/>
      <c r="NK81"/>
      <c r="NL81"/>
      <c r="NM81"/>
      <c r="NN81"/>
      <c r="NO81"/>
      <c r="NP81"/>
      <c r="NQ81"/>
      <c r="NR81"/>
      <c r="NS81"/>
      <c r="NT81"/>
      <c r="NU81"/>
      <c r="NV81"/>
      <c r="NW81"/>
      <c r="NX81"/>
      <c r="NY81"/>
      <c r="NZ81"/>
      <c r="OA81"/>
      <c r="OB81"/>
      <c r="OC81"/>
      <c r="OD81"/>
      <c r="OE81"/>
      <c r="OF81"/>
      <c r="OG81"/>
      <c r="OH81"/>
      <c r="OI81"/>
      <c r="OJ81"/>
      <c r="OK81"/>
      <c r="OL81"/>
      <c r="OM81"/>
      <c r="ON81"/>
      <c r="OO81"/>
      <c r="OP81"/>
      <c r="OQ81"/>
      <c r="OR81"/>
      <c r="OS81"/>
      <c r="OT81"/>
      <c r="OU81"/>
      <c r="OV81"/>
      <c r="OW81"/>
      <c r="OX81"/>
      <c r="OY81"/>
      <c r="OZ81"/>
      <c r="PA81"/>
      <c r="PB81"/>
      <c r="PC81"/>
      <c r="PD81"/>
      <c r="PE81"/>
      <c r="PF81"/>
      <c r="PG81"/>
      <c r="PH81"/>
      <c r="PI81"/>
      <c r="PJ81"/>
      <c r="PK81"/>
      <c r="PL81"/>
      <c r="PM81"/>
      <c r="PN81"/>
      <c r="PO81"/>
      <c r="PP81"/>
      <c r="PQ81"/>
      <c r="PR81"/>
      <c r="PS81"/>
      <c r="PT81"/>
      <c r="PU81"/>
      <c r="PV81"/>
      <c r="PW81"/>
      <c r="PX81"/>
      <c r="PY81"/>
      <c r="PZ81"/>
      <c r="QA81"/>
      <c r="QB81"/>
      <c r="QC81"/>
      <c r="QD81"/>
      <c r="QE81"/>
      <c r="QF81"/>
      <c r="QG81"/>
      <c r="QH81"/>
      <c r="QI81"/>
      <c r="QJ81"/>
      <c r="QK81"/>
      <c r="QL81"/>
      <c r="QM81"/>
      <c r="QN81"/>
      <c r="QO81"/>
      <c r="QP81"/>
      <c r="QQ81"/>
      <c r="QR81"/>
      <c r="QS81"/>
      <c r="QT81"/>
      <c r="QU81"/>
      <c r="QV81"/>
      <c r="QW81"/>
      <c r="QX81"/>
      <c r="QY81"/>
      <c r="QZ81"/>
      <c r="RA81"/>
      <c r="RB81"/>
      <c r="RC81"/>
      <c r="RD81"/>
      <c r="RE81"/>
      <c r="RF81"/>
    </row>
    <row r="82" spans="1:474">
      <c r="A82" s="255">
        <v>27</v>
      </c>
      <c r="B82" s="255" t="s">
        <v>190</v>
      </c>
      <c r="C82" s="255" t="s">
        <v>68</v>
      </c>
      <c r="D82" s="221">
        <v>13.833333333333334</v>
      </c>
      <c r="E82" s="221">
        <v>13</v>
      </c>
      <c r="F82" s="221">
        <v>14</v>
      </c>
      <c r="G82" s="221"/>
      <c r="H82" s="221"/>
      <c r="I82" s="221"/>
      <c r="J82"/>
      <c r="K82"/>
      <c r="L82"/>
      <c r="M82"/>
      <c r="N82"/>
      <c r="O82"/>
      <c r="P82"/>
      <c r="Q82"/>
      <c r="R82"/>
      <c r="S82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  <c r="GG82"/>
      <c r="GH82"/>
      <c r="GI82"/>
      <c r="GJ82"/>
      <c r="GK82"/>
      <c r="GL82"/>
      <c r="GM82"/>
      <c r="GN82"/>
      <c r="GO82"/>
      <c r="GP82"/>
      <c r="GQ82"/>
      <c r="GR82"/>
      <c r="GS82"/>
      <c r="GT82"/>
      <c r="GU82"/>
      <c r="GV82"/>
      <c r="GW82"/>
      <c r="GX82"/>
      <c r="GY82"/>
      <c r="GZ82"/>
      <c r="HA82"/>
      <c r="HB82"/>
      <c r="HC82"/>
      <c r="HD82"/>
      <c r="HE82"/>
      <c r="HF82"/>
      <c r="HG82"/>
      <c r="HH82"/>
      <c r="HI82"/>
      <c r="HJ82"/>
      <c r="HK82"/>
      <c r="HL82"/>
      <c r="HM82"/>
      <c r="HN82"/>
      <c r="HO82"/>
      <c r="HP82"/>
      <c r="HQ82"/>
      <c r="HR82"/>
      <c r="HS82"/>
      <c r="HT82"/>
      <c r="HU82"/>
      <c r="HV82"/>
      <c r="HW82"/>
      <c r="HX82"/>
      <c r="HY82"/>
      <c r="HZ82"/>
      <c r="IA82"/>
      <c r="IB82"/>
      <c r="IC82"/>
      <c r="ID82"/>
      <c r="IE82"/>
      <c r="IF82"/>
      <c r="IG82"/>
      <c r="IH82"/>
      <c r="II82"/>
      <c r="IJ82"/>
      <c r="IK82"/>
      <c r="IL82"/>
      <c r="IM82"/>
      <c r="IN82"/>
      <c r="IO82"/>
      <c r="IP82"/>
      <c r="IQ82"/>
      <c r="IR82"/>
      <c r="IS82"/>
      <c r="IT82"/>
      <c r="IU82"/>
      <c r="IV82"/>
      <c r="IW82"/>
      <c r="IX82"/>
      <c r="IY82"/>
      <c r="IZ82"/>
      <c r="JA82"/>
      <c r="JB82"/>
      <c r="JC82"/>
      <c r="JD82"/>
      <c r="JE82"/>
      <c r="JF82"/>
      <c r="JG82"/>
      <c r="JH82"/>
      <c r="JI82"/>
      <c r="JJ82"/>
      <c r="JK82"/>
      <c r="JL82"/>
      <c r="JM82"/>
      <c r="JN82"/>
      <c r="JO82"/>
      <c r="JP82"/>
      <c r="JQ82"/>
      <c r="JR82"/>
      <c r="JS82"/>
      <c r="JT82"/>
      <c r="JU82"/>
      <c r="JV82"/>
      <c r="JW82"/>
      <c r="JX82"/>
      <c r="JY82"/>
      <c r="JZ82"/>
      <c r="KA82"/>
      <c r="KB82"/>
      <c r="KC82"/>
      <c r="KD82"/>
      <c r="KE82"/>
      <c r="KF82"/>
      <c r="KG82"/>
      <c r="KH82"/>
      <c r="KI82"/>
      <c r="KJ82"/>
      <c r="KK82"/>
      <c r="KL82"/>
      <c r="KM82"/>
      <c r="KN82"/>
      <c r="KO82"/>
      <c r="KP82"/>
      <c r="KQ82"/>
      <c r="KR82"/>
      <c r="KS82"/>
      <c r="KT82"/>
      <c r="KU82"/>
      <c r="KV82"/>
      <c r="KW82"/>
      <c r="KX82"/>
      <c r="KY82"/>
      <c r="KZ82"/>
      <c r="LA82"/>
      <c r="LB82"/>
      <c r="LC82"/>
      <c r="LD82"/>
      <c r="LE82"/>
      <c r="LF82"/>
      <c r="LG82"/>
      <c r="LH82"/>
      <c r="LI82"/>
      <c r="LJ82"/>
      <c r="LK82"/>
      <c r="LL82"/>
      <c r="LM82"/>
      <c r="LN82"/>
      <c r="LO82"/>
      <c r="LP82"/>
      <c r="LQ82"/>
      <c r="LR82"/>
      <c r="LS82"/>
      <c r="LT82"/>
      <c r="LU82"/>
      <c r="LV82"/>
      <c r="LW82"/>
      <c r="LX82"/>
      <c r="LY82"/>
      <c r="LZ82"/>
      <c r="MA82"/>
      <c r="MB82"/>
      <c r="MC82"/>
      <c r="MD82"/>
      <c r="ME82"/>
      <c r="MF82"/>
      <c r="MG82"/>
      <c r="MH82"/>
      <c r="MI82"/>
      <c r="MJ82"/>
      <c r="MK82"/>
      <c r="ML82"/>
      <c r="MM82"/>
      <c r="MN82"/>
      <c r="MO82"/>
      <c r="MP82"/>
      <c r="MQ82"/>
      <c r="MR82"/>
      <c r="MS82"/>
      <c r="MT82"/>
      <c r="MU82"/>
      <c r="MV82"/>
      <c r="MW82"/>
      <c r="MX82"/>
      <c r="MY82"/>
      <c r="MZ82"/>
      <c r="NA82"/>
      <c r="NB82"/>
      <c r="NC82"/>
      <c r="ND82"/>
      <c r="NE82"/>
      <c r="NF82"/>
      <c r="NG82"/>
      <c r="NH82"/>
      <c r="NI82"/>
      <c r="NJ82"/>
      <c r="NK82"/>
      <c r="NL82"/>
      <c r="NM82"/>
      <c r="NN82"/>
      <c r="NO82"/>
      <c r="NP82"/>
      <c r="NQ82"/>
      <c r="NR82"/>
      <c r="NS82"/>
      <c r="NT82"/>
      <c r="NU82"/>
      <c r="NV82"/>
      <c r="NW82"/>
      <c r="NX82"/>
      <c r="NY82"/>
      <c r="NZ82"/>
      <c r="OA82"/>
      <c r="OB82"/>
      <c r="OC82"/>
      <c r="OD82"/>
      <c r="OE82"/>
      <c r="OF82"/>
      <c r="OG82"/>
      <c r="OH82"/>
      <c r="OI82"/>
      <c r="OJ82"/>
      <c r="OK82"/>
      <c r="OL82"/>
      <c r="OM82"/>
      <c r="ON82"/>
      <c r="OO82"/>
      <c r="OP82"/>
      <c r="OQ82"/>
      <c r="OR82"/>
      <c r="OS82"/>
      <c r="OT82"/>
      <c r="OU82"/>
      <c r="OV82"/>
      <c r="OW82"/>
      <c r="OX82"/>
      <c r="OY82"/>
      <c r="OZ82"/>
      <c r="PA82"/>
      <c r="PB82"/>
      <c r="PC82"/>
      <c r="PD82"/>
      <c r="PE82"/>
      <c r="PF82"/>
      <c r="PG82"/>
      <c r="PH82"/>
      <c r="PI82"/>
      <c r="PJ82"/>
      <c r="PK82"/>
      <c r="PL82"/>
      <c r="PM82"/>
      <c r="PN82"/>
      <c r="PO82"/>
      <c r="PP82"/>
      <c r="PQ82"/>
      <c r="PR82"/>
      <c r="PS82"/>
      <c r="PT82"/>
      <c r="PU82"/>
      <c r="PV82"/>
      <c r="PW82"/>
      <c r="PX82"/>
      <c r="PY82"/>
      <c r="PZ82"/>
      <c r="QA82"/>
      <c r="QB82"/>
      <c r="QC82"/>
      <c r="QD82"/>
      <c r="QE82"/>
      <c r="QF82"/>
      <c r="QG82"/>
      <c r="QH82"/>
      <c r="QI82"/>
      <c r="QJ82"/>
      <c r="QK82"/>
      <c r="QL82"/>
      <c r="QM82"/>
      <c r="QN82"/>
      <c r="QO82"/>
      <c r="QP82"/>
      <c r="QQ82"/>
      <c r="QR82"/>
      <c r="QS82"/>
      <c r="QT82"/>
      <c r="QU82"/>
      <c r="QV82"/>
      <c r="QW82"/>
      <c r="QX82"/>
      <c r="QY82"/>
      <c r="QZ82"/>
      <c r="RA82"/>
      <c r="RB82"/>
      <c r="RC82"/>
      <c r="RD82"/>
      <c r="RE82"/>
      <c r="RF82"/>
    </row>
    <row r="83" spans="1:474">
      <c r="A83" s="255">
        <v>27</v>
      </c>
      <c r="B83" s="255" t="s">
        <v>182</v>
      </c>
      <c r="C83" s="255" t="s">
        <v>68</v>
      </c>
      <c r="D83" s="221">
        <v>16.5</v>
      </c>
      <c r="E83" s="221">
        <v>16</v>
      </c>
      <c r="F83" s="221">
        <v>17</v>
      </c>
      <c r="G83" s="221"/>
      <c r="H83" s="221"/>
      <c r="I83" s="221"/>
      <c r="J83"/>
      <c r="K83"/>
      <c r="L83"/>
      <c r="M83"/>
      <c r="N83"/>
      <c r="O83"/>
      <c r="P83"/>
      <c r="Q83"/>
      <c r="R83"/>
      <c r="S83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  <c r="GG83"/>
      <c r="GH83"/>
      <c r="GI83"/>
      <c r="GJ83"/>
      <c r="GK83"/>
      <c r="GL83"/>
      <c r="GM83"/>
      <c r="GN83"/>
      <c r="GO83"/>
      <c r="GP83"/>
      <c r="GQ83"/>
      <c r="GR83"/>
      <c r="GS83"/>
      <c r="GT83"/>
      <c r="GU83"/>
      <c r="GV83"/>
      <c r="GW83"/>
      <c r="GX83"/>
      <c r="GY83"/>
      <c r="GZ83"/>
      <c r="HA83"/>
      <c r="HB83"/>
      <c r="HC83"/>
      <c r="HD83"/>
      <c r="HE83"/>
      <c r="HF83"/>
      <c r="HG83"/>
      <c r="HH83"/>
      <c r="HI83"/>
      <c r="HJ83"/>
      <c r="HK83"/>
      <c r="HL83"/>
      <c r="HM83"/>
      <c r="HN83"/>
      <c r="HO83"/>
      <c r="HP83"/>
      <c r="HQ83"/>
      <c r="HR83"/>
      <c r="HS83"/>
      <c r="HT83"/>
      <c r="HU83"/>
      <c r="HV83"/>
      <c r="HW83"/>
      <c r="HX83"/>
      <c r="HY83"/>
      <c r="HZ83"/>
      <c r="IA83"/>
      <c r="IB83"/>
      <c r="IC83"/>
      <c r="ID83"/>
      <c r="IE83"/>
      <c r="IF83"/>
      <c r="IG83"/>
      <c r="IH83"/>
      <c r="II83"/>
      <c r="IJ83"/>
      <c r="IK83"/>
      <c r="IL83"/>
      <c r="IM83"/>
      <c r="IN83"/>
      <c r="IO83"/>
      <c r="IP83"/>
      <c r="IQ83"/>
      <c r="IR83"/>
      <c r="IS83"/>
      <c r="IT83"/>
      <c r="IU83"/>
      <c r="IV83"/>
      <c r="IW83"/>
      <c r="IX83"/>
      <c r="IY83"/>
      <c r="IZ83"/>
      <c r="JA83"/>
      <c r="JB83"/>
      <c r="JC83"/>
      <c r="JD83"/>
      <c r="JE83"/>
      <c r="JF83"/>
      <c r="JG83"/>
      <c r="JH83"/>
      <c r="JI83"/>
      <c r="JJ83"/>
      <c r="JK83"/>
      <c r="JL83"/>
      <c r="JM83"/>
      <c r="JN83"/>
      <c r="JO83"/>
      <c r="JP83"/>
      <c r="JQ83"/>
      <c r="JR83"/>
      <c r="JS83"/>
      <c r="JT83"/>
      <c r="JU83"/>
      <c r="JV83"/>
      <c r="JW83"/>
      <c r="JX83"/>
      <c r="JY83"/>
      <c r="JZ83"/>
      <c r="KA83"/>
      <c r="KB83"/>
      <c r="KC83"/>
      <c r="KD83"/>
      <c r="KE83"/>
      <c r="KF83"/>
      <c r="KG83"/>
      <c r="KH83"/>
      <c r="KI83"/>
      <c r="KJ83"/>
      <c r="KK83"/>
      <c r="KL83"/>
      <c r="KM83"/>
      <c r="KN83"/>
      <c r="KO83"/>
      <c r="KP83"/>
      <c r="KQ83"/>
      <c r="KR83"/>
      <c r="KS83"/>
      <c r="KT83"/>
      <c r="KU83"/>
      <c r="KV83"/>
      <c r="KW83"/>
      <c r="KX83"/>
      <c r="KY83"/>
      <c r="KZ83"/>
      <c r="LA83"/>
      <c r="LB83"/>
      <c r="LC83"/>
      <c r="LD83"/>
      <c r="LE83"/>
      <c r="LF83"/>
      <c r="LG83"/>
      <c r="LH83"/>
      <c r="LI83"/>
      <c r="LJ83"/>
      <c r="LK83"/>
      <c r="LL83"/>
      <c r="LM83"/>
      <c r="LN83"/>
      <c r="LO83"/>
      <c r="LP83"/>
      <c r="LQ83"/>
      <c r="LR83"/>
      <c r="LS83"/>
      <c r="LT83"/>
      <c r="LU83"/>
      <c r="LV83"/>
      <c r="LW83"/>
      <c r="LX83"/>
      <c r="LY83"/>
      <c r="LZ83"/>
      <c r="MA83"/>
      <c r="MB83"/>
      <c r="MC83"/>
      <c r="MD83"/>
      <c r="ME83"/>
      <c r="MF83"/>
      <c r="MG83"/>
      <c r="MH83"/>
      <c r="MI83"/>
      <c r="MJ83"/>
      <c r="MK83"/>
      <c r="ML83"/>
      <c r="MM83"/>
      <c r="MN83"/>
      <c r="MO83"/>
      <c r="MP83"/>
      <c r="MQ83"/>
      <c r="MR83"/>
      <c r="MS83"/>
      <c r="MT83"/>
      <c r="MU83"/>
      <c r="MV83"/>
      <c r="MW83"/>
      <c r="MX83"/>
      <c r="MY83"/>
      <c r="MZ83"/>
      <c r="NA83"/>
      <c r="NB83"/>
      <c r="NC83"/>
      <c r="ND83"/>
      <c r="NE83"/>
      <c r="NF83"/>
      <c r="NG83"/>
      <c r="NH83"/>
      <c r="NI83"/>
      <c r="NJ83"/>
      <c r="NK83"/>
      <c r="NL83"/>
      <c r="NM83"/>
      <c r="NN83"/>
      <c r="NO83"/>
      <c r="NP83"/>
      <c r="NQ83"/>
      <c r="NR83"/>
      <c r="NS83"/>
      <c r="NT83"/>
      <c r="NU83"/>
      <c r="NV83"/>
      <c r="NW83"/>
      <c r="NX83"/>
      <c r="NY83"/>
      <c r="NZ83"/>
      <c r="OA83"/>
      <c r="OB83"/>
      <c r="OC83"/>
      <c r="OD83"/>
      <c r="OE83"/>
      <c r="OF83"/>
      <c r="OG83"/>
      <c r="OH83"/>
      <c r="OI83"/>
      <c r="OJ83"/>
      <c r="OK83"/>
      <c r="OL83"/>
      <c r="OM83"/>
      <c r="ON83"/>
      <c r="OO83"/>
      <c r="OP83"/>
      <c r="OQ83"/>
      <c r="OR83"/>
      <c r="OS83"/>
      <c r="OT83"/>
      <c r="OU83"/>
      <c r="OV83"/>
      <c r="OW83"/>
      <c r="OX83"/>
      <c r="OY83"/>
      <c r="OZ83"/>
      <c r="PA83"/>
      <c r="PB83"/>
      <c r="PC83"/>
      <c r="PD83"/>
      <c r="PE83"/>
      <c r="PF83"/>
      <c r="PG83"/>
      <c r="PH83"/>
      <c r="PI83"/>
      <c r="PJ83"/>
      <c r="PK83"/>
      <c r="PL83"/>
      <c r="PM83"/>
      <c r="PN83"/>
      <c r="PO83"/>
      <c r="PP83"/>
      <c r="PQ83"/>
      <c r="PR83"/>
      <c r="PS83"/>
      <c r="PT83"/>
      <c r="PU83"/>
      <c r="PV83"/>
      <c r="PW83"/>
      <c r="PX83"/>
      <c r="PY83"/>
      <c r="PZ83"/>
      <c r="QA83"/>
      <c r="QB83"/>
      <c r="QC83"/>
      <c r="QD83"/>
      <c r="QE83"/>
      <c r="QF83"/>
      <c r="QG83"/>
      <c r="QH83"/>
      <c r="QI83"/>
      <c r="QJ83"/>
      <c r="QK83"/>
      <c r="QL83"/>
      <c r="QM83"/>
      <c r="QN83"/>
      <c r="QO83"/>
      <c r="QP83"/>
      <c r="QQ83"/>
      <c r="QR83"/>
      <c r="QS83"/>
      <c r="QT83"/>
      <c r="QU83"/>
      <c r="QV83"/>
      <c r="QW83"/>
      <c r="QX83"/>
      <c r="QY83"/>
      <c r="QZ83"/>
      <c r="RA83"/>
      <c r="RB83"/>
      <c r="RC83"/>
      <c r="RD83"/>
      <c r="RE83"/>
      <c r="RF83"/>
    </row>
    <row r="84" spans="1:474">
      <c r="A84" s="255">
        <v>27</v>
      </c>
      <c r="B84" s="255" t="s">
        <v>175</v>
      </c>
      <c r="C84" s="255" t="s">
        <v>68</v>
      </c>
      <c r="D84" s="221">
        <v>20</v>
      </c>
      <c r="E84" s="221">
        <v>20</v>
      </c>
      <c r="F84" s="221">
        <v>20</v>
      </c>
      <c r="G84" s="221"/>
      <c r="H84" s="221"/>
      <c r="I84" s="221"/>
      <c r="J84"/>
      <c r="K84"/>
      <c r="L84"/>
      <c r="M84"/>
      <c r="N84"/>
      <c r="O84"/>
      <c r="P84"/>
      <c r="Q84"/>
      <c r="R84"/>
      <c r="S84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  <c r="GG84"/>
      <c r="GH84"/>
      <c r="GI84"/>
      <c r="GJ84"/>
      <c r="GK84"/>
      <c r="GL84"/>
      <c r="GM84"/>
      <c r="GN84"/>
      <c r="GO84"/>
      <c r="GP84"/>
      <c r="GQ84"/>
      <c r="GR84"/>
      <c r="GS84"/>
      <c r="GT84"/>
      <c r="GU84"/>
      <c r="GV84"/>
      <c r="GW84"/>
      <c r="GX84"/>
      <c r="GY84"/>
      <c r="GZ84"/>
      <c r="HA84"/>
      <c r="HB84"/>
      <c r="HC84"/>
      <c r="HD84"/>
      <c r="HE84"/>
      <c r="HF84"/>
      <c r="HG84"/>
      <c r="HH84"/>
      <c r="HI84"/>
      <c r="HJ84"/>
      <c r="HK84"/>
      <c r="HL84"/>
      <c r="HM84"/>
      <c r="HN84"/>
      <c r="HO84"/>
      <c r="HP84"/>
      <c r="HQ84"/>
      <c r="HR84"/>
      <c r="HS84"/>
      <c r="HT84"/>
      <c r="HU84"/>
      <c r="HV84"/>
      <c r="HW84"/>
      <c r="HX84"/>
      <c r="HY84"/>
      <c r="HZ84"/>
      <c r="IA84"/>
      <c r="IB84"/>
      <c r="IC84"/>
      <c r="ID84"/>
      <c r="IE84"/>
      <c r="IF84"/>
      <c r="IG84"/>
      <c r="IH84"/>
      <c r="II84"/>
      <c r="IJ84"/>
      <c r="IK84"/>
      <c r="IL84"/>
      <c r="IM84"/>
      <c r="IN84"/>
      <c r="IO84"/>
      <c r="IP84"/>
      <c r="IQ84"/>
      <c r="IR84"/>
      <c r="IS84"/>
      <c r="IT84"/>
      <c r="IU84"/>
      <c r="IV84"/>
      <c r="IW84"/>
      <c r="IX84"/>
      <c r="IY84"/>
      <c r="IZ84"/>
      <c r="JA84"/>
      <c r="JB84"/>
      <c r="JC84"/>
      <c r="JD84"/>
      <c r="JE84"/>
      <c r="JF84"/>
      <c r="JG84"/>
      <c r="JH84"/>
      <c r="JI84"/>
      <c r="JJ84"/>
      <c r="JK84"/>
      <c r="JL84"/>
      <c r="JM84"/>
      <c r="JN84"/>
      <c r="JO84"/>
      <c r="JP84"/>
      <c r="JQ84"/>
      <c r="JR84"/>
      <c r="JS84"/>
      <c r="JT84"/>
      <c r="JU84"/>
      <c r="JV84"/>
      <c r="JW84"/>
      <c r="JX84"/>
      <c r="JY84"/>
      <c r="JZ84"/>
      <c r="KA84"/>
      <c r="KB84"/>
      <c r="KC84"/>
      <c r="KD84"/>
      <c r="KE84"/>
      <c r="KF84"/>
      <c r="KG84"/>
      <c r="KH84"/>
      <c r="KI84"/>
      <c r="KJ84"/>
      <c r="KK84"/>
      <c r="KL84"/>
      <c r="KM84"/>
      <c r="KN84"/>
      <c r="KO84"/>
      <c r="KP84"/>
      <c r="KQ84"/>
      <c r="KR84"/>
      <c r="KS84"/>
      <c r="KT84"/>
      <c r="KU84"/>
      <c r="KV84"/>
      <c r="KW84"/>
      <c r="KX84"/>
      <c r="KY84"/>
      <c r="KZ84"/>
      <c r="LA84"/>
      <c r="LB84"/>
      <c r="LC84"/>
      <c r="LD84"/>
      <c r="LE84"/>
      <c r="LF84"/>
      <c r="LG84"/>
      <c r="LH84"/>
      <c r="LI84"/>
      <c r="LJ84"/>
      <c r="LK84"/>
      <c r="LL84"/>
      <c r="LM84"/>
      <c r="LN84"/>
      <c r="LO84"/>
      <c r="LP84"/>
      <c r="LQ84"/>
      <c r="LR84"/>
      <c r="LS84"/>
      <c r="LT84"/>
      <c r="LU84"/>
      <c r="LV84"/>
      <c r="LW84"/>
      <c r="LX84"/>
      <c r="LY84"/>
      <c r="LZ84"/>
      <c r="MA84"/>
      <c r="MB84"/>
      <c r="MC84"/>
      <c r="MD84"/>
      <c r="ME84"/>
      <c r="MF84"/>
      <c r="MG84"/>
      <c r="MH84"/>
      <c r="MI84"/>
      <c r="MJ84"/>
      <c r="MK84"/>
      <c r="ML84"/>
      <c r="MM84"/>
      <c r="MN84"/>
      <c r="MO84"/>
      <c r="MP84"/>
      <c r="MQ84"/>
      <c r="MR84"/>
      <c r="MS84"/>
      <c r="MT84"/>
      <c r="MU84"/>
      <c r="MV84"/>
      <c r="MW84"/>
      <c r="MX84"/>
      <c r="MY84"/>
      <c r="MZ84"/>
      <c r="NA84"/>
      <c r="NB84"/>
      <c r="NC84"/>
      <c r="ND84"/>
      <c r="NE84"/>
      <c r="NF84"/>
      <c r="NG84"/>
      <c r="NH84"/>
      <c r="NI84"/>
      <c r="NJ84"/>
      <c r="NK84"/>
      <c r="NL84"/>
      <c r="NM84"/>
      <c r="NN84"/>
      <c r="NO84"/>
      <c r="NP84"/>
      <c r="NQ84"/>
      <c r="NR84"/>
      <c r="NS84"/>
      <c r="NT84"/>
      <c r="NU84"/>
      <c r="NV84"/>
      <c r="NW84"/>
      <c r="NX84"/>
      <c r="NY84"/>
      <c r="NZ84"/>
      <c r="OA84"/>
      <c r="OB84"/>
      <c r="OC84"/>
      <c r="OD84"/>
      <c r="OE84"/>
      <c r="OF84"/>
      <c r="OG84"/>
      <c r="OH84"/>
      <c r="OI84"/>
      <c r="OJ84"/>
      <c r="OK84"/>
      <c r="OL84"/>
      <c r="OM84"/>
      <c r="ON84"/>
      <c r="OO84"/>
      <c r="OP84"/>
      <c r="OQ84"/>
      <c r="OR84"/>
      <c r="OS84"/>
      <c r="OT84"/>
      <c r="OU84"/>
      <c r="OV84"/>
      <c r="OW84"/>
      <c r="OX84"/>
      <c r="OY84"/>
      <c r="OZ84"/>
      <c r="PA84"/>
      <c r="PB84"/>
      <c r="PC84"/>
      <c r="PD84"/>
      <c r="PE84"/>
      <c r="PF84"/>
      <c r="PG84"/>
      <c r="PH84"/>
      <c r="PI84"/>
      <c r="PJ84"/>
      <c r="PK84"/>
      <c r="PL84"/>
      <c r="PM84"/>
      <c r="PN84"/>
      <c r="PO84"/>
      <c r="PP84"/>
      <c r="PQ84"/>
      <c r="PR84"/>
      <c r="PS84"/>
      <c r="PT84"/>
      <c r="PU84"/>
      <c r="PV84"/>
      <c r="PW84"/>
      <c r="PX84"/>
      <c r="PY84"/>
      <c r="PZ84"/>
      <c r="QA84"/>
      <c r="QB84"/>
      <c r="QC84"/>
      <c r="QD84"/>
      <c r="QE84"/>
      <c r="QF84"/>
      <c r="QG84"/>
      <c r="QH84"/>
      <c r="QI84"/>
      <c r="QJ84"/>
      <c r="QK84"/>
      <c r="QL84"/>
      <c r="QM84"/>
      <c r="QN84"/>
      <c r="QO84"/>
      <c r="QP84"/>
      <c r="QQ84"/>
      <c r="QR84"/>
      <c r="QS84"/>
      <c r="QT84"/>
      <c r="QU84"/>
      <c r="QV84"/>
      <c r="QW84"/>
      <c r="QX84"/>
      <c r="QY84"/>
      <c r="QZ84"/>
      <c r="RA84"/>
      <c r="RB84"/>
      <c r="RC84"/>
      <c r="RD84"/>
      <c r="RE84"/>
      <c r="RF84"/>
    </row>
    <row r="85" spans="1:474">
      <c r="A85" s="255">
        <v>27</v>
      </c>
      <c r="B85" s="255" t="s">
        <v>259</v>
      </c>
      <c r="C85" s="255" t="s">
        <v>68</v>
      </c>
      <c r="D85" s="221">
        <v>18.666666666666668</v>
      </c>
      <c r="E85" s="221">
        <v>16</v>
      </c>
      <c r="F85" s="221">
        <v>20</v>
      </c>
      <c r="G85" s="221"/>
      <c r="H85" s="221"/>
      <c r="I85" s="221"/>
      <c r="J85"/>
      <c r="K85"/>
      <c r="L85"/>
      <c r="M85"/>
      <c r="N85"/>
      <c r="O85"/>
      <c r="P85"/>
      <c r="Q85"/>
      <c r="R85"/>
      <c r="S85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  <c r="GG85"/>
      <c r="GH85"/>
      <c r="GI85"/>
      <c r="GJ85"/>
      <c r="GK85"/>
      <c r="GL85"/>
      <c r="GM85"/>
      <c r="GN85"/>
      <c r="GO85"/>
      <c r="GP85"/>
      <c r="GQ85"/>
      <c r="GR85"/>
      <c r="GS85"/>
      <c r="GT85"/>
      <c r="GU85"/>
      <c r="GV85"/>
      <c r="GW85"/>
      <c r="GX85"/>
      <c r="GY85"/>
      <c r="GZ85"/>
      <c r="HA85"/>
      <c r="HB85"/>
      <c r="HC85"/>
      <c r="HD85"/>
      <c r="HE85"/>
      <c r="HF85"/>
      <c r="HG85"/>
      <c r="HH85"/>
      <c r="HI85"/>
      <c r="HJ85"/>
      <c r="HK85"/>
      <c r="HL85"/>
      <c r="HM85"/>
      <c r="HN85"/>
      <c r="HO85"/>
      <c r="HP85"/>
      <c r="HQ85"/>
      <c r="HR85"/>
      <c r="HS85"/>
      <c r="HT85"/>
      <c r="HU85"/>
      <c r="HV85"/>
      <c r="HW85"/>
      <c r="HX85"/>
      <c r="HY85"/>
      <c r="HZ85"/>
      <c r="IA85"/>
      <c r="IB85"/>
      <c r="IC85"/>
      <c r="ID85"/>
      <c r="IE85"/>
      <c r="IF85"/>
      <c r="IG85"/>
      <c r="IH85"/>
      <c r="II85"/>
      <c r="IJ85"/>
      <c r="IK85"/>
      <c r="IL85"/>
      <c r="IM85"/>
      <c r="IN85"/>
      <c r="IO85"/>
      <c r="IP85"/>
      <c r="IQ85"/>
      <c r="IR85"/>
      <c r="IS85"/>
      <c r="IT85"/>
      <c r="IU85"/>
      <c r="IV85"/>
      <c r="IW85"/>
      <c r="IX85"/>
      <c r="IY85"/>
      <c r="IZ85"/>
      <c r="JA85"/>
      <c r="JB85"/>
      <c r="JC85"/>
      <c r="JD85"/>
      <c r="JE85"/>
      <c r="JF85"/>
      <c r="JG85"/>
      <c r="JH85"/>
      <c r="JI85"/>
      <c r="JJ85"/>
      <c r="JK85"/>
      <c r="JL85"/>
      <c r="JM85"/>
      <c r="JN85"/>
      <c r="JO85"/>
      <c r="JP85"/>
      <c r="JQ85"/>
      <c r="JR85"/>
      <c r="JS85"/>
      <c r="JT85"/>
      <c r="JU85"/>
      <c r="JV85"/>
      <c r="JW85"/>
      <c r="JX85"/>
      <c r="JY85"/>
      <c r="JZ85"/>
      <c r="KA85"/>
      <c r="KB85"/>
      <c r="KC85"/>
      <c r="KD85"/>
      <c r="KE85"/>
      <c r="KF85"/>
      <c r="KG85"/>
      <c r="KH85"/>
      <c r="KI85"/>
      <c r="KJ85"/>
      <c r="KK85"/>
      <c r="KL85"/>
      <c r="KM85"/>
      <c r="KN85"/>
      <c r="KO85"/>
      <c r="KP85"/>
      <c r="KQ85"/>
      <c r="KR85"/>
      <c r="KS85"/>
      <c r="KT85"/>
      <c r="KU85"/>
      <c r="KV85"/>
      <c r="KW85"/>
      <c r="KX85"/>
      <c r="KY85"/>
      <c r="KZ85"/>
      <c r="LA85"/>
      <c r="LB85"/>
      <c r="LC85"/>
      <c r="LD85"/>
      <c r="LE85"/>
      <c r="LF85"/>
      <c r="LG85"/>
      <c r="LH85"/>
      <c r="LI85"/>
      <c r="LJ85"/>
      <c r="LK85"/>
      <c r="LL85"/>
      <c r="LM85"/>
      <c r="LN85"/>
      <c r="LO85"/>
      <c r="LP85"/>
      <c r="LQ85"/>
      <c r="LR85"/>
      <c r="LS85"/>
      <c r="LT85"/>
      <c r="LU85"/>
      <c r="LV85"/>
      <c r="LW85"/>
      <c r="LX85"/>
      <c r="LY85"/>
      <c r="LZ85"/>
      <c r="MA85"/>
      <c r="MB85"/>
      <c r="MC85"/>
      <c r="MD85"/>
      <c r="ME85"/>
      <c r="MF85"/>
      <c r="MG85"/>
      <c r="MH85"/>
      <c r="MI85"/>
      <c r="MJ85"/>
      <c r="MK85"/>
      <c r="ML85"/>
      <c r="MM85"/>
      <c r="MN85"/>
      <c r="MO85"/>
      <c r="MP85"/>
      <c r="MQ85"/>
      <c r="MR85"/>
      <c r="MS85"/>
      <c r="MT85"/>
      <c r="MU85"/>
      <c r="MV85"/>
      <c r="MW85"/>
      <c r="MX85"/>
      <c r="MY85"/>
      <c r="MZ85"/>
      <c r="NA85"/>
      <c r="NB85"/>
      <c r="NC85"/>
      <c r="ND85"/>
      <c r="NE85"/>
      <c r="NF85"/>
      <c r="NG85"/>
      <c r="NH85"/>
      <c r="NI85"/>
      <c r="NJ85"/>
      <c r="NK85"/>
      <c r="NL85"/>
      <c r="NM85"/>
      <c r="NN85"/>
      <c r="NO85"/>
      <c r="NP85"/>
      <c r="NQ85"/>
      <c r="NR85"/>
      <c r="NS85"/>
      <c r="NT85"/>
      <c r="NU85"/>
      <c r="NV85"/>
      <c r="NW85"/>
      <c r="NX85"/>
      <c r="NY85"/>
      <c r="NZ85"/>
      <c r="OA85"/>
      <c r="OB85"/>
      <c r="OC85"/>
      <c r="OD85"/>
      <c r="OE85"/>
      <c r="OF85"/>
      <c r="OG85"/>
      <c r="OH85"/>
      <c r="OI85"/>
      <c r="OJ85"/>
      <c r="OK85"/>
      <c r="OL85"/>
      <c r="OM85"/>
      <c r="ON85"/>
      <c r="OO85"/>
      <c r="OP85"/>
      <c r="OQ85"/>
      <c r="OR85"/>
      <c r="OS85"/>
      <c r="OT85"/>
      <c r="OU85"/>
      <c r="OV85"/>
      <c r="OW85"/>
      <c r="OX85"/>
      <c r="OY85"/>
      <c r="OZ85"/>
      <c r="PA85"/>
      <c r="PB85"/>
      <c r="PC85"/>
      <c r="PD85"/>
      <c r="PE85"/>
      <c r="PF85"/>
      <c r="PG85"/>
      <c r="PH85"/>
      <c r="PI85"/>
      <c r="PJ85"/>
      <c r="PK85"/>
      <c r="PL85"/>
      <c r="PM85"/>
      <c r="PN85"/>
      <c r="PO85"/>
      <c r="PP85"/>
      <c r="PQ85"/>
      <c r="PR85"/>
      <c r="PS85"/>
      <c r="PT85"/>
      <c r="PU85"/>
      <c r="PV85"/>
      <c r="PW85"/>
      <c r="PX85"/>
      <c r="PY85"/>
      <c r="PZ85"/>
      <c r="QA85"/>
      <c r="QB85"/>
      <c r="QC85"/>
      <c r="QD85"/>
      <c r="QE85"/>
      <c r="QF85"/>
      <c r="QG85"/>
      <c r="QH85"/>
      <c r="QI85"/>
      <c r="QJ85"/>
      <c r="QK85"/>
      <c r="QL85"/>
      <c r="QM85"/>
      <c r="QN85"/>
      <c r="QO85"/>
      <c r="QP85"/>
      <c r="QQ85"/>
      <c r="QR85"/>
      <c r="QS85"/>
      <c r="QT85"/>
      <c r="QU85"/>
      <c r="QV85"/>
      <c r="QW85"/>
      <c r="QX85"/>
      <c r="QY85"/>
      <c r="QZ85"/>
      <c r="RA85"/>
      <c r="RB85"/>
      <c r="RC85"/>
      <c r="RD85"/>
      <c r="RE85"/>
      <c r="RF85"/>
    </row>
    <row r="86" spans="1:474">
      <c r="A86" s="255">
        <v>29</v>
      </c>
      <c r="B86" s="255" t="s">
        <v>190</v>
      </c>
      <c r="C86" s="255" t="s">
        <v>70</v>
      </c>
      <c r="D86" s="221">
        <v>17.333333333333332</v>
      </c>
      <c r="E86" s="221">
        <v>16</v>
      </c>
      <c r="F86" s="221">
        <v>18</v>
      </c>
      <c r="G86" s="221"/>
      <c r="H86" s="221"/>
      <c r="I86" s="221"/>
      <c r="J86"/>
      <c r="K86"/>
      <c r="L86"/>
      <c r="M86"/>
      <c r="N86"/>
      <c r="O86"/>
      <c r="P86"/>
      <c r="Q86"/>
      <c r="R86"/>
      <c r="S86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  <c r="GG86"/>
      <c r="GH86"/>
      <c r="GI86"/>
      <c r="GJ86"/>
      <c r="GK86"/>
      <c r="GL86"/>
      <c r="GM86"/>
      <c r="GN86"/>
      <c r="GO86"/>
      <c r="GP86"/>
      <c r="GQ86"/>
      <c r="GR86"/>
      <c r="GS86"/>
      <c r="GT86"/>
      <c r="GU86"/>
      <c r="GV86"/>
      <c r="GW86"/>
      <c r="GX86"/>
      <c r="GY86"/>
      <c r="GZ86"/>
      <c r="HA86"/>
      <c r="HB86"/>
      <c r="HC86"/>
      <c r="HD86"/>
      <c r="HE86"/>
      <c r="HF86"/>
      <c r="HG86"/>
      <c r="HH86"/>
      <c r="HI86"/>
      <c r="HJ86"/>
      <c r="HK86"/>
      <c r="HL86"/>
      <c r="HM86"/>
      <c r="HN86"/>
      <c r="HO86"/>
      <c r="HP86"/>
      <c r="HQ86"/>
      <c r="HR86"/>
      <c r="HS86"/>
      <c r="HT86"/>
      <c r="HU86"/>
      <c r="HV86"/>
      <c r="HW86"/>
      <c r="HX86"/>
      <c r="HY86"/>
      <c r="HZ86"/>
      <c r="IA86"/>
      <c r="IB86"/>
      <c r="IC86"/>
      <c r="ID86"/>
      <c r="IE86"/>
      <c r="IF86"/>
      <c r="IG86"/>
      <c r="IH86"/>
      <c r="II86"/>
      <c r="IJ86"/>
      <c r="IK86"/>
      <c r="IL86"/>
      <c r="IM86"/>
      <c r="IN86"/>
      <c r="IO86"/>
      <c r="IP86"/>
      <c r="IQ86"/>
      <c r="IR86"/>
      <c r="IS86"/>
      <c r="IT86"/>
      <c r="IU86"/>
      <c r="IV86"/>
      <c r="IW86"/>
      <c r="IX86"/>
      <c r="IY86"/>
      <c r="IZ86"/>
      <c r="JA86"/>
      <c r="JB86"/>
      <c r="JC86"/>
      <c r="JD86"/>
      <c r="JE86"/>
      <c r="JF86"/>
      <c r="JG86"/>
      <c r="JH86"/>
      <c r="JI86"/>
      <c r="JJ86"/>
      <c r="JK86"/>
      <c r="JL86"/>
      <c r="JM86"/>
      <c r="JN86"/>
      <c r="JO86"/>
      <c r="JP86"/>
      <c r="JQ86"/>
      <c r="JR86"/>
      <c r="JS86"/>
      <c r="JT86"/>
      <c r="JU86"/>
      <c r="JV86"/>
      <c r="JW86"/>
      <c r="JX86"/>
      <c r="JY86"/>
      <c r="JZ86"/>
      <c r="KA86"/>
      <c r="KB86"/>
      <c r="KC86"/>
      <c r="KD86"/>
      <c r="KE86"/>
      <c r="KF86"/>
      <c r="KG86"/>
      <c r="KH86"/>
      <c r="KI86"/>
      <c r="KJ86"/>
      <c r="KK86"/>
      <c r="KL86"/>
      <c r="KM86"/>
      <c r="KN86"/>
      <c r="KO86"/>
      <c r="KP86"/>
      <c r="KQ86"/>
      <c r="KR86"/>
      <c r="KS86"/>
      <c r="KT86"/>
      <c r="KU86"/>
      <c r="KV86"/>
      <c r="KW86"/>
      <c r="KX86"/>
      <c r="KY86"/>
      <c r="KZ86"/>
      <c r="LA86"/>
      <c r="LB86"/>
      <c r="LC86"/>
      <c r="LD86"/>
      <c r="LE86"/>
      <c r="LF86"/>
      <c r="LG86"/>
      <c r="LH86"/>
      <c r="LI86"/>
      <c r="LJ86"/>
      <c r="LK86"/>
      <c r="LL86"/>
      <c r="LM86"/>
      <c r="LN86"/>
      <c r="LO86"/>
      <c r="LP86"/>
      <c r="LQ86"/>
      <c r="LR86"/>
      <c r="LS86"/>
      <c r="LT86"/>
      <c r="LU86"/>
      <c r="LV86"/>
      <c r="LW86"/>
      <c r="LX86"/>
      <c r="LY86"/>
      <c r="LZ86"/>
      <c r="MA86"/>
      <c r="MB86"/>
      <c r="MC86"/>
      <c r="MD86"/>
      <c r="ME86"/>
      <c r="MF86"/>
      <c r="MG86"/>
      <c r="MH86"/>
      <c r="MI86"/>
      <c r="MJ86"/>
      <c r="MK86"/>
      <c r="ML86"/>
      <c r="MM86"/>
      <c r="MN86"/>
      <c r="MO86"/>
      <c r="MP86"/>
      <c r="MQ86"/>
      <c r="MR86"/>
      <c r="MS86"/>
      <c r="MT86"/>
      <c r="MU86"/>
      <c r="MV86"/>
      <c r="MW86"/>
      <c r="MX86"/>
      <c r="MY86"/>
      <c r="MZ86"/>
      <c r="NA86"/>
      <c r="NB86"/>
      <c r="NC86"/>
      <c r="ND86"/>
      <c r="NE86"/>
      <c r="NF86"/>
      <c r="NG86"/>
      <c r="NH86"/>
      <c r="NI86"/>
      <c r="NJ86"/>
      <c r="NK86"/>
      <c r="NL86"/>
      <c r="NM86"/>
      <c r="NN86"/>
      <c r="NO86"/>
      <c r="NP86"/>
      <c r="NQ86"/>
      <c r="NR86"/>
      <c r="NS86"/>
      <c r="NT86"/>
      <c r="NU86"/>
      <c r="NV86"/>
      <c r="NW86"/>
      <c r="NX86"/>
      <c r="NY86"/>
      <c r="NZ86"/>
      <c r="OA86"/>
      <c r="OB86"/>
      <c r="OC86"/>
      <c r="OD86"/>
      <c r="OE86"/>
      <c r="OF86"/>
      <c r="OG86"/>
      <c r="OH86"/>
      <c r="OI86"/>
      <c r="OJ86"/>
      <c r="OK86"/>
      <c r="OL86"/>
      <c r="OM86"/>
      <c r="ON86"/>
      <c r="OO86"/>
      <c r="OP86"/>
      <c r="OQ86"/>
      <c r="OR86"/>
      <c r="OS86"/>
      <c r="OT86"/>
      <c r="OU86"/>
      <c r="OV86"/>
      <c r="OW86"/>
      <c r="OX86"/>
      <c r="OY86"/>
      <c r="OZ86"/>
      <c r="PA86"/>
      <c r="PB86"/>
      <c r="PC86"/>
      <c r="PD86"/>
      <c r="PE86"/>
      <c r="PF86"/>
      <c r="PG86"/>
      <c r="PH86"/>
      <c r="PI86"/>
      <c r="PJ86"/>
      <c r="PK86"/>
      <c r="PL86"/>
      <c r="PM86"/>
      <c r="PN86"/>
      <c r="PO86"/>
      <c r="PP86"/>
      <c r="PQ86"/>
      <c r="PR86"/>
      <c r="PS86"/>
      <c r="PT86"/>
      <c r="PU86"/>
      <c r="PV86"/>
      <c r="PW86"/>
      <c r="PX86"/>
      <c r="PY86"/>
      <c r="PZ86"/>
      <c r="QA86"/>
      <c r="QB86"/>
      <c r="QC86"/>
      <c r="QD86"/>
      <c r="QE86"/>
      <c r="QF86"/>
      <c r="QG86"/>
      <c r="QH86"/>
      <c r="QI86"/>
      <c r="QJ86"/>
      <c r="QK86"/>
      <c r="QL86"/>
      <c r="QM86"/>
      <c r="QN86"/>
      <c r="QO86"/>
      <c r="QP86"/>
      <c r="QQ86"/>
      <c r="QR86"/>
      <c r="QS86"/>
      <c r="QT86"/>
      <c r="QU86"/>
      <c r="QV86"/>
      <c r="QW86"/>
      <c r="QX86"/>
      <c r="QY86"/>
      <c r="QZ86"/>
      <c r="RA86"/>
      <c r="RB86"/>
      <c r="RC86"/>
      <c r="RD86"/>
      <c r="RE86"/>
      <c r="RF86"/>
    </row>
    <row r="87" spans="1:474">
      <c r="A87" s="255">
        <v>29</v>
      </c>
      <c r="B87" s="255" t="s">
        <v>175</v>
      </c>
      <c r="C87" s="255" t="s">
        <v>70</v>
      </c>
      <c r="D87" s="221">
        <v>22</v>
      </c>
      <c r="E87" s="221">
        <v>22</v>
      </c>
      <c r="F87" s="221">
        <v>22</v>
      </c>
      <c r="G87" s="221"/>
      <c r="H87" s="221"/>
      <c r="I87" s="221"/>
      <c r="J87"/>
      <c r="K87"/>
      <c r="L87"/>
      <c r="M87"/>
      <c r="N87"/>
      <c r="O87"/>
      <c r="P87"/>
      <c r="Q87"/>
      <c r="R87"/>
      <c r="S87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  <c r="GG87"/>
      <c r="GH87"/>
      <c r="GI87"/>
      <c r="GJ87"/>
      <c r="GK87"/>
      <c r="GL87"/>
      <c r="GM87"/>
      <c r="GN87"/>
      <c r="GO87"/>
      <c r="GP87"/>
      <c r="GQ87"/>
      <c r="GR87"/>
      <c r="GS87"/>
      <c r="GT87"/>
      <c r="GU87"/>
      <c r="GV87"/>
      <c r="GW87"/>
      <c r="GX87"/>
      <c r="GY87"/>
      <c r="GZ87"/>
      <c r="HA87"/>
      <c r="HB87"/>
      <c r="HC87"/>
      <c r="HD87"/>
      <c r="HE87"/>
      <c r="HF87"/>
      <c r="HG87"/>
      <c r="HH87"/>
      <c r="HI87"/>
      <c r="HJ87"/>
      <c r="HK87"/>
      <c r="HL87"/>
      <c r="HM87"/>
      <c r="HN87"/>
      <c r="HO87"/>
      <c r="HP87"/>
      <c r="HQ87"/>
      <c r="HR87"/>
      <c r="HS87"/>
      <c r="HT87"/>
      <c r="HU87"/>
      <c r="HV87"/>
      <c r="HW87"/>
      <c r="HX87"/>
      <c r="HY87"/>
      <c r="HZ87"/>
      <c r="IA87"/>
      <c r="IB87"/>
      <c r="IC87"/>
      <c r="ID87"/>
      <c r="IE87"/>
      <c r="IF87"/>
      <c r="IG87"/>
      <c r="IH87"/>
      <c r="II87"/>
      <c r="IJ87"/>
      <c r="IK87"/>
      <c r="IL87"/>
      <c r="IM87"/>
      <c r="IN87"/>
      <c r="IO87"/>
      <c r="IP87"/>
      <c r="IQ87"/>
      <c r="IR87"/>
      <c r="IS87"/>
      <c r="IT87"/>
      <c r="IU87"/>
      <c r="IV87"/>
      <c r="IW87"/>
      <c r="IX87"/>
      <c r="IY87"/>
      <c r="IZ87"/>
      <c r="JA87"/>
      <c r="JB87"/>
      <c r="JC87"/>
      <c r="JD87"/>
      <c r="JE87"/>
      <c r="JF87"/>
      <c r="JG87"/>
      <c r="JH87"/>
      <c r="JI87"/>
      <c r="JJ87"/>
      <c r="JK87"/>
      <c r="JL87"/>
      <c r="JM87"/>
      <c r="JN87"/>
      <c r="JO87"/>
      <c r="JP87"/>
      <c r="JQ87"/>
      <c r="JR87"/>
      <c r="JS87"/>
      <c r="JT87"/>
      <c r="JU87"/>
      <c r="JV87"/>
      <c r="JW87"/>
      <c r="JX87"/>
      <c r="JY87"/>
      <c r="JZ87"/>
      <c r="KA87"/>
      <c r="KB87"/>
      <c r="KC87"/>
      <c r="KD87"/>
      <c r="KE87"/>
      <c r="KF87"/>
      <c r="KG87"/>
      <c r="KH87"/>
      <c r="KI87"/>
      <c r="KJ87"/>
      <c r="KK87"/>
      <c r="KL87"/>
      <c r="KM87"/>
      <c r="KN87"/>
      <c r="KO87"/>
      <c r="KP87"/>
      <c r="KQ87"/>
      <c r="KR87"/>
      <c r="KS87"/>
      <c r="KT87"/>
      <c r="KU87"/>
      <c r="KV87"/>
      <c r="KW87"/>
      <c r="KX87"/>
      <c r="KY87"/>
      <c r="KZ87"/>
      <c r="LA87"/>
      <c r="LB87"/>
      <c r="LC87"/>
      <c r="LD87"/>
      <c r="LE87"/>
      <c r="LF87"/>
      <c r="LG87"/>
      <c r="LH87"/>
      <c r="LI87"/>
      <c r="LJ87"/>
      <c r="LK87"/>
      <c r="LL87"/>
      <c r="LM87"/>
      <c r="LN87"/>
      <c r="LO87"/>
      <c r="LP87"/>
      <c r="LQ87"/>
      <c r="LR87"/>
      <c r="LS87"/>
      <c r="LT87"/>
      <c r="LU87"/>
      <c r="LV87"/>
      <c r="LW87"/>
      <c r="LX87"/>
      <c r="LY87"/>
      <c r="LZ87"/>
      <c r="MA87"/>
      <c r="MB87"/>
      <c r="MC87"/>
      <c r="MD87"/>
      <c r="ME87"/>
      <c r="MF87"/>
      <c r="MG87"/>
      <c r="MH87"/>
      <c r="MI87"/>
      <c r="MJ87"/>
      <c r="MK87"/>
      <c r="ML87"/>
      <c r="MM87"/>
      <c r="MN87"/>
      <c r="MO87"/>
      <c r="MP87"/>
      <c r="MQ87"/>
      <c r="MR87"/>
      <c r="MS87"/>
      <c r="MT87"/>
      <c r="MU87"/>
      <c r="MV87"/>
      <c r="MW87"/>
      <c r="MX87"/>
      <c r="MY87"/>
      <c r="MZ87"/>
      <c r="NA87"/>
      <c r="NB87"/>
      <c r="NC87"/>
      <c r="ND87"/>
      <c r="NE87"/>
      <c r="NF87"/>
      <c r="NG87"/>
      <c r="NH87"/>
      <c r="NI87"/>
      <c r="NJ87"/>
      <c r="NK87"/>
      <c r="NL87"/>
      <c r="NM87"/>
      <c r="NN87"/>
      <c r="NO87"/>
      <c r="NP87"/>
      <c r="NQ87"/>
      <c r="NR87"/>
      <c r="NS87"/>
      <c r="NT87"/>
      <c r="NU87"/>
      <c r="NV87"/>
      <c r="NW87"/>
      <c r="NX87"/>
      <c r="NY87"/>
      <c r="NZ87"/>
      <c r="OA87"/>
      <c r="OB87"/>
      <c r="OC87"/>
      <c r="OD87"/>
      <c r="OE87"/>
      <c r="OF87"/>
      <c r="OG87"/>
      <c r="OH87"/>
      <c r="OI87"/>
      <c r="OJ87"/>
      <c r="OK87"/>
      <c r="OL87"/>
      <c r="OM87"/>
      <c r="ON87"/>
      <c r="OO87"/>
      <c r="OP87"/>
      <c r="OQ87"/>
      <c r="OR87"/>
      <c r="OS87"/>
      <c r="OT87"/>
      <c r="OU87"/>
      <c r="OV87"/>
      <c r="OW87"/>
      <c r="OX87"/>
      <c r="OY87"/>
      <c r="OZ87"/>
      <c r="PA87"/>
      <c r="PB87"/>
      <c r="PC87"/>
      <c r="PD87"/>
      <c r="PE87"/>
      <c r="PF87"/>
      <c r="PG87"/>
      <c r="PH87"/>
      <c r="PI87"/>
      <c r="PJ87"/>
      <c r="PK87"/>
      <c r="PL87"/>
      <c r="PM87"/>
      <c r="PN87"/>
      <c r="PO87"/>
      <c r="PP87"/>
      <c r="PQ87"/>
      <c r="PR87"/>
      <c r="PS87"/>
      <c r="PT87"/>
      <c r="PU87"/>
      <c r="PV87"/>
      <c r="PW87"/>
      <c r="PX87"/>
      <c r="PY87"/>
      <c r="PZ87"/>
      <c r="QA87"/>
      <c r="QB87"/>
      <c r="QC87"/>
      <c r="QD87"/>
      <c r="QE87"/>
      <c r="QF87"/>
      <c r="QG87"/>
      <c r="QH87"/>
      <c r="QI87"/>
      <c r="QJ87"/>
      <c r="QK87"/>
      <c r="QL87"/>
      <c r="QM87"/>
      <c r="QN87"/>
      <c r="QO87"/>
      <c r="QP87"/>
      <c r="QQ87"/>
      <c r="QR87"/>
      <c r="QS87"/>
      <c r="QT87"/>
      <c r="QU87"/>
      <c r="QV87"/>
      <c r="QW87"/>
      <c r="QX87"/>
      <c r="QY87"/>
      <c r="QZ87"/>
      <c r="RA87"/>
      <c r="RB87"/>
      <c r="RC87"/>
      <c r="RD87"/>
      <c r="RE87"/>
      <c r="RF87"/>
    </row>
    <row r="88" spans="1:474">
      <c r="A88" s="255">
        <v>29</v>
      </c>
      <c r="B88" s="255" t="s">
        <v>259</v>
      </c>
      <c r="C88" s="255" t="s">
        <v>70</v>
      </c>
      <c r="D88" s="221">
        <v>15</v>
      </c>
      <c r="E88" s="221">
        <v>14</v>
      </c>
      <c r="F88" s="221">
        <v>16</v>
      </c>
      <c r="G88" s="221"/>
      <c r="H88" s="221"/>
      <c r="I88" s="221"/>
      <c r="J88"/>
      <c r="K88"/>
      <c r="L88"/>
      <c r="M88"/>
      <c r="N88"/>
      <c r="O88"/>
      <c r="P88"/>
      <c r="Q88"/>
      <c r="R88"/>
      <c r="S8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  <c r="GG88"/>
      <c r="GH88"/>
      <c r="GI88"/>
      <c r="GJ88"/>
      <c r="GK88"/>
      <c r="GL88"/>
      <c r="GM88"/>
      <c r="GN88"/>
      <c r="GO88"/>
      <c r="GP88"/>
      <c r="GQ88"/>
      <c r="GR88"/>
      <c r="GS88"/>
      <c r="GT88"/>
      <c r="GU88"/>
      <c r="GV88"/>
      <c r="GW88"/>
      <c r="GX88"/>
      <c r="GY88"/>
      <c r="GZ88"/>
      <c r="HA88"/>
      <c r="HB88"/>
      <c r="HC88"/>
      <c r="HD88"/>
      <c r="HE88"/>
      <c r="HF88"/>
      <c r="HG88"/>
      <c r="HH88"/>
      <c r="HI88"/>
      <c r="HJ88"/>
      <c r="HK88"/>
      <c r="HL88"/>
      <c r="HM88"/>
      <c r="HN88"/>
      <c r="HO88"/>
      <c r="HP88"/>
      <c r="HQ88"/>
      <c r="HR88"/>
      <c r="HS88"/>
      <c r="HT88"/>
      <c r="HU88"/>
      <c r="HV88"/>
      <c r="HW88"/>
      <c r="HX88"/>
      <c r="HY88"/>
      <c r="HZ88"/>
      <c r="IA88"/>
      <c r="IB88"/>
      <c r="IC88"/>
      <c r="ID88"/>
      <c r="IE88"/>
      <c r="IF88"/>
      <c r="IG88"/>
      <c r="IH88"/>
      <c r="II88"/>
      <c r="IJ88"/>
      <c r="IK88"/>
      <c r="IL88"/>
      <c r="IM88"/>
      <c r="IN88"/>
      <c r="IO88"/>
      <c r="IP88"/>
      <c r="IQ88"/>
      <c r="IR88"/>
      <c r="IS88"/>
      <c r="IT88"/>
      <c r="IU88"/>
      <c r="IV88"/>
      <c r="IW88"/>
      <c r="IX88"/>
      <c r="IY88"/>
      <c r="IZ88"/>
      <c r="JA88"/>
      <c r="JB88"/>
      <c r="JC88"/>
      <c r="JD88"/>
      <c r="JE88"/>
      <c r="JF88"/>
      <c r="JG88"/>
      <c r="JH88"/>
      <c r="JI88"/>
      <c r="JJ88"/>
      <c r="JK88"/>
      <c r="JL88"/>
      <c r="JM88"/>
      <c r="JN88"/>
      <c r="JO88"/>
      <c r="JP88"/>
      <c r="JQ88"/>
      <c r="JR88"/>
      <c r="JS88"/>
      <c r="JT88"/>
      <c r="JU88"/>
      <c r="JV88"/>
      <c r="JW88"/>
      <c r="JX88"/>
      <c r="JY88"/>
      <c r="JZ88"/>
      <c r="KA88"/>
      <c r="KB88"/>
      <c r="KC88"/>
      <c r="KD88"/>
      <c r="KE88"/>
      <c r="KF88"/>
      <c r="KG88"/>
      <c r="KH88"/>
      <c r="KI88"/>
      <c r="KJ88"/>
      <c r="KK88"/>
      <c r="KL88"/>
      <c r="KM88"/>
      <c r="KN88"/>
      <c r="KO88"/>
      <c r="KP88"/>
      <c r="KQ88"/>
      <c r="KR88"/>
      <c r="KS88"/>
      <c r="KT88"/>
      <c r="KU88"/>
      <c r="KV88"/>
      <c r="KW88"/>
      <c r="KX88"/>
      <c r="KY88"/>
      <c r="KZ88"/>
      <c r="LA88"/>
      <c r="LB88"/>
      <c r="LC88"/>
      <c r="LD88"/>
      <c r="LE88"/>
      <c r="LF88"/>
      <c r="LG88"/>
      <c r="LH88"/>
      <c r="LI88"/>
      <c r="LJ88"/>
      <c r="LK88"/>
      <c r="LL88"/>
      <c r="LM88"/>
      <c r="LN88"/>
      <c r="LO88"/>
      <c r="LP88"/>
      <c r="LQ88"/>
      <c r="LR88"/>
      <c r="LS88"/>
      <c r="LT88"/>
      <c r="LU88"/>
      <c r="LV88"/>
      <c r="LW88"/>
      <c r="LX88"/>
      <c r="LY88"/>
      <c r="LZ88"/>
      <c r="MA88"/>
      <c r="MB88"/>
      <c r="MC88"/>
      <c r="MD88"/>
      <c r="ME88"/>
      <c r="MF88"/>
      <c r="MG88"/>
      <c r="MH88"/>
      <c r="MI88"/>
      <c r="MJ88"/>
      <c r="MK88"/>
      <c r="ML88"/>
      <c r="MM88"/>
      <c r="MN88"/>
      <c r="MO88"/>
      <c r="MP88"/>
      <c r="MQ88"/>
      <c r="MR88"/>
      <c r="MS88"/>
      <c r="MT88"/>
      <c r="MU88"/>
      <c r="MV88"/>
      <c r="MW88"/>
      <c r="MX88"/>
      <c r="MY88"/>
      <c r="MZ88"/>
      <c r="NA88"/>
      <c r="NB88"/>
      <c r="NC88"/>
      <c r="ND88"/>
      <c r="NE88"/>
      <c r="NF88"/>
      <c r="NG88"/>
      <c r="NH88"/>
      <c r="NI88"/>
      <c r="NJ88"/>
      <c r="NK88"/>
      <c r="NL88"/>
      <c r="NM88"/>
      <c r="NN88"/>
      <c r="NO88"/>
      <c r="NP88"/>
      <c r="NQ88"/>
      <c r="NR88"/>
      <c r="NS88"/>
      <c r="NT88"/>
      <c r="NU88"/>
      <c r="NV88"/>
      <c r="NW88"/>
      <c r="NX88"/>
      <c r="NY88"/>
      <c r="NZ88"/>
      <c r="OA88"/>
      <c r="OB88"/>
      <c r="OC88"/>
      <c r="OD88"/>
      <c r="OE88"/>
      <c r="OF88"/>
      <c r="OG88"/>
      <c r="OH88"/>
      <c r="OI88"/>
      <c r="OJ88"/>
      <c r="OK88"/>
      <c r="OL88"/>
      <c r="OM88"/>
      <c r="ON88"/>
      <c r="OO88"/>
      <c r="OP88"/>
      <c r="OQ88"/>
      <c r="OR88"/>
      <c r="OS88"/>
      <c r="OT88"/>
      <c r="OU88"/>
      <c r="OV88"/>
      <c r="OW88"/>
      <c r="OX88"/>
      <c r="OY88"/>
      <c r="OZ88"/>
      <c r="PA88"/>
      <c r="PB88"/>
      <c r="PC88"/>
      <c r="PD88"/>
      <c r="PE88"/>
      <c r="PF88"/>
      <c r="PG88"/>
      <c r="PH88"/>
      <c r="PI88"/>
      <c r="PJ88"/>
      <c r="PK88"/>
      <c r="PL88"/>
      <c r="PM88"/>
      <c r="PN88"/>
      <c r="PO88"/>
      <c r="PP88"/>
      <c r="PQ88"/>
      <c r="PR88"/>
      <c r="PS88"/>
      <c r="PT88"/>
      <c r="PU88"/>
      <c r="PV88"/>
      <c r="PW88"/>
      <c r="PX88"/>
      <c r="PY88"/>
      <c r="PZ88"/>
      <c r="QA88"/>
      <c r="QB88"/>
      <c r="QC88"/>
      <c r="QD88"/>
      <c r="QE88"/>
      <c r="QF88"/>
      <c r="QG88"/>
      <c r="QH88"/>
      <c r="QI88"/>
      <c r="QJ88"/>
      <c r="QK88"/>
      <c r="QL88"/>
      <c r="QM88"/>
      <c r="QN88"/>
      <c r="QO88"/>
      <c r="QP88"/>
      <c r="QQ88"/>
      <c r="QR88"/>
      <c r="QS88"/>
      <c r="QT88"/>
      <c r="QU88"/>
      <c r="QV88"/>
      <c r="QW88"/>
      <c r="QX88"/>
      <c r="QY88"/>
      <c r="QZ88"/>
      <c r="RA88"/>
      <c r="RB88"/>
      <c r="RC88"/>
      <c r="RD88"/>
      <c r="RE88"/>
      <c r="RF88"/>
    </row>
    <row r="89" spans="1:474">
      <c r="A89" s="255">
        <v>30</v>
      </c>
      <c r="B89" s="255" t="s">
        <v>190</v>
      </c>
      <c r="C89" s="255" t="s">
        <v>70</v>
      </c>
      <c r="D89" s="221">
        <v>46</v>
      </c>
      <c r="E89" s="221">
        <v>45</v>
      </c>
      <c r="F89" s="221">
        <v>48</v>
      </c>
      <c r="G89" s="221"/>
      <c r="H89" s="221"/>
      <c r="I89" s="221"/>
      <c r="J89"/>
      <c r="K89"/>
      <c r="L89"/>
      <c r="M89"/>
      <c r="N89"/>
      <c r="O89"/>
      <c r="P89"/>
      <c r="Q89"/>
      <c r="R89"/>
      <c r="S89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  <c r="GG89"/>
      <c r="GH89"/>
      <c r="GI89"/>
      <c r="GJ89"/>
      <c r="GK89"/>
      <c r="GL89"/>
      <c r="GM89"/>
      <c r="GN89"/>
      <c r="GO89"/>
      <c r="GP89"/>
      <c r="GQ89"/>
      <c r="GR89"/>
      <c r="GS89"/>
      <c r="GT89"/>
      <c r="GU89"/>
      <c r="GV89"/>
      <c r="GW89"/>
      <c r="GX89"/>
      <c r="GY89"/>
      <c r="GZ89"/>
      <c r="HA89"/>
      <c r="HB89"/>
      <c r="HC89"/>
      <c r="HD89"/>
      <c r="HE89"/>
      <c r="HF89"/>
      <c r="HG89"/>
      <c r="HH89"/>
      <c r="HI89"/>
      <c r="HJ89"/>
      <c r="HK89"/>
      <c r="HL89"/>
      <c r="HM89"/>
      <c r="HN89"/>
      <c r="HO89"/>
      <c r="HP89"/>
      <c r="HQ89"/>
      <c r="HR89"/>
      <c r="HS89"/>
      <c r="HT89"/>
      <c r="HU89"/>
      <c r="HV89"/>
      <c r="HW89"/>
      <c r="HX89"/>
      <c r="HY89"/>
      <c r="HZ89"/>
      <c r="IA89"/>
      <c r="IB89"/>
      <c r="IC89"/>
      <c r="ID89"/>
      <c r="IE89"/>
      <c r="IF89"/>
      <c r="IG89"/>
      <c r="IH89"/>
      <c r="II89"/>
      <c r="IJ89"/>
      <c r="IK89"/>
      <c r="IL89"/>
      <c r="IM89"/>
      <c r="IN89"/>
      <c r="IO89"/>
      <c r="IP89"/>
      <c r="IQ89"/>
      <c r="IR89"/>
      <c r="IS89"/>
      <c r="IT89"/>
      <c r="IU89"/>
      <c r="IV89"/>
      <c r="IW89"/>
      <c r="IX89"/>
      <c r="IY89"/>
      <c r="IZ89"/>
      <c r="JA89"/>
      <c r="JB89"/>
      <c r="JC89"/>
      <c r="JD89"/>
      <c r="JE89"/>
      <c r="JF89"/>
      <c r="JG89"/>
      <c r="JH89"/>
      <c r="JI89"/>
      <c r="JJ89"/>
      <c r="JK89"/>
      <c r="JL89"/>
      <c r="JM89"/>
      <c r="JN89"/>
      <c r="JO89"/>
      <c r="JP89"/>
      <c r="JQ89"/>
      <c r="JR89"/>
      <c r="JS89"/>
      <c r="JT89"/>
      <c r="JU89"/>
      <c r="JV89"/>
      <c r="JW89"/>
      <c r="JX89"/>
      <c r="JY89"/>
      <c r="JZ89"/>
      <c r="KA89"/>
      <c r="KB89"/>
      <c r="KC89"/>
      <c r="KD89"/>
      <c r="KE89"/>
      <c r="KF89"/>
      <c r="KG89"/>
      <c r="KH89"/>
      <c r="KI89"/>
      <c r="KJ89"/>
      <c r="KK89"/>
      <c r="KL89"/>
      <c r="KM89"/>
      <c r="KN89"/>
      <c r="KO89"/>
      <c r="KP89"/>
      <c r="KQ89"/>
      <c r="KR89"/>
      <c r="KS89"/>
      <c r="KT89"/>
      <c r="KU89"/>
      <c r="KV89"/>
      <c r="KW89"/>
      <c r="KX89"/>
      <c r="KY89"/>
      <c r="KZ89"/>
      <c r="LA89"/>
      <c r="LB89"/>
      <c r="LC89"/>
      <c r="LD89"/>
      <c r="LE89"/>
      <c r="LF89"/>
      <c r="LG89"/>
      <c r="LH89"/>
      <c r="LI89"/>
      <c r="LJ89"/>
      <c r="LK89"/>
      <c r="LL89"/>
      <c r="LM89"/>
      <c r="LN89"/>
      <c r="LO89"/>
      <c r="LP89"/>
      <c r="LQ89"/>
      <c r="LR89"/>
      <c r="LS89"/>
      <c r="LT89"/>
      <c r="LU89"/>
      <c r="LV89"/>
      <c r="LW89"/>
      <c r="LX89"/>
      <c r="LY89"/>
      <c r="LZ89"/>
      <c r="MA89"/>
      <c r="MB89"/>
      <c r="MC89"/>
      <c r="MD89"/>
      <c r="ME89"/>
      <c r="MF89"/>
      <c r="MG89"/>
      <c r="MH89"/>
      <c r="MI89"/>
      <c r="MJ89"/>
      <c r="MK89"/>
      <c r="ML89"/>
      <c r="MM89"/>
      <c r="MN89"/>
      <c r="MO89"/>
      <c r="MP89"/>
      <c r="MQ89"/>
      <c r="MR89"/>
      <c r="MS89"/>
      <c r="MT89"/>
      <c r="MU89"/>
      <c r="MV89"/>
      <c r="MW89"/>
      <c r="MX89"/>
      <c r="MY89"/>
      <c r="MZ89"/>
      <c r="NA89"/>
      <c r="NB89"/>
      <c r="NC89"/>
      <c r="ND89"/>
      <c r="NE89"/>
      <c r="NF89"/>
      <c r="NG89"/>
      <c r="NH89"/>
      <c r="NI89"/>
      <c r="NJ89"/>
      <c r="NK89"/>
      <c r="NL89"/>
      <c r="NM89"/>
      <c r="NN89"/>
      <c r="NO89"/>
      <c r="NP89"/>
      <c r="NQ89"/>
      <c r="NR89"/>
      <c r="NS89"/>
      <c r="NT89"/>
      <c r="NU89"/>
      <c r="NV89"/>
      <c r="NW89"/>
      <c r="NX89"/>
      <c r="NY89"/>
      <c r="NZ89"/>
      <c r="OA89"/>
      <c r="OB89"/>
      <c r="OC89"/>
      <c r="OD89"/>
      <c r="OE89"/>
      <c r="OF89"/>
      <c r="OG89"/>
      <c r="OH89"/>
      <c r="OI89"/>
      <c r="OJ89"/>
      <c r="OK89"/>
      <c r="OL89"/>
      <c r="OM89"/>
      <c r="ON89"/>
      <c r="OO89"/>
      <c r="OP89"/>
      <c r="OQ89"/>
      <c r="OR89"/>
      <c r="OS89"/>
      <c r="OT89"/>
      <c r="OU89"/>
      <c r="OV89"/>
      <c r="OW89"/>
      <c r="OX89"/>
      <c r="OY89"/>
      <c r="OZ89"/>
      <c r="PA89"/>
      <c r="PB89"/>
      <c r="PC89"/>
      <c r="PD89"/>
      <c r="PE89"/>
      <c r="PF89"/>
      <c r="PG89"/>
      <c r="PH89"/>
      <c r="PI89"/>
      <c r="PJ89"/>
      <c r="PK89"/>
      <c r="PL89"/>
      <c r="PM89"/>
      <c r="PN89"/>
      <c r="PO89"/>
      <c r="PP89"/>
      <c r="PQ89"/>
      <c r="PR89"/>
      <c r="PS89"/>
      <c r="PT89"/>
      <c r="PU89"/>
      <c r="PV89"/>
      <c r="PW89"/>
      <c r="PX89"/>
      <c r="PY89"/>
      <c r="PZ89"/>
      <c r="QA89"/>
      <c r="QB89"/>
      <c r="QC89"/>
      <c r="QD89"/>
      <c r="QE89"/>
      <c r="QF89"/>
      <c r="QG89"/>
      <c r="QH89"/>
      <c r="QI89"/>
      <c r="QJ89"/>
      <c r="QK89"/>
      <c r="QL89"/>
      <c r="QM89"/>
      <c r="QN89"/>
      <c r="QO89"/>
      <c r="QP89"/>
      <c r="QQ89"/>
      <c r="QR89"/>
      <c r="QS89"/>
      <c r="QT89"/>
      <c r="QU89"/>
      <c r="QV89"/>
      <c r="QW89"/>
      <c r="QX89"/>
      <c r="QY89"/>
      <c r="QZ89"/>
      <c r="RA89"/>
      <c r="RB89"/>
      <c r="RC89"/>
      <c r="RD89"/>
      <c r="RE89"/>
      <c r="RF89"/>
    </row>
    <row r="90" spans="1:474">
      <c r="A90" s="255">
        <v>30</v>
      </c>
      <c r="B90" s="255" t="s">
        <v>259</v>
      </c>
      <c r="C90" s="255" t="s">
        <v>70</v>
      </c>
      <c r="D90" s="221">
        <v>32</v>
      </c>
      <c r="E90" s="221">
        <v>32</v>
      </c>
      <c r="F90" s="221">
        <v>32</v>
      </c>
      <c r="G90" s="221"/>
      <c r="H90" s="221"/>
      <c r="I90" s="221"/>
      <c r="J90"/>
      <c r="K90"/>
      <c r="L90"/>
      <c r="M90"/>
      <c r="N90"/>
      <c r="O90"/>
      <c r="P90"/>
      <c r="Q90"/>
      <c r="R90"/>
      <c r="S90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  <c r="GG90"/>
      <c r="GH90"/>
      <c r="GI90"/>
      <c r="GJ90"/>
      <c r="GK90"/>
      <c r="GL90"/>
      <c r="GM90"/>
      <c r="GN90"/>
      <c r="GO90"/>
      <c r="GP90"/>
      <c r="GQ90"/>
      <c r="GR90"/>
      <c r="GS90"/>
      <c r="GT90"/>
      <c r="GU90"/>
      <c r="GV90"/>
      <c r="GW90"/>
      <c r="GX90"/>
      <c r="GY90"/>
      <c r="GZ90"/>
      <c r="HA90"/>
      <c r="HB90"/>
      <c r="HC90"/>
      <c r="HD90"/>
      <c r="HE90"/>
      <c r="HF90"/>
      <c r="HG90"/>
      <c r="HH90"/>
      <c r="HI90"/>
      <c r="HJ90"/>
      <c r="HK90"/>
      <c r="HL90"/>
      <c r="HM90"/>
      <c r="HN90"/>
      <c r="HO90"/>
      <c r="HP90"/>
      <c r="HQ90"/>
      <c r="HR90"/>
      <c r="HS90"/>
      <c r="HT90"/>
      <c r="HU90"/>
      <c r="HV90"/>
      <c r="HW90"/>
      <c r="HX90"/>
      <c r="HY90"/>
      <c r="HZ90"/>
      <c r="IA90"/>
      <c r="IB90"/>
      <c r="IC90"/>
      <c r="ID90"/>
      <c r="IE90"/>
      <c r="IF90"/>
      <c r="IG90"/>
      <c r="IH90"/>
      <c r="II90"/>
      <c r="IJ90"/>
      <c r="IK90"/>
      <c r="IL90"/>
      <c r="IM90"/>
      <c r="IN90"/>
      <c r="IO90"/>
      <c r="IP90"/>
      <c r="IQ90"/>
      <c r="IR90"/>
      <c r="IS90"/>
      <c r="IT90"/>
      <c r="IU90"/>
      <c r="IV90"/>
      <c r="IW90"/>
      <c r="IX90"/>
      <c r="IY90"/>
      <c r="IZ90"/>
      <c r="JA90"/>
      <c r="JB90"/>
      <c r="JC90"/>
      <c r="JD90"/>
      <c r="JE90"/>
      <c r="JF90"/>
      <c r="JG90"/>
      <c r="JH90"/>
      <c r="JI90"/>
      <c r="JJ90"/>
      <c r="JK90"/>
      <c r="JL90"/>
      <c r="JM90"/>
      <c r="JN90"/>
      <c r="JO90"/>
      <c r="JP90"/>
      <c r="JQ90"/>
      <c r="JR90"/>
      <c r="JS90"/>
      <c r="JT90"/>
      <c r="JU90"/>
      <c r="JV90"/>
      <c r="JW90"/>
      <c r="JX90"/>
      <c r="JY90"/>
      <c r="JZ90"/>
      <c r="KA90"/>
      <c r="KB90"/>
      <c r="KC90"/>
      <c r="KD90"/>
      <c r="KE90"/>
      <c r="KF90"/>
      <c r="KG90"/>
      <c r="KH90"/>
      <c r="KI90"/>
      <c r="KJ90"/>
      <c r="KK90"/>
      <c r="KL90"/>
      <c r="KM90"/>
      <c r="KN90"/>
      <c r="KO90"/>
      <c r="KP90"/>
      <c r="KQ90"/>
      <c r="KR90"/>
      <c r="KS90"/>
      <c r="KT90"/>
      <c r="KU90"/>
      <c r="KV90"/>
      <c r="KW90"/>
      <c r="KX90"/>
      <c r="KY90"/>
      <c r="KZ90"/>
      <c r="LA90"/>
      <c r="LB90"/>
      <c r="LC90"/>
      <c r="LD90"/>
      <c r="LE90"/>
      <c r="LF90"/>
      <c r="LG90"/>
      <c r="LH90"/>
      <c r="LI90"/>
      <c r="LJ90"/>
      <c r="LK90"/>
      <c r="LL90"/>
      <c r="LM90"/>
      <c r="LN90"/>
      <c r="LO90"/>
      <c r="LP90"/>
      <c r="LQ90"/>
      <c r="LR90"/>
      <c r="LS90"/>
      <c r="LT90"/>
      <c r="LU90"/>
      <c r="LV90"/>
      <c r="LW90"/>
      <c r="LX90"/>
      <c r="LY90"/>
      <c r="LZ90"/>
      <c r="MA90"/>
      <c r="MB90"/>
      <c r="MC90"/>
      <c r="MD90"/>
      <c r="ME90"/>
      <c r="MF90"/>
      <c r="MG90"/>
      <c r="MH90"/>
      <c r="MI90"/>
      <c r="MJ90"/>
      <c r="MK90"/>
      <c r="ML90"/>
      <c r="MM90"/>
      <c r="MN90"/>
      <c r="MO90"/>
      <c r="MP90"/>
      <c r="MQ90"/>
      <c r="MR90"/>
      <c r="MS90"/>
      <c r="MT90"/>
      <c r="MU90"/>
      <c r="MV90"/>
      <c r="MW90"/>
      <c r="MX90"/>
      <c r="MY90"/>
      <c r="MZ90"/>
      <c r="NA90"/>
      <c r="NB90"/>
      <c r="NC90"/>
      <c r="ND90"/>
      <c r="NE90"/>
      <c r="NF90"/>
      <c r="NG90"/>
      <c r="NH90"/>
      <c r="NI90"/>
      <c r="NJ90"/>
      <c r="NK90"/>
      <c r="NL90"/>
      <c r="NM90"/>
      <c r="NN90"/>
      <c r="NO90"/>
      <c r="NP90"/>
      <c r="NQ90"/>
      <c r="NR90"/>
      <c r="NS90"/>
      <c r="NT90"/>
      <c r="NU90"/>
      <c r="NV90"/>
      <c r="NW90"/>
      <c r="NX90"/>
      <c r="NY90"/>
      <c r="NZ90"/>
      <c r="OA90"/>
      <c r="OB90"/>
      <c r="OC90"/>
      <c r="OD90"/>
      <c r="OE90"/>
      <c r="OF90"/>
      <c r="OG90"/>
      <c r="OH90"/>
      <c r="OI90"/>
      <c r="OJ90"/>
      <c r="OK90"/>
      <c r="OL90"/>
      <c r="OM90"/>
      <c r="ON90"/>
      <c r="OO90"/>
      <c r="OP90"/>
      <c r="OQ90"/>
      <c r="OR90"/>
      <c r="OS90"/>
      <c r="OT90"/>
      <c r="OU90"/>
      <c r="OV90"/>
      <c r="OW90"/>
      <c r="OX90"/>
      <c r="OY90"/>
      <c r="OZ90"/>
      <c r="PA90"/>
      <c r="PB90"/>
      <c r="PC90"/>
      <c r="PD90"/>
      <c r="PE90"/>
      <c r="PF90"/>
      <c r="PG90"/>
      <c r="PH90"/>
      <c r="PI90"/>
      <c r="PJ90"/>
      <c r="PK90"/>
      <c r="PL90"/>
      <c r="PM90"/>
      <c r="PN90"/>
      <c r="PO90"/>
      <c r="PP90"/>
      <c r="PQ90"/>
      <c r="PR90"/>
      <c r="PS90"/>
      <c r="PT90"/>
      <c r="PU90"/>
      <c r="PV90"/>
      <c r="PW90"/>
      <c r="PX90"/>
      <c r="PY90"/>
      <c r="PZ90"/>
      <c r="QA90"/>
      <c r="QB90"/>
      <c r="QC90"/>
      <c r="QD90"/>
      <c r="QE90"/>
      <c r="QF90"/>
      <c r="QG90"/>
      <c r="QH90"/>
      <c r="QI90"/>
      <c r="QJ90"/>
      <c r="QK90"/>
      <c r="QL90"/>
      <c r="QM90"/>
      <c r="QN90"/>
      <c r="QO90"/>
      <c r="QP90"/>
      <c r="QQ90"/>
      <c r="QR90"/>
      <c r="QS90"/>
      <c r="QT90"/>
      <c r="QU90"/>
      <c r="QV90"/>
      <c r="QW90"/>
      <c r="QX90"/>
      <c r="QY90"/>
      <c r="QZ90"/>
      <c r="RA90"/>
      <c r="RB90"/>
      <c r="RC90"/>
      <c r="RD90"/>
      <c r="RE90"/>
      <c r="RF90"/>
    </row>
    <row r="91" spans="1:474">
      <c r="A91" s="255">
        <v>31</v>
      </c>
      <c r="B91" s="255" t="s">
        <v>190</v>
      </c>
      <c r="C91" s="255" t="s">
        <v>71</v>
      </c>
      <c r="D91" s="221">
        <v>26</v>
      </c>
      <c r="E91" s="221">
        <v>26</v>
      </c>
      <c r="F91" s="221">
        <v>26</v>
      </c>
      <c r="G91" s="221"/>
      <c r="H91" s="221"/>
      <c r="I91" s="221"/>
      <c r="J91"/>
      <c r="K91"/>
      <c r="L91"/>
      <c r="M91"/>
      <c r="N91"/>
      <c r="O91"/>
      <c r="P91"/>
      <c r="Q91"/>
      <c r="R91"/>
      <c r="S91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  <c r="GG91"/>
      <c r="GH91"/>
      <c r="GI91"/>
      <c r="GJ91"/>
      <c r="GK91"/>
      <c r="GL91"/>
      <c r="GM91"/>
      <c r="GN91"/>
      <c r="GO91"/>
      <c r="GP91"/>
      <c r="GQ91"/>
      <c r="GR91"/>
      <c r="GS91"/>
      <c r="GT91"/>
      <c r="GU91"/>
      <c r="GV91"/>
      <c r="GW91"/>
      <c r="GX91"/>
      <c r="GY91"/>
      <c r="GZ91"/>
      <c r="HA91"/>
      <c r="HB91"/>
      <c r="HC91"/>
      <c r="HD91"/>
      <c r="HE91"/>
      <c r="HF91"/>
      <c r="HG91"/>
      <c r="HH91"/>
      <c r="HI91"/>
      <c r="HJ91"/>
      <c r="HK91"/>
      <c r="HL91"/>
      <c r="HM91"/>
      <c r="HN91"/>
      <c r="HO91"/>
      <c r="HP91"/>
      <c r="HQ91"/>
      <c r="HR91"/>
      <c r="HS91"/>
      <c r="HT91"/>
      <c r="HU91"/>
      <c r="HV91"/>
      <c r="HW91"/>
      <c r="HX91"/>
      <c r="HY91"/>
      <c r="HZ91"/>
      <c r="IA91"/>
      <c r="IB91"/>
      <c r="IC91"/>
      <c r="ID91"/>
      <c r="IE91"/>
      <c r="IF91"/>
      <c r="IG91"/>
      <c r="IH91"/>
      <c r="II91"/>
      <c r="IJ91"/>
      <c r="IK91"/>
      <c r="IL91"/>
      <c r="IM91"/>
      <c r="IN91"/>
      <c r="IO91"/>
      <c r="IP91"/>
      <c r="IQ91"/>
      <c r="IR91"/>
      <c r="IS91"/>
      <c r="IT91"/>
      <c r="IU91"/>
      <c r="IV91"/>
      <c r="IW91"/>
      <c r="IX91"/>
      <c r="IY91"/>
      <c r="IZ91"/>
      <c r="JA91"/>
      <c r="JB91"/>
      <c r="JC91"/>
      <c r="JD91"/>
      <c r="JE91"/>
      <c r="JF91"/>
      <c r="JG91"/>
      <c r="JH91"/>
      <c r="JI91"/>
      <c r="JJ91"/>
      <c r="JK91"/>
      <c r="JL91"/>
      <c r="JM91"/>
      <c r="JN91"/>
      <c r="JO91"/>
      <c r="JP91"/>
      <c r="JQ91"/>
      <c r="JR91"/>
      <c r="JS91"/>
      <c r="JT91"/>
      <c r="JU91"/>
      <c r="JV91"/>
      <c r="JW91"/>
      <c r="JX91"/>
      <c r="JY91"/>
      <c r="JZ91"/>
      <c r="KA91"/>
      <c r="KB91"/>
      <c r="KC91"/>
      <c r="KD91"/>
      <c r="KE91"/>
      <c r="KF91"/>
      <c r="KG91"/>
      <c r="KH91"/>
      <c r="KI91"/>
      <c r="KJ91"/>
      <c r="KK91"/>
      <c r="KL91"/>
      <c r="KM91"/>
      <c r="KN91"/>
      <c r="KO91"/>
      <c r="KP91"/>
      <c r="KQ91"/>
      <c r="KR91"/>
      <c r="KS91"/>
      <c r="KT91"/>
      <c r="KU91"/>
      <c r="KV91"/>
      <c r="KW91"/>
      <c r="KX91"/>
      <c r="KY91"/>
      <c r="KZ91"/>
      <c r="LA91"/>
      <c r="LB91"/>
      <c r="LC91"/>
      <c r="LD91"/>
      <c r="LE91"/>
      <c r="LF91"/>
      <c r="LG91"/>
      <c r="LH91"/>
      <c r="LI91"/>
      <c r="LJ91"/>
      <c r="LK91"/>
      <c r="LL91"/>
      <c r="LM91"/>
      <c r="LN91"/>
      <c r="LO91"/>
      <c r="LP91"/>
      <c r="LQ91"/>
      <c r="LR91"/>
      <c r="LS91"/>
      <c r="LT91"/>
      <c r="LU91"/>
      <c r="LV91"/>
      <c r="LW91"/>
      <c r="LX91"/>
      <c r="LY91"/>
      <c r="LZ91"/>
      <c r="MA91"/>
      <c r="MB91"/>
      <c r="MC91"/>
      <c r="MD91"/>
      <c r="ME91"/>
      <c r="MF91"/>
      <c r="MG91"/>
      <c r="MH91"/>
      <c r="MI91"/>
      <c r="MJ91"/>
      <c r="MK91"/>
      <c r="ML91"/>
      <c r="MM91"/>
      <c r="MN91"/>
      <c r="MO91"/>
      <c r="MP91"/>
      <c r="MQ91"/>
      <c r="MR91"/>
      <c r="MS91"/>
      <c r="MT91"/>
      <c r="MU91"/>
      <c r="MV91"/>
      <c r="MW91"/>
      <c r="MX91"/>
      <c r="MY91"/>
      <c r="MZ91"/>
      <c r="NA91"/>
      <c r="NB91"/>
      <c r="NC91"/>
      <c r="ND91"/>
      <c r="NE91"/>
      <c r="NF91"/>
      <c r="NG91"/>
      <c r="NH91"/>
      <c r="NI91"/>
      <c r="NJ91"/>
      <c r="NK91"/>
      <c r="NL91"/>
      <c r="NM91"/>
      <c r="NN91"/>
      <c r="NO91"/>
      <c r="NP91"/>
      <c r="NQ91"/>
      <c r="NR91"/>
      <c r="NS91"/>
      <c r="NT91"/>
      <c r="NU91"/>
      <c r="NV91"/>
      <c r="NW91"/>
      <c r="NX91"/>
      <c r="NY91"/>
      <c r="NZ91"/>
      <c r="OA91"/>
      <c r="OB91"/>
      <c r="OC91"/>
      <c r="OD91"/>
      <c r="OE91"/>
      <c r="OF91"/>
      <c r="OG91"/>
      <c r="OH91"/>
      <c r="OI91"/>
      <c r="OJ91"/>
      <c r="OK91"/>
      <c r="OL91"/>
      <c r="OM91"/>
      <c r="ON91"/>
      <c r="OO91"/>
      <c r="OP91"/>
      <c r="OQ91"/>
      <c r="OR91"/>
      <c r="OS91"/>
      <c r="OT91"/>
      <c r="OU91"/>
      <c r="OV91"/>
      <c r="OW91"/>
      <c r="OX91"/>
      <c r="OY91"/>
      <c r="OZ91"/>
      <c r="PA91"/>
      <c r="PB91"/>
      <c r="PC91"/>
      <c r="PD91"/>
      <c r="PE91"/>
      <c r="PF91"/>
      <c r="PG91"/>
      <c r="PH91"/>
      <c r="PI91"/>
      <c r="PJ91"/>
      <c r="PK91"/>
      <c r="PL91"/>
      <c r="PM91"/>
      <c r="PN91"/>
      <c r="PO91"/>
      <c r="PP91"/>
      <c r="PQ91"/>
      <c r="PR91"/>
      <c r="PS91"/>
      <c r="PT91"/>
      <c r="PU91"/>
      <c r="PV91"/>
      <c r="PW91"/>
      <c r="PX91"/>
      <c r="PY91"/>
      <c r="PZ91"/>
      <c r="QA91"/>
      <c r="QB91"/>
      <c r="QC91"/>
      <c r="QD91"/>
      <c r="QE91"/>
      <c r="QF91"/>
      <c r="QG91"/>
      <c r="QH91"/>
      <c r="QI91"/>
      <c r="QJ91"/>
      <c r="QK91"/>
      <c r="QL91"/>
      <c r="QM91"/>
      <c r="QN91"/>
      <c r="QO91"/>
      <c r="QP91"/>
      <c r="QQ91"/>
      <c r="QR91"/>
      <c r="QS91"/>
      <c r="QT91"/>
      <c r="QU91"/>
      <c r="QV91"/>
      <c r="QW91"/>
      <c r="QX91"/>
      <c r="QY91"/>
      <c r="QZ91"/>
      <c r="RA91"/>
      <c r="RB91"/>
      <c r="RC91"/>
      <c r="RD91"/>
      <c r="RE91"/>
      <c r="RF91"/>
    </row>
    <row r="92" spans="1:474">
      <c r="A92" s="255">
        <v>31</v>
      </c>
      <c r="B92" s="255" t="s">
        <v>182</v>
      </c>
      <c r="C92" s="255" t="s">
        <v>71</v>
      </c>
      <c r="D92" s="221">
        <v>15.5</v>
      </c>
      <c r="E92" s="221">
        <v>15</v>
      </c>
      <c r="F92" s="221">
        <v>16</v>
      </c>
      <c r="G92" s="221"/>
      <c r="H92" s="221"/>
      <c r="I92" s="221"/>
      <c r="J92"/>
      <c r="K92"/>
      <c r="L92"/>
      <c r="M92"/>
      <c r="N92"/>
      <c r="O92"/>
      <c r="P92"/>
      <c r="Q92"/>
      <c r="R92"/>
      <c r="S92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  <c r="GG92"/>
      <c r="GH92"/>
      <c r="GI92"/>
      <c r="GJ92"/>
      <c r="GK92"/>
      <c r="GL92"/>
      <c r="GM92"/>
      <c r="GN92"/>
      <c r="GO92"/>
      <c r="GP92"/>
      <c r="GQ92"/>
      <c r="GR92"/>
      <c r="GS92"/>
      <c r="GT92"/>
      <c r="GU92"/>
      <c r="GV92"/>
      <c r="GW92"/>
      <c r="GX92"/>
      <c r="GY92"/>
      <c r="GZ92"/>
      <c r="HA92"/>
      <c r="HB92"/>
      <c r="HC92"/>
      <c r="HD92"/>
      <c r="HE92"/>
      <c r="HF92"/>
      <c r="HG92"/>
      <c r="HH92"/>
      <c r="HI92"/>
      <c r="HJ92"/>
      <c r="HK92"/>
      <c r="HL92"/>
      <c r="HM92"/>
      <c r="HN92"/>
      <c r="HO92"/>
      <c r="HP92"/>
      <c r="HQ92"/>
      <c r="HR92"/>
      <c r="HS92"/>
      <c r="HT92"/>
      <c r="HU92"/>
      <c r="HV92"/>
      <c r="HW92"/>
      <c r="HX92"/>
      <c r="HY92"/>
      <c r="HZ92"/>
      <c r="IA92"/>
      <c r="IB92"/>
      <c r="IC92"/>
      <c r="ID92"/>
      <c r="IE92"/>
      <c r="IF92"/>
      <c r="IG92"/>
      <c r="IH92"/>
      <c r="II92"/>
      <c r="IJ92"/>
      <c r="IK92"/>
      <c r="IL92"/>
      <c r="IM92"/>
      <c r="IN92"/>
      <c r="IO92"/>
      <c r="IP92"/>
      <c r="IQ92"/>
      <c r="IR92"/>
      <c r="IS92"/>
      <c r="IT92"/>
      <c r="IU92"/>
      <c r="IV92"/>
      <c r="IW92"/>
      <c r="IX92"/>
      <c r="IY92"/>
      <c r="IZ92"/>
      <c r="JA92"/>
      <c r="JB92"/>
      <c r="JC92"/>
      <c r="JD92"/>
      <c r="JE92"/>
      <c r="JF92"/>
      <c r="JG92"/>
      <c r="JH92"/>
      <c r="JI92"/>
      <c r="JJ92"/>
      <c r="JK92"/>
      <c r="JL92"/>
      <c r="JM92"/>
      <c r="JN92"/>
      <c r="JO92"/>
      <c r="JP92"/>
      <c r="JQ92"/>
      <c r="JR92"/>
      <c r="JS92"/>
      <c r="JT92"/>
      <c r="JU92"/>
      <c r="JV92"/>
      <c r="JW92"/>
      <c r="JX92"/>
      <c r="JY92"/>
      <c r="JZ92"/>
      <c r="KA92"/>
      <c r="KB92"/>
      <c r="KC92"/>
      <c r="KD92"/>
      <c r="KE92"/>
      <c r="KF92"/>
      <c r="KG92"/>
      <c r="KH92"/>
      <c r="KI92"/>
      <c r="KJ92"/>
      <c r="KK92"/>
      <c r="KL92"/>
      <c r="KM92"/>
      <c r="KN92"/>
      <c r="KO92"/>
      <c r="KP92"/>
      <c r="KQ92"/>
      <c r="KR92"/>
      <c r="KS92"/>
      <c r="KT92"/>
      <c r="KU92"/>
      <c r="KV92"/>
      <c r="KW92"/>
      <c r="KX92"/>
      <c r="KY92"/>
      <c r="KZ92"/>
      <c r="LA92"/>
      <c r="LB92"/>
      <c r="LC92"/>
      <c r="LD92"/>
      <c r="LE92"/>
      <c r="LF92"/>
      <c r="LG92"/>
      <c r="LH92"/>
      <c r="LI92"/>
      <c r="LJ92"/>
      <c r="LK92"/>
      <c r="LL92"/>
      <c r="LM92"/>
      <c r="LN92"/>
      <c r="LO92"/>
      <c r="LP92"/>
      <c r="LQ92"/>
      <c r="LR92"/>
      <c r="LS92"/>
      <c r="LT92"/>
      <c r="LU92"/>
      <c r="LV92"/>
      <c r="LW92"/>
      <c r="LX92"/>
      <c r="LY92"/>
      <c r="LZ92"/>
      <c r="MA92"/>
      <c r="MB92"/>
      <c r="MC92"/>
      <c r="MD92"/>
      <c r="ME92"/>
      <c r="MF92"/>
      <c r="MG92"/>
      <c r="MH92"/>
      <c r="MI92"/>
      <c r="MJ92"/>
      <c r="MK92"/>
      <c r="ML92"/>
      <c r="MM92"/>
      <c r="MN92"/>
      <c r="MO92"/>
      <c r="MP92"/>
      <c r="MQ92"/>
      <c r="MR92"/>
      <c r="MS92"/>
      <c r="MT92"/>
      <c r="MU92"/>
      <c r="MV92"/>
      <c r="MW92"/>
      <c r="MX92"/>
      <c r="MY92"/>
      <c r="MZ92"/>
      <c r="NA92"/>
      <c r="NB92"/>
      <c r="NC92"/>
      <c r="ND92"/>
      <c r="NE92"/>
      <c r="NF92"/>
      <c r="NG92"/>
      <c r="NH92"/>
      <c r="NI92"/>
      <c r="NJ92"/>
      <c r="NK92"/>
      <c r="NL92"/>
      <c r="NM92"/>
      <c r="NN92"/>
      <c r="NO92"/>
      <c r="NP92"/>
      <c r="NQ92"/>
      <c r="NR92"/>
      <c r="NS92"/>
      <c r="NT92"/>
      <c r="NU92"/>
      <c r="NV92"/>
      <c r="NW92"/>
      <c r="NX92"/>
      <c r="NY92"/>
      <c r="NZ92"/>
      <c r="OA92"/>
      <c r="OB92"/>
      <c r="OC92"/>
      <c r="OD92"/>
      <c r="OE92"/>
      <c r="OF92"/>
      <c r="OG92"/>
      <c r="OH92"/>
      <c r="OI92"/>
      <c r="OJ92"/>
      <c r="OK92"/>
      <c r="OL92"/>
      <c r="OM92"/>
      <c r="ON92"/>
      <c r="OO92"/>
      <c r="OP92"/>
      <c r="OQ92"/>
      <c r="OR92"/>
      <c r="OS92"/>
      <c r="OT92"/>
      <c r="OU92"/>
      <c r="OV92"/>
      <c r="OW92"/>
      <c r="OX92"/>
      <c r="OY92"/>
      <c r="OZ92"/>
      <c r="PA92"/>
      <c r="PB92"/>
      <c r="PC92"/>
      <c r="PD92"/>
      <c r="PE92"/>
      <c r="PF92"/>
      <c r="PG92"/>
      <c r="PH92"/>
      <c r="PI92"/>
      <c r="PJ92"/>
      <c r="PK92"/>
      <c r="PL92"/>
      <c r="PM92"/>
      <c r="PN92"/>
      <c r="PO92"/>
      <c r="PP92"/>
      <c r="PQ92"/>
      <c r="PR92"/>
      <c r="PS92"/>
      <c r="PT92"/>
      <c r="PU92"/>
      <c r="PV92"/>
      <c r="PW92"/>
      <c r="PX92"/>
      <c r="PY92"/>
      <c r="PZ92"/>
      <c r="QA92"/>
      <c r="QB92"/>
      <c r="QC92"/>
      <c r="QD92"/>
      <c r="QE92"/>
      <c r="QF92"/>
      <c r="QG92"/>
      <c r="QH92"/>
      <c r="QI92"/>
      <c r="QJ92"/>
      <c r="QK92"/>
      <c r="QL92"/>
      <c r="QM92"/>
      <c r="QN92"/>
      <c r="QO92"/>
      <c r="QP92"/>
      <c r="QQ92"/>
      <c r="QR92"/>
      <c r="QS92"/>
      <c r="QT92"/>
      <c r="QU92"/>
      <c r="QV92"/>
      <c r="QW92"/>
      <c r="QX92"/>
      <c r="QY92"/>
      <c r="QZ92"/>
      <c r="RA92"/>
      <c r="RB92"/>
      <c r="RC92"/>
      <c r="RD92"/>
      <c r="RE92"/>
      <c r="RF92"/>
    </row>
    <row r="93" spans="1:474">
      <c r="A93" s="255">
        <v>31</v>
      </c>
      <c r="B93" s="255" t="s">
        <v>175</v>
      </c>
      <c r="C93" s="255" t="s">
        <v>71</v>
      </c>
      <c r="D93" s="221">
        <v>17</v>
      </c>
      <c r="E93" s="221">
        <v>17</v>
      </c>
      <c r="F93" s="221">
        <v>17</v>
      </c>
      <c r="G93" s="221"/>
      <c r="H93" s="221"/>
      <c r="I93" s="221"/>
      <c r="J93"/>
      <c r="K93"/>
      <c r="L93"/>
      <c r="M93"/>
      <c r="N93"/>
      <c r="O93"/>
      <c r="P93"/>
      <c r="Q93"/>
      <c r="R93"/>
      <c r="S93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  <c r="GG93"/>
      <c r="GH93"/>
      <c r="GI93"/>
      <c r="GJ93"/>
      <c r="GK93"/>
      <c r="GL93"/>
      <c r="GM93"/>
      <c r="GN93"/>
      <c r="GO93"/>
      <c r="GP93"/>
      <c r="GQ93"/>
      <c r="GR93"/>
      <c r="GS93"/>
      <c r="GT93"/>
      <c r="GU93"/>
      <c r="GV93"/>
      <c r="GW93"/>
      <c r="GX93"/>
      <c r="GY93"/>
      <c r="GZ93"/>
      <c r="HA93"/>
      <c r="HB93"/>
      <c r="HC93"/>
      <c r="HD93"/>
      <c r="HE93"/>
      <c r="HF93"/>
      <c r="HG93"/>
      <c r="HH93"/>
      <c r="HI93"/>
      <c r="HJ93"/>
      <c r="HK93"/>
      <c r="HL93"/>
      <c r="HM93"/>
      <c r="HN93"/>
      <c r="HO93"/>
      <c r="HP93"/>
      <c r="HQ93"/>
      <c r="HR93"/>
      <c r="HS93"/>
      <c r="HT93"/>
      <c r="HU93"/>
      <c r="HV93"/>
      <c r="HW93"/>
      <c r="HX93"/>
      <c r="HY93"/>
      <c r="HZ93"/>
      <c r="IA93"/>
      <c r="IB93"/>
      <c r="IC93"/>
      <c r="ID93"/>
      <c r="IE93"/>
      <c r="IF93"/>
      <c r="IG93"/>
      <c r="IH93"/>
      <c r="II93"/>
      <c r="IJ93"/>
      <c r="IK93"/>
      <c r="IL93"/>
      <c r="IM93"/>
      <c r="IN93"/>
      <c r="IO93"/>
      <c r="IP93"/>
      <c r="IQ93"/>
      <c r="IR93"/>
      <c r="IS93"/>
      <c r="IT93"/>
      <c r="IU93"/>
      <c r="IV93"/>
      <c r="IW93"/>
      <c r="IX93"/>
      <c r="IY93"/>
      <c r="IZ93"/>
      <c r="JA93"/>
      <c r="JB93"/>
      <c r="JC93"/>
      <c r="JD93"/>
      <c r="JE93"/>
      <c r="JF93"/>
      <c r="JG93"/>
      <c r="JH93"/>
      <c r="JI93"/>
      <c r="JJ93"/>
      <c r="JK93"/>
      <c r="JL93"/>
      <c r="JM93"/>
      <c r="JN93"/>
      <c r="JO93"/>
      <c r="JP93"/>
      <c r="JQ93"/>
      <c r="JR93"/>
      <c r="JS93"/>
      <c r="JT93"/>
      <c r="JU93"/>
      <c r="JV93"/>
      <c r="JW93"/>
      <c r="JX93"/>
      <c r="JY93"/>
      <c r="JZ93"/>
      <c r="KA93"/>
      <c r="KB93"/>
      <c r="KC93"/>
      <c r="KD93"/>
      <c r="KE93"/>
      <c r="KF93"/>
      <c r="KG93"/>
      <c r="KH93"/>
      <c r="KI93"/>
      <c r="KJ93"/>
      <c r="KK93"/>
      <c r="KL93"/>
      <c r="KM93"/>
      <c r="KN93"/>
      <c r="KO93"/>
      <c r="KP93"/>
      <c r="KQ93"/>
      <c r="KR93"/>
      <c r="KS93"/>
      <c r="KT93"/>
      <c r="KU93"/>
      <c r="KV93"/>
      <c r="KW93"/>
      <c r="KX93"/>
      <c r="KY93"/>
      <c r="KZ93"/>
      <c r="LA93"/>
      <c r="LB93"/>
      <c r="LC93"/>
      <c r="LD93"/>
      <c r="LE93"/>
      <c r="LF93"/>
      <c r="LG93"/>
      <c r="LH93"/>
      <c r="LI93"/>
      <c r="LJ93"/>
      <c r="LK93"/>
      <c r="LL93"/>
      <c r="LM93"/>
      <c r="LN93"/>
      <c r="LO93"/>
      <c r="LP93"/>
      <c r="LQ93"/>
      <c r="LR93"/>
      <c r="LS93"/>
      <c r="LT93"/>
      <c r="LU93"/>
      <c r="LV93"/>
      <c r="LW93"/>
      <c r="LX93"/>
      <c r="LY93"/>
      <c r="LZ93"/>
      <c r="MA93"/>
      <c r="MB93"/>
      <c r="MC93"/>
      <c r="MD93"/>
      <c r="ME93"/>
      <c r="MF93"/>
      <c r="MG93"/>
      <c r="MH93"/>
      <c r="MI93"/>
      <c r="MJ93"/>
      <c r="MK93"/>
      <c r="ML93"/>
      <c r="MM93"/>
      <c r="MN93"/>
      <c r="MO93"/>
      <c r="MP93"/>
      <c r="MQ93"/>
      <c r="MR93"/>
      <c r="MS93"/>
      <c r="MT93"/>
      <c r="MU93"/>
      <c r="MV93"/>
      <c r="MW93"/>
      <c r="MX93"/>
      <c r="MY93"/>
      <c r="MZ93"/>
      <c r="NA93"/>
      <c r="NB93"/>
      <c r="NC93"/>
      <c r="ND93"/>
      <c r="NE93"/>
      <c r="NF93"/>
      <c r="NG93"/>
      <c r="NH93"/>
      <c r="NI93"/>
      <c r="NJ93"/>
      <c r="NK93"/>
      <c r="NL93"/>
      <c r="NM93"/>
      <c r="NN93"/>
      <c r="NO93"/>
      <c r="NP93"/>
      <c r="NQ93"/>
      <c r="NR93"/>
      <c r="NS93"/>
      <c r="NT93"/>
      <c r="NU93"/>
      <c r="NV93"/>
      <c r="NW93"/>
      <c r="NX93"/>
      <c r="NY93"/>
      <c r="NZ93"/>
      <c r="OA93"/>
      <c r="OB93"/>
      <c r="OC93"/>
      <c r="OD93"/>
      <c r="OE93"/>
      <c r="OF93"/>
      <c r="OG93"/>
      <c r="OH93"/>
      <c r="OI93"/>
      <c r="OJ93"/>
      <c r="OK93"/>
      <c r="OL93"/>
      <c r="OM93"/>
      <c r="ON93"/>
      <c r="OO93"/>
      <c r="OP93"/>
      <c r="OQ93"/>
      <c r="OR93"/>
      <c r="OS93"/>
      <c r="OT93"/>
      <c r="OU93"/>
      <c r="OV93"/>
      <c r="OW93"/>
      <c r="OX93"/>
      <c r="OY93"/>
      <c r="OZ93"/>
      <c r="PA93"/>
      <c r="PB93"/>
      <c r="PC93"/>
      <c r="PD93"/>
      <c r="PE93"/>
      <c r="PF93"/>
      <c r="PG93"/>
      <c r="PH93"/>
      <c r="PI93"/>
      <c r="PJ93"/>
      <c r="PK93"/>
      <c r="PL93"/>
      <c r="PM93"/>
      <c r="PN93"/>
      <c r="PO93"/>
      <c r="PP93"/>
      <c r="PQ93"/>
      <c r="PR93"/>
      <c r="PS93"/>
      <c r="PT93"/>
      <c r="PU93"/>
      <c r="PV93"/>
      <c r="PW93"/>
      <c r="PX93"/>
      <c r="PY93"/>
      <c r="PZ93"/>
      <c r="QA93"/>
      <c r="QB93"/>
      <c r="QC93"/>
      <c r="QD93"/>
      <c r="QE93"/>
      <c r="QF93"/>
      <c r="QG93"/>
      <c r="QH93"/>
      <c r="QI93"/>
      <c r="QJ93"/>
      <c r="QK93"/>
      <c r="QL93"/>
      <c r="QM93"/>
      <c r="QN93"/>
      <c r="QO93"/>
      <c r="QP93"/>
      <c r="QQ93"/>
      <c r="QR93"/>
      <c r="QS93"/>
      <c r="QT93"/>
      <c r="QU93"/>
      <c r="QV93"/>
      <c r="QW93"/>
      <c r="QX93"/>
      <c r="QY93"/>
      <c r="QZ93"/>
      <c r="RA93"/>
      <c r="RB93"/>
      <c r="RC93"/>
      <c r="RD93"/>
      <c r="RE93"/>
      <c r="RF93"/>
    </row>
    <row r="94" spans="1:474">
      <c r="A94" s="255">
        <v>31</v>
      </c>
      <c r="B94" s="255" t="s">
        <v>259</v>
      </c>
      <c r="C94" s="255" t="s">
        <v>71</v>
      </c>
      <c r="D94" s="221">
        <v>22.5</v>
      </c>
      <c r="E94" s="221">
        <v>22</v>
      </c>
      <c r="F94" s="221">
        <v>23</v>
      </c>
      <c r="G94" s="221"/>
      <c r="H94" s="221"/>
      <c r="I94" s="221"/>
      <c r="J94"/>
      <c r="K94"/>
      <c r="L94"/>
      <c r="M94"/>
      <c r="N94"/>
      <c r="O94"/>
      <c r="P94"/>
      <c r="Q94"/>
      <c r="R94"/>
      <c r="S94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  <c r="GG94"/>
      <c r="GH94"/>
      <c r="GI94"/>
      <c r="GJ94"/>
      <c r="GK94"/>
      <c r="GL94"/>
      <c r="GM94"/>
      <c r="GN94"/>
      <c r="GO94"/>
      <c r="GP94"/>
      <c r="GQ94"/>
      <c r="GR94"/>
      <c r="GS94"/>
      <c r="GT94"/>
      <c r="GU94"/>
      <c r="GV94"/>
      <c r="GW94"/>
      <c r="GX94"/>
      <c r="GY94"/>
      <c r="GZ94"/>
      <c r="HA94"/>
      <c r="HB94"/>
      <c r="HC94"/>
      <c r="HD94"/>
      <c r="HE94"/>
      <c r="HF94"/>
      <c r="HG94"/>
      <c r="HH94"/>
      <c r="HI94"/>
      <c r="HJ94"/>
      <c r="HK94"/>
      <c r="HL94"/>
      <c r="HM94"/>
      <c r="HN94"/>
      <c r="HO94"/>
      <c r="HP94"/>
      <c r="HQ94"/>
      <c r="HR94"/>
      <c r="HS94"/>
      <c r="HT94"/>
      <c r="HU94"/>
      <c r="HV94"/>
      <c r="HW94"/>
      <c r="HX94"/>
      <c r="HY94"/>
      <c r="HZ94"/>
      <c r="IA94"/>
      <c r="IB94"/>
      <c r="IC94"/>
      <c r="ID94"/>
      <c r="IE94"/>
      <c r="IF94"/>
      <c r="IG94"/>
      <c r="IH94"/>
      <c r="II94"/>
      <c r="IJ94"/>
      <c r="IK94"/>
      <c r="IL94"/>
      <c r="IM94"/>
      <c r="IN94"/>
      <c r="IO94"/>
      <c r="IP94"/>
      <c r="IQ94"/>
      <c r="IR94"/>
      <c r="IS94"/>
      <c r="IT94"/>
      <c r="IU94"/>
      <c r="IV94"/>
      <c r="IW94"/>
      <c r="IX94"/>
      <c r="IY94"/>
      <c r="IZ94"/>
      <c r="JA94"/>
      <c r="JB94"/>
      <c r="JC94"/>
      <c r="JD94"/>
      <c r="JE94"/>
      <c r="JF94"/>
      <c r="JG94"/>
      <c r="JH94"/>
      <c r="JI94"/>
      <c r="JJ94"/>
      <c r="JK94"/>
      <c r="JL94"/>
      <c r="JM94"/>
      <c r="JN94"/>
      <c r="JO94"/>
      <c r="JP94"/>
      <c r="JQ94"/>
      <c r="JR94"/>
      <c r="JS94"/>
      <c r="JT94"/>
      <c r="JU94"/>
      <c r="JV94"/>
      <c r="JW94"/>
      <c r="JX94"/>
      <c r="JY94"/>
      <c r="JZ94"/>
      <c r="KA94"/>
      <c r="KB94"/>
      <c r="KC94"/>
      <c r="KD94"/>
      <c r="KE94"/>
      <c r="KF94"/>
      <c r="KG94"/>
      <c r="KH94"/>
      <c r="KI94"/>
      <c r="KJ94"/>
      <c r="KK94"/>
      <c r="KL94"/>
      <c r="KM94"/>
      <c r="KN94"/>
      <c r="KO94"/>
      <c r="KP94"/>
      <c r="KQ94"/>
      <c r="KR94"/>
      <c r="KS94"/>
      <c r="KT94"/>
      <c r="KU94"/>
      <c r="KV94"/>
      <c r="KW94"/>
      <c r="KX94"/>
      <c r="KY94"/>
      <c r="KZ94"/>
      <c r="LA94"/>
      <c r="LB94"/>
      <c r="LC94"/>
      <c r="LD94"/>
      <c r="LE94"/>
      <c r="LF94"/>
      <c r="LG94"/>
      <c r="LH94"/>
      <c r="LI94"/>
      <c r="LJ94"/>
      <c r="LK94"/>
      <c r="LL94"/>
      <c r="LM94"/>
      <c r="LN94"/>
      <c r="LO94"/>
      <c r="LP94"/>
      <c r="LQ94"/>
      <c r="LR94"/>
      <c r="LS94"/>
      <c r="LT94"/>
      <c r="LU94"/>
      <c r="LV94"/>
      <c r="LW94"/>
      <c r="LX94"/>
      <c r="LY94"/>
      <c r="LZ94"/>
      <c r="MA94"/>
      <c r="MB94"/>
      <c r="MC94"/>
      <c r="MD94"/>
      <c r="ME94"/>
      <c r="MF94"/>
      <c r="MG94"/>
      <c r="MH94"/>
      <c r="MI94"/>
      <c r="MJ94"/>
      <c r="MK94"/>
      <c r="ML94"/>
      <c r="MM94"/>
      <c r="MN94"/>
      <c r="MO94"/>
      <c r="MP94"/>
      <c r="MQ94"/>
      <c r="MR94"/>
      <c r="MS94"/>
      <c r="MT94"/>
      <c r="MU94"/>
      <c r="MV94"/>
      <c r="MW94"/>
      <c r="MX94"/>
      <c r="MY94"/>
      <c r="MZ94"/>
      <c r="NA94"/>
      <c r="NB94"/>
      <c r="NC94"/>
      <c r="ND94"/>
      <c r="NE94"/>
      <c r="NF94"/>
      <c r="NG94"/>
      <c r="NH94"/>
      <c r="NI94"/>
      <c r="NJ94"/>
      <c r="NK94"/>
      <c r="NL94"/>
      <c r="NM94"/>
      <c r="NN94"/>
      <c r="NO94"/>
      <c r="NP94"/>
      <c r="NQ94"/>
      <c r="NR94"/>
      <c r="NS94"/>
      <c r="NT94"/>
      <c r="NU94"/>
      <c r="NV94"/>
      <c r="NW94"/>
      <c r="NX94"/>
      <c r="NY94"/>
      <c r="NZ94"/>
      <c r="OA94"/>
      <c r="OB94"/>
      <c r="OC94"/>
      <c r="OD94"/>
      <c r="OE94"/>
      <c r="OF94"/>
      <c r="OG94"/>
      <c r="OH94"/>
      <c r="OI94"/>
      <c r="OJ94"/>
      <c r="OK94"/>
      <c r="OL94"/>
      <c r="OM94"/>
      <c r="ON94"/>
      <c r="OO94"/>
      <c r="OP94"/>
      <c r="OQ94"/>
      <c r="OR94"/>
      <c r="OS94"/>
      <c r="OT94"/>
      <c r="OU94"/>
      <c r="OV94"/>
      <c r="OW94"/>
      <c r="OX94"/>
      <c r="OY94"/>
      <c r="OZ94"/>
      <c r="PA94"/>
      <c r="PB94"/>
      <c r="PC94"/>
      <c r="PD94"/>
      <c r="PE94"/>
      <c r="PF94"/>
      <c r="PG94"/>
      <c r="PH94"/>
      <c r="PI94"/>
      <c r="PJ94"/>
      <c r="PK94"/>
      <c r="PL94"/>
      <c r="PM94"/>
      <c r="PN94"/>
      <c r="PO94"/>
      <c r="PP94"/>
      <c r="PQ94"/>
      <c r="PR94"/>
      <c r="PS94"/>
      <c r="PT94"/>
      <c r="PU94"/>
      <c r="PV94"/>
      <c r="PW94"/>
      <c r="PX94"/>
      <c r="PY94"/>
      <c r="PZ94"/>
      <c r="QA94"/>
      <c r="QB94"/>
      <c r="QC94"/>
      <c r="QD94"/>
      <c r="QE94"/>
      <c r="QF94"/>
      <c r="QG94"/>
      <c r="QH94"/>
      <c r="QI94"/>
      <c r="QJ94"/>
      <c r="QK94"/>
      <c r="QL94"/>
      <c r="QM94"/>
      <c r="QN94"/>
      <c r="QO94"/>
      <c r="QP94"/>
      <c r="QQ94"/>
      <c r="QR94"/>
      <c r="QS94"/>
      <c r="QT94"/>
      <c r="QU94"/>
      <c r="QV94"/>
      <c r="QW94"/>
      <c r="QX94"/>
      <c r="QY94"/>
      <c r="QZ94"/>
      <c r="RA94"/>
      <c r="RB94"/>
      <c r="RC94"/>
      <c r="RD94"/>
      <c r="RE94"/>
      <c r="RF94"/>
    </row>
    <row r="95" spans="1:474">
      <c r="A95" s="255">
        <v>33</v>
      </c>
      <c r="B95" s="255" t="s">
        <v>190</v>
      </c>
      <c r="C95" s="255" t="s">
        <v>73</v>
      </c>
      <c r="D95" s="221">
        <v>29</v>
      </c>
      <c r="E95" s="221">
        <v>28</v>
      </c>
      <c r="F95" s="221">
        <v>30</v>
      </c>
      <c r="G95" s="221"/>
      <c r="H95" s="221"/>
      <c r="I95" s="221"/>
      <c r="J95"/>
      <c r="K95"/>
      <c r="L95"/>
      <c r="M95"/>
      <c r="N95"/>
      <c r="O95"/>
      <c r="P95"/>
      <c r="Q95"/>
      <c r="R95"/>
      <c r="S95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  <c r="GG95"/>
      <c r="GH95"/>
      <c r="GI95"/>
      <c r="GJ95"/>
      <c r="GK95"/>
      <c r="GL95"/>
      <c r="GM95"/>
      <c r="GN95"/>
      <c r="GO95"/>
      <c r="GP95"/>
      <c r="GQ95"/>
      <c r="GR95"/>
      <c r="GS95"/>
      <c r="GT95"/>
      <c r="GU95"/>
      <c r="GV95"/>
      <c r="GW95"/>
      <c r="GX95"/>
      <c r="GY95"/>
      <c r="GZ95"/>
      <c r="HA95"/>
      <c r="HB95"/>
      <c r="HC95"/>
      <c r="HD95"/>
      <c r="HE95"/>
      <c r="HF95"/>
      <c r="HG95"/>
      <c r="HH95"/>
      <c r="HI95"/>
      <c r="HJ95"/>
      <c r="HK95"/>
      <c r="HL95"/>
      <c r="HM95"/>
      <c r="HN95"/>
      <c r="HO95"/>
      <c r="HP95"/>
      <c r="HQ95"/>
      <c r="HR95"/>
      <c r="HS95"/>
      <c r="HT95"/>
      <c r="HU95"/>
      <c r="HV95"/>
      <c r="HW95"/>
      <c r="HX95"/>
      <c r="HY95"/>
      <c r="HZ95"/>
      <c r="IA95"/>
      <c r="IB95"/>
      <c r="IC95"/>
      <c r="ID95"/>
      <c r="IE95"/>
      <c r="IF95"/>
      <c r="IG95"/>
      <c r="IH95"/>
      <c r="II95"/>
      <c r="IJ95"/>
      <c r="IK95"/>
      <c r="IL95"/>
      <c r="IM95"/>
      <c r="IN95"/>
      <c r="IO95"/>
      <c r="IP95"/>
      <c r="IQ95"/>
      <c r="IR95"/>
      <c r="IS95"/>
      <c r="IT95"/>
      <c r="IU95"/>
      <c r="IV95"/>
      <c r="IW95"/>
      <c r="IX95"/>
      <c r="IY95"/>
      <c r="IZ95"/>
      <c r="JA95"/>
      <c r="JB95"/>
      <c r="JC95"/>
      <c r="JD95"/>
      <c r="JE95"/>
      <c r="JF95"/>
      <c r="JG95"/>
      <c r="JH95"/>
      <c r="JI95"/>
      <c r="JJ95"/>
      <c r="JK95"/>
      <c r="JL95"/>
      <c r="JM95"/>
      <c r="JN95"/>
      <c r="JO95"/>
      <c r="JP95"/>
      <c r="JQ95"/>
      <c r="JR95"/>
      <c r="JS95"/>
      <c r="JT95"/>
      <c r="JU95"/>
      <c r="JV95"/>
      <c r="JW95"/>
      <c r="JX95"/>
      <c r="JY95"/>
      <c r="JZ95"/>
      <c r="KA95"/>
      <c r="KB95"/>
      <c r="KC95"/>
      <c r="KD95"/>
      <c r="KE95"/>
      <c r="KF95"/>
      <c r="KG95"/>
      <c r="KH95"/>
      <c r="KI95"/>
      <c r="KJ95"/>
      <c r="KK95"/>
      <c r="KL95"/>
      <c r="KM95"/>
      <c r="KN95"/>
      <c r="KO95"/>
      <c r="KP95"/>
      <c r="KQ95"/>
      <c r="KR95"/>
      <c r="KS95"/>
      <c r="KT95"/>
      <c r="KU95"/>
      <c r="KV95"/>
      <c r="KW95"/>
      <c r="KX95"/>
      <c r="KY95"/>
      <c r="KZ95"/>
      <c r="LA95"/>
      <c r="LB95"/>
      <c r="LC95"/>
      <c r="LD95"/>
      <c r="LE95"/>
      <c r="LF95"/>
      <c r="LG95"/>
      <c r="LH95"/>
      <c r="LI95"/>
      <c r="LJ95"/>
      <c r="LK95"/>
      <c r="LL95"/>
      <c r="LM95"/>
      <c r="LN95"/>
      <c r="LO95"/>
      <c r="LP95"/>
      <c r="LQ95"/>
      <c r="LR95"/>
      <c r="LS95"/>
      <c r="LT95"/>
      <c r="LU95"/>
      <c r="LV95"/>
      <c r="LW95"/>
      <c r="LX95"/>
      <c r="LY95"/>
      <c r="LZ95"/>
      <c r="MA95"/>
      <c r="MB95"/>
      <c r="MC95"/>
      <c r="MD95"/>
      <c r="ME95"/>
      <c r="MF95"/>
      <c r="MG95"/>
      <c r="MH95"/>
      <c r="MI95"/>
      <c r="MJ95"/>
      <c r="MK95"/>
      <c r="ML95"/>
      <c r="MM95"/>
      <c r="MN95"/>
      <c r="MO95"/>
      <c r="MP95"/>
      <c r="MQ95"/>
      <c r="MR95"/>
      <c r="MS95"/>
      <c r="MT95"/>
      <c r="MU95"/>
      <c r="MV95"/>
      <c r="MW95"/>
      <c r="MX95"/>
      <c r="MY95"/>
      <c r="MZ95"/>
      <c r="NA95"/>
      <c r="NB95"/>
      <c r="NC95"/>
      <c r="ND95"/>
      <c r="NE95"/>
      <c r="NF95"/>
      <c r="NG95"/>
      <c r="NH95"/>
      <c r="NI95"/>
      <c r="NJ95"/>
      <c r="NK95"/>
      <c r="NL95"/>
      <c r="NM95"/>
      <c r="NN95"/>
      <c r="NO95"/>
      <c r="NP95"/>
      <c r="NQ95"/>
      <c r="NR95"/>
      <c r="NS95"/>
      <c r="NT95"/>
      <c r="NU95"/>
      <c r="NV95"/>
      <c r="NW95"/>
      <c r="NX95"/>
      <c r="NY95"/>
      <c r="NZ95"/>
      <c r="OA95"/>
      <c r="OB95"/>
      <c r="OC95"/>
      <c r="OD95"/>
      <c r="OE95"/>
      <c r="OF95"/>
      <c r="OG95"/>
      <c r="OH95"/>
      <c r="OI95"/>
      <c r="OJ95"/>
      <c r="OK95"/>
      <c r="OL95"/>
      <c r="OM95"/>
      <c r="ON95"/>
      <c r="OO95"/>
      <c r="OP95"/>
      <c r="OQ95"/>
      <c r="OR95"/>
      <c r="OS95"/>
      <c r="OT95"/>
      <c r="OU95"/>
      <c r="OV95"/>
      <c r="OW95"/>
      <c r="OX95"/>
      <c r="OY95"/>
      <c r="OZ95"/>
      <c r="PA95"/>
      <c r="PB95"/>
      <c r="PC95"/>
      <c r="PD95"/>
      <c r="PE95"/>
      <c r="PF95"/>
      <c r="PG95"/>
      <c r="PH95"/>
      <c r="PI95"/>
      <c r="PJ95"/>
      <c r="PK95"/>
      <c r="PL95"/>
      <c r="PM95"/>
      <c r="PN95"/>
      <c r="PO95"/>
      <c r="PP95"/>
      <c r="PQ95"/>
      <c r="PR95"/>
      <c r="PS95"/>
      <c r="PT95"/>
      <c r="PU95"/>
      <c r="PV95"/>
      <c r="PW95"/>
      <c r="PX95"/>
      <c r="PY95"/>
      <c r="PZ95"/>
      <c r="QA95"/>
      <c r="QB95"/>
      <c r="QC95"/>
      <c r="QD95"/>
      <c r="QE95"/>
      <c r="QF95"/>
      <c r="QG95"/>
      <c r="QH95"/>
      <c r="QI95"/>
      <c r="QJ95"/>
      <c r="QK95"/>
      <c r="QL95"/>
      <c r="QM95"/>
      <c r="QN95"/>
      <c r="QO95"/>
      <c r="QP95"/>
      <c r="QQ95"/>
      <c r="QR95"/>
      <c r="QS95"/>
      <c r="QT95"/>
      <c r="QU95"/>
      <c r="QV95"/>
      <c r="QW95"/>
      <c r="QX95"/>
      <c r="QY95"/>
      <c r="QZ95"/>
      <c r="RA95"/>
      <c r="RB95"/>
      <c r="RC95"/>
      <c r="RD95"/>
      <c r="RE95"/>
      <c r="RF95"/>
    </row>
    <row r="96" spans="1:474">
      <c r="A96" s="255">
        <v>33</v>
      </c>
      <c r="B96" s="255" t="s">
        <v>182</v>
      </c>
      <c r="C96" s="255" t="s">
        <v>73</v>
      </c>
      <c r="D96" s="221">
        <v>30</v>
      </c>
      <c r="E96" s="221">
        <v>30</v>
      </c>
      <c r="F96" s="221">
        <v>30</v>
      </c>
      <c r="G96" s="221"/>
      <c r="H96" s="221"/>
      <c r="I96" s="221"/>
      <c r="J96"/>
      <c r="K96"/>
      <c r="L96"/>
      <c r="M96"/>
      <c r="N96"/>
      <c r="O96"/>
      <c r="P96"/>
      <c r="Q96"/>
      <c r="R96"/>
      <c r="S96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  <c r="GG96"/>
      <c r="GH96"/>
      <c r="GI96"/>
      <c r="GJ96"/>
      <c r="GK96"/>
      <c r="GL96"/>
      <c r="GM96"/>
      <c r="GN96"/>
      <c r="GO96"/>
      <c r="GP96"/>
      <c r="GQ96"/>
      <c r="GR96"/>
      <c r="GS96"/>
      <c r="GT96"/>
      <c r="GU96"/>
      <c r="GV96"/>
      <c r="GW96"/>
      <c r="GX96"/>
      <c r="GY96"/>
      <c r="GZ96"/>
      <c r="HA96"/>
      <c r="HB96"/>
      <c r="HC96"/>
      <c r="HD96"/>
      <c r="HE96"/>
      <c r="HF96"/>
      <c r="HG96"/>
      <c r="HH96"/>
      <c r="HI96"/>
      <c r="HJ96"/>
      <c r="HK96"/>
      <c r="HL96"/>
      <c r="HM96"/>
      <c r="HN96"/>
      <c r="HO96"/>
      <c r="HP96"/>
      <c r="HQ96"/>
      <c r="HR96"/>
      <c r="HS96"/>
      <c r="HT96"/>
      <c r="HU96"/>
      <c r="HV96"/>
      <c r="HW96"/>
      <c r="HX96"/>
      <c r="HY96"/>
      <c r="HZ96"/>
      <c r="IA96"/>
      <c r="IB96"/>
      <c r="IC96"/>
      <c r="ID96"/>
      <c r="IE96"/>
      <c r="IF96"/>
      <c r="IG96"/>
      <c r="IH96"/>
      <c r="II96"/>
      <c r="IJ96"/>
      <c r="IK96"/>
      <c r="IL96"/>
      <c r="IM96"/>
      <c r="IN96"/>
      <c r="IO96"/>
      <c r="IP96"/>
      <c r="IQ96"/>
      <c r="IR96"/>
      <c r="IS96"/>
      <c r="IT96"/>
      <c r="IU96"/>
      <c r="IV96"/>
      <c r="IW96"/>
      <c r="IX96"/>
      <c r="IY96"/>
      <c r="IZ96"/>
      <c r="JA96"/>
      <c r="JB96"/>
      <c r="JC96"/>
      <c r="JD96"/>
      <c r="JE96"/>
      <c r="JF96"/>
      <c r="JG96"/>
      <c r="JH96"/>
      <c r="JI96"/>
      <c r="JJ96"/>
      <c r="JK96"/>
      <c r="JL96"/>
      <c r="JM96"/>
      <c r="JN96"/>
      <c r="JO96"/>
      <c r="JP96"/>
      <c r="JQ96"/>
      <c r="JR96"/>
      <c r="JS96"/>
      <c r="JT96"/>
      <c r="JU96"/>
      <c r="JV96"/>
      <c r="JW96"/>
      <c r="JX96"/>
      <c r="JY96"/>
      <c r="JZ96"/>
      <c r="KA96"/>
      <c r="KB96"/>
      <c r="KC96"/>
      <c r="KD96"/>
      <c r="KE96"/>
      <c r="KF96"/>
      <c r="KG96"/>
      <c r="KH96"/>
      <c r="KI96"/>
      <c r="KJ96"/>
      <c r="KK96"/>
      <c r="KL96"/>
      <c r="KM96"/>
      <c r="KN96"/>
      <c r="KO96"/>
      <c r="KP96"/>
      <c r="KQ96"/>
      <c r="KR96"/>
      <c r="KS96"/>
      <c r="KT96"/>
      <c r="KU96"/>
      <c r="KV96"/>
      <c r="KW96"/>
      <c r="KX96"/>
      <c r="KY96"/>
      <c r="KZ96"/>
      <c r="LA96"/>
      <c r="LB96"/>
      <c r="LC96"/>
      <c r="LD96"/>
      <c r="LE96"/>
      <c r="LF96"/>
      <c r="LG96"/>
      <c r="LH96"/>
      <c r="LI96"/>
      <c r="LJ96"/>
      <c r="LK96"/>
      <c r="LL96"/>
      <c r="LM96"/>
      <c r="LN96"/>
      <c r="LO96"/>
      <c r="LP96"/>
      <c r="LQ96"/>
      <c r="LR96"/>
      <c r="LS96"/>
      <c r="LT96"/>
      <c r="LU96"/>
      <c r="LV96"/>
      <c r="LW96"/>
      <c r="LX96"/>
      <c r="LY96"/>
      <c r="LZ96"/>
      <c r="MA96"/>
      <c r="MB96"/>
      <c r="MC96"/>
      <c r="MD96"/>
      <c r="ME96"/>
      <c r="MF96"/>
      <c r="MG96"/>
      <c r="MH96"/>
      <c r="MI96"/>
      <c r="MJ96"/>
      <c r="MK96"/>
      <c r="ML96"/>
      <c r="MM96"/>
      <c r="MN96"/>
      <c r="MO96"/>
      <c r="MP96"/>
      <c r="MQ96"/>
      <c r="MR96"/>
      <c r="MS96"/>
      <c r="MT96"/>
      <c r="MU96"/>
      <c r="MV96"/>
      <c r="MW96"/>
      <c r="MX96"/>
      <c r="MY96"/>
      <c r="MZ96"/>
      <c r="NA96"/>
      <c r="NB96"/>
      <c r="NC96"/>
      <c r="ND96"/>
      <c r="NE96"/>
      <c r="NF96"/>
      <c r="NG96"/>
      <c r="NH96"/>
      <c r="NI96"/>
      <c r="NJ96"/>
      <c r="NK96"/>
      <c r="NL96"/>
      <c r="NM96"/>
      <c r="NN96"/>
      <c r="NO96"/>
      <c r="NP96"/>
      <c r="NQ96"/>
      <c r="NR96"/>
      <c r="NS96"/>
      <c r="NT96"/>
      <c r="NU96"/>
      <c r="NV96"/>
      <c r="NW96"/>
      <c r="NX96"/>
      <c r="NY96"/>
      <c r="NZ96"/>
      <c r="OA96"/>
      <c r="OB96"/>
      <c r="OC96"/>
      <c r="OD96"/>
      <c r="OE96"/>
      <c r="OF96"/>
      <c r="OG96"/>
      <c r="OH96"/>
      <c r="OI96"/>
      <c r="OJ96"/>
      <c r="OK96"/>
      <c r="OL96"/>
      <c r="OM96"/>
      <c r="ON96"/>
      <c r="OO96"/>
      <c r="OP96"/>
      <c r="OQ96"/>
      <c r="OR96"/>
      <c r="OS96"/>
      <c r="OT96"/>
      <c r="OU96"/>
      <c r="OV96"/>
      <c r="OW96"/>
      <c r="OX96"/>
      <c r="OY96"/>
      <c r="OZ96"/>
      <c r="PA96"/>
      <c r="PB96"/>
      <c r="PC96"/>
      <c r="PD96"/>
      <c r="PE96"/>
      <c r="PF96"/>
      <c r="PG96"/>
      <c r="PH96"/>
      <c r="PI96"/>
      <c r="PJ96"/>
      <c r="PK96"/>
      <c r="PL96"/>
      <c r="PM96"/>
      <c r="PN96"/>
      <c r="PO96"/>
      <c r="PP96"/>
      <c r="PQ96"/>
      <c r="PR96"/>
      <c r="PS96"/>
      <c r="PT96"/>
      <c r="PU96"/>
      <c r="PV96"/>
      <c r="PW96"/>
      <c r="PX96"/>
      <c r="PY96"/>
      <c r="PZ96"/>
      <c r="QA96"/>
      <c r="QB96"/>
      <c r="QC96"/>
      <c r="QD96"/>
      <c r="QE96"/>
      <c r="QF96"/>
      <c r="QG96"/>
      <c r="QH96"/>
      <c r="QI96"/>
      <c r="QJ96"/>
      <c r="QK96"/>
      <c r="QL96"/>
      <c r="QM96"/>
      <c r="QN96"/>
      <c r="QO96"/>
      <c r="QP96"/>
      <c r="QQ96"/>
      <c r="QR96"/>
      <c r="QS96"/>
      <c r="QT96"/>
      <c r="QU96"/>
      <c r="QV96"/>
      <c r="QW96"/>
      <c r="QX96"/>
      <c r="QY96"/>
      <c r="QZ96"/>
      <c r="RA96"/>
      <c r="RB96"/>
      <c r="RC96"/>
      <c r="RD96"/>
      <c r="RE96"/>
      <c r="RF96"/>
    </row>
    <row r="97" spans="1:474">
      <c r="A97" s="255">
        <v>33</v>
      </c>
      <c r="B97" s="255" t="s">
        <v>175</v>
      </c>
      <c r="C97" s="255" t="s">
        <v>73</v>
      </c>
      <c r="D97" s="221">
        <v>29</v>
      </c>
      <c r="E97" s="221">
        <v>28</v>
      </c>
      <c r="F97" s="221">
        <v>30</v>
      </c>
      <c r="G97" s="221"/>
      <c r="H97" s="221"/>
      <c r="I97" s="221"/>
      <c r="J97"/>
      <c r="K97"/>
      <c r="L97"/>
      <c r="M97"/>
      <c r="N97"/>
      <c r="O97"/>
      <c r="P97"/>
      <c r="Q97"/>
      <c r="R97"/>
      <c r="S97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  <c r="GG97"/>
      <c r="GH97"/>
      <c r="GI97"/>
      <c r="GJ97"/>
      <c r="GK97"/>
      <c r="GL97"/>
      <c r="GM97"/>
      <c r="GN97"/>
      <c r="GO97"/>
      <c r="GP97"/>
      <c r="GQ97"/>
      <c r="GR97"/>
      <c r="GS97"/>
      <c r="GT97"/>
      <c r="GU97"/>
      <c r="GV97"/>
      <c r="GW97"/>
      <c r="GX97"/>
      <c r="GY97"/>
      <c r="GZ97"/>
      <c r="HA97"/>
      <c r="HB97"/>
      <c r="HC97"/>
      <c r="HD97"/>
      <c r="HE97"/>
      <c r="HF97"/>
      <c r="HG97"/>
      <c r="HH97"/>
      <c r="HI97"/>
      <c r="HJ97"/>
      <c r="HK97"/>
      <c r="HL97"/>
      <c r="HM97"/>
      <c r="HN97"/>
      <c r="HO97"/>
      <c r="HP97"/>
      <c r="HQ97"/>
      <c r="HR97"/>
      <c r="HS97"/>
      <c r="HT97"/>
      <c r="HU97"/>
      <c r="HV97"/>
      <c r="HW97"/>
      <c r="HX97"/>
      <c r="HY97"/>
      <c r="HZ97"/>
      <c r="IA97"/>
      <c r="IB97"/>
      <c r="IC97"/>
      <c r="ID97"/>
      <c r="IE97"/>
      <c r="IF97"/>
      <c r="IG97"/>
      <c r="IH97"/>
      <c r="II97"/>
      <c r="IJ97"/>
      <c r="IK97"/>
      <c r="IL97"/>
      <c r="IM97"/>
      <c r="IN97"/>
      <c r="IO97"/>
      <c r="IP97"/>
      <c r="IQ97"/>
      <c r="IR97"/>
      <c r="IS97"/>
      <c r="IT97"/>
      <c r="IU97"/>
      <c r="IV97"/>
      <c r="IW97"/>
      <c r="IX97"/>
      <c r="IY97"/>
      <c r="IZ97"/>
      <c r="JA97"/>
      <c r="JB97"/>
      <c r="JC97"/>
      <c r="JD97"/>
      <c r="JE97"/>
      <c r="JF97"/>
      <c r="JG97"/>
      <c r="JH97"/>
      <c r="JI97"/>
      <c r="JJ97"/>
      <c r="JK97"/>
      <c r="JL97"/>
      <c r="JM97"/>
      <c r="JN97"/>
      <c r="JO97"/>
      <c r="JP97"/>
      <c r="JQ97"/>
      <c r="JR97"/>
      <c r="JS97"/>
      <c r="JT97"/>
      <c r="JU97"/>
      <c r="JV97"/>
      <c r="JW97"/>
      <c r="JX97"/>
      <c r="JY97"/>
      <c r="JZ97"/>
      <c r="KA97"/>
      <c r="KB97"/>
      <c r="KC97"/>
      <c r="KD97"/>
      <c r="KE97"/>
      <c r="KF97"/>
      <c r="KG97"/>
      <c r="KH97"/>
      <c r="KI97"/>
      <c r="KJ97"/>
      <c r="KK97"/>
      <c r="KL97"/>
      <c r="KM97"/>
      <c r="KN97"/>
      <c r="KO97"/>
      <c r="KP97"/>
      <c r="KQ97"/>
      <c r="KR97"/>
      <c r="KS97"/>
      <c r="KT97"/>
      <c r="KU97"/>
      <c r="KV97"/>
      <c r="KW97"/>
      <c r="KX97"/>
      <c r="KY97"/>
      <c r="KZ97"/>
      <c r="LA97"/>
      <c r="LB97"/>
      <c r="LC97"/>
      <c r="LD97"/>
      <c r="LE97"/>
      <c r="LF97"/>
      <c r="LG97"/>
      <c r="LH97"/>
      <c r="LI97"/>
      <c r="LJ97"/>
      <c r="LK97"/>
      <c r="LL97"/>
      <c r="LM97"/>
      <c r="LN97"/>
      <c r="LO97"/>
      <c r="LP97"/>
      <c r="LQ97"/>
      <c r="LR97"/>
      <c r="LS97"/>
      <c r="LT97"/>
      <c r="LU97"/>
      <c r="LV97"/>
      <c r="LW97"/>
      <c r="LX97"/>
      <c r="LY97"/>
      <c r="LZ97"/>
      <c r="MA97"/>
      <c r="MB97"/>
      <c r="MC97"/>
      <c r="MD97"/>
      <c r="ME97"/>
      <c r="MF97"/>
      <c r="MG97"/>
      <c r="MH97"/>
      <c r="MI97"/>
      <c r="MJ97"/>
      <c r="MK97"/>
      <c r="ML97"/>
      <c r="MM97"/>
      <c r="MN97"/>
      <c r="MO97"/>
      <c r="MP97"/>
      <c r="MQ97"/>
      <c r="MR97"/>
      <c r="MS97"/>
      <c r="MT97"/>
      <c r="MU97"/>
      <c r="MV97"/>
      <c r="MW97"/>
      <c r="MX97"/>
      <c r="MY97"/>
      <c r="MZ97"/>
      <c r="NA97"/>
      <c r="NB97"/>
      <c r="NC97"/>
      <c r="ND97"/>
      <c r="NE97"/>
      <c r="NF97"/>
      <c r="NG97"/>
      <c r="NH97"/>
      <c r="NI97"/>
      <c r="NJ97"/>
      <c r="NK97"/>
      <c r="NL97"/>
      <c r="NM97"/>
      <c r="NN97"/>
      <c r="NO97"/>
      <c r="NP97"/>
      <c r="NQ97"/>
      <c r="NR97"/>
      <c r="NS97"/>
      <c r="NT97"/>
      <c r="NU97"/>
      <c r="NV97"/>
      <c r="NW97"/>
      <c r="NX97"/>
      <c r="NY97"/>
      <c r="NZ97"/>
      <c r="OA97"/>
      <c r="OB97"/>
      <c r="OC97"/>
      <c r="OD97"/>
      <c r="OE97"/>
      <c r="OF97"/>
      <c r="OG97"/>
      <c r="OH97"/>
      <c r="OI97"/>
      <c r="OJ97"/>
      <c r="OK97"/>
      <c r="OL97"/>
      <c r="OM97"/>
      <c r="ON97"/>
      <c r="OO97"/>
      <c r="OP97"/>
      <c r="OQ97"/>
      <c r="OR97"/>
      <c r="OS97"/>
      <c r="OT97"/>
      <c r="OU97"/>
      <c r="OV97"/>
      <c r="OW97"/>
      <c r="OX97"/>
      <c r="OY97"/>
      <c r="OZ97"/>
      <c r="PA97"/>
      <c r="PB97"/>
      <c r="PC97"/>
      <c r="PD97"/>
      <c r="PE97"/>
      <c r="PF97"/>
      <c r="PG97"/>
      <c r="PH97"/>
      <c r="PI97"/>
      <c r="PJ97"/>
      <c r="PK97"/>
      <c r="PL97"/>
      <c r="PM97"/>
      <c r="PN97"/>
      <c r="PO97"/>
      <c r="PP97"/>
      <c r="PQ97"/>
      <c r="PR97"/>
      <c r="PS97"/>
      <c r="PT97"/>
      <c r="PU97"/>
      <c r="PV97"/>
      <c r="PW97"/>
      <c r="PX97"/>
      <c r="PY97"/>
      <c r="PZ97"/>
      <c r="QA97"/>
      <c r="QB97"/>
      <c r="QC97"/>
      <c r="QD97"/>
      <c r="QE97"/>
      <c r="QF97"/>
      <c r="QG97"/>
      <c r="QH97"/>
      <c r="QI97"/>
      <c r="QJ97"/>
      <c r="QK97"/>
      <c r="QL97"/>
      <c r="QM97"/>
      <c r="QN97"/>
      <c r="QO97"/>
      <c r="QP97"/>
      <c r="QQ97"/>
      <c r="QR97"/>
      <c r="QS97"/>
      <c r="QT97"/>
      <c r="QU97"/>
      <c r="QV97"/>
      <c r="QW97"/>
      <c r="QX97"/>
      <c r="QY97"/>
      <c r="QZ97"/>
      <c r="RA97"/>
      <c r="RB97"/>
      <c r="RC97"/>
      <c r="RD97"/>
      <c r="RE97"/>
      <c r="RF97"/>
    </row>
    <row r="98" spans="1:474">
      <c r="A98" s="255">
        <v>33</v>
      </c>
      <c r="B98" s="255" t="s">
        <v>259</v>
      </c>
      <c r="C98" s="255" t="s">
        <v>73</v>
      </c>
      <c r="D98" s="221">
        <v>30</v>
      </c>
      <c r="E98" s="221">
        <v>30</v>
      </c>
      <c r="F98" s="221">
        <v>30</v>
      </c>
      <c r="G98" s="221"/>
      <c r="H98" s="221"/>
      <c r="I98" s="221"/>
      <c r="J98"/>
      <c r="K98"/>
      <c r="L98"/>
      <c r="M98"/>
      <c r="N98"/>
      <c r="O98"/>
      <c r="P98"/>
      <c r="Q98"/>
      <c r="R98"/>
      <c r="S9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  <c r="GG98"/>
      <c r="GH98"/>
      <c r="GI98"/>
      <c r="GJ98"/>
      <c r="GK98"/>
      <c r="GL98"/>
      <c r="GM98"/>
      <c r="GN98"/>
      <c r="GO98"/>
      <c r="GP98"/>
      <c r="GQ98"/>
      <c r="GR98"/>
      <c r="GS98"/>
      <c r="GT98"/>
      <c r="GU98"/>
      <c r="GV98"/>
      <c r="GW98"/>
      <c r="GX98"/>
      <c r="GY98"/>
      <c r="GZ98"/>
      <c r="HA98"/>
      <c r="HB98"/>
      <c r="HC98"/>
      <c r="HD98"/>
      <c r="HE98"/>
      <c r="HF98"/>
      <c r="HG98"/>
      <c r="HH98"/>
      <c r="HI98"/>
      <c r="HJ98"/>
      <c r="HK98"/>
      <c r="HL98"/>
      <c r="HM98"/>
      <c r="HN98"/>
      <c r="HO98"/>
      <c r="HP98"/>
      <c r="HQ98"/>
      <c r="HR98"/>
      <c r="HS98"/>
      <c r="HT98"/>
      <c r="HU98"/>
      <c r="HV98"/>
      <c r="HW98"/>
      <c r="HX98"/>
      <c r="HY98"/>
      <c r="HZ98"/>
      <c r="IA98"/>
      <c r="IB98"/>
      <c r="IC98"/>
      <c r="ID98"/>
      <c r="IE98"/>
      <c r="IF98"/>
      <c r="IG98"/>
      <c r="IH98"/>
      <c r="II98"/>
      <c r="IJ98"/>
      <c r="IK98"/>
      <c r="IL98"/>
      <c r="IM98"/>
      <c r="IN98"/>
      <c r="IO98"/>
      <c r="IP98"/>
      <c r="IQ98"/>
      <c r="IR98"/>
      <c r="IS98"/>
      <c r="IT98"/>
      <c r="IU98"/>
      <c r="IV98"/>
      <c r="IW98"/>
      <c r="IX98"/>
      <c r="IY98"/>
      <c r="IZ98"/>
      <c r="JA98"/>
      <c r="JB98"/>
      <c r="JC98"/>
      <c r="JD98"/>
      <c r="JE98"/>
      <c r="JF98"/>
      <c r="JG98"/>
      <c r="JH98"/>
      <c r="JI98"/>
      <c r="JJ98"/>
      <c r="JK98"/>
      <c r="JL98"/>
      <c r="JM98"/>
      <c r="JN98"/>
      <c r="JO98"/>
      <c r="JP98"/>
      <c r="JQ98"/>
      <c r="JR98"/>
      <c r="JS98"/>
      <c r="JT98"/>
      <c r="JU98"/>
      <c r="JV98"/>
      <c r="JW98"/>
      <c r="JX98"/>
      <c r="JY98"/>
      <c r="JZ98"/>
      <c r="KA98"/>
      <c r="KB98"/>
      <c r="KC98"/>
      <c r="KD98"/>
      <c r="KE98"/>
      <c r="KF98"/>
      <c r="KG98"/>
      <c r="KH98"/>
      <c r="KI98"/>
      <c r="KJ98"/>
      <c r="KK98"/>
      <c r="KL98"/>
      <c r="KM98"/>
      <c r="KN98"/>
      <c r="KO98"/>
      <c r="KP98"/>
      <c r="KQ98"/>
      <c r="KR98"/>
      <c r="KS98"/>
      <c r="KT98"/>
      <c r="KU98"/>
      <c r="KV98"/>
      <c r="KW98"/>
      <c r="KX98"/>
      <c r="KY98"/>
      <c r="KZ98"/>
      <c r="LA98"/>
      <c r="LB98"/>
      <c r="LC98"/>
      <c r="LD98"/>
      <c r="LE98"/>
      <c r="LF98"/>
      <c r="LG98"/>
      <c r="LH98"/>
      <c r="LI98"/>
      <c r="LJ98"/>
      <c r="LK98"/>
      <c r="LL98"/>
      <c r="LM98"/>
      <c r="LN98"/>
      <c r="LO98"/>
      <c r="LP98"/>
      <c r="LQ98"/>
      <c r="LR98"/>
      <c r="LS98"/>
      <c r="LT98"/>
      <c r="LU98"/>
      <c r="LV98"/>
      <c r="LW98"/>
      <c r="LX98"/>
      <c r="LY98"/>
      <c r="LZ98"/>
      <c r="MA98"/>
      <c r="MB98"/>
      <c r="MC98"/>
      <c r="MD98"/>
      <c r="ME98"/>
      <c r="MF98"/>
      <c r="MG98"/>
      <c r="MH98"/>
      <c r="MI98"/>
      <c r="MJ98"/>
      <c r="MK98"/>
      <c r="ML98"/>
      <c r="MM98"/>
      <c r="MN98"/>
      <c r="MO98"/>
      <c r="MP98"/>
      <c r="MQ98"/>
      <c r="MR98"/>
      <c r="MS98"/>
      <c r="MT98"/>
      <c r="MU98"/>
      <c r="MV98"/>
      <c r="MW98"/>
      <c r="MX98"/>
      <c r="MY98"/>
      <c r="MZ98"/>
      <c r="NA98"/>
      <c r="NB98"/>
      <c r="NC98"/>
      <c r="ND98"/>
      <c r="NE98"/>
      <c r="NF98"/>
      <c r="NG98"/>
      <c r="NH98"/>
      <c r="NI98"/>
      <c r="NJ98"/>
      <c r="NK98"/>
      <c r="NL98"/>
      <c r="NM98"/>
      <c r="NN98"/>
      <c r="NO98"/>
      <c r="NP98"/>
      <c r="NQ98"/>
      <c r="NR98"/>
      <c r="NS98"/>
      <c r="NT98"/>
      <c r="NU98"/>
      <c r="NV98"/>
      <c r="NW98"/>
      <c r="NX98"/>
      <c r="NY98"/>
      <c r="NZ98"/>
      <c r="OA98"/>
      <c r="OB98"/>
      <c r="OC98"/>
      <c r="OD98"/>
      <c r="OE98"/>
      <c r="OF98"/>
      <c r="OG98"/>
      <c r="OH98"/>
      <c r="OI98"/>
      <c r="OJ98"/>
      <c r="OK98"/>
      <c r="OL98"/>
      <c r="OM98"/>
      <c r="ON98"/>
      <c r="OO98"/>
      <c r="OP98"/>
      <c r="OQ98"/>
      <c r="OR98"/>
      <c r="OS98"/>
      <c r="OT98"/>
      <c r="OU98"/>
      <c r="OV98"/>
      <c r="OW98"/>
      <c r="OX98"/>
      <c r="OY98"/>
      <c r="OZ98"/>
      <c r="PA98"/>
      <c r="PB98"/>
      <c r="PC98"/>
      <c r="PD98"/>
      <c r="PE98"/>
      <c r="PF98"/>
      <c r="PG98"/>
      <c r="PH98"/>
      <c r="PI98"/>
      <c r="PJ98"/>
      <c r="PK98"/>
      <c r="PL98"/>
      <c r="PM98"/>
      <c r="PN98"/>
      <c r="PO98"/>
      <c r="PP98"/>
      <c r="PQ98"/>
      <c r="PR98"/>
      <c r="PS98"/>
      <c r="PT98"/>
      <c r="PU98"/>
      <c r="PV98"/>
      <c r="PW98"/>
      <c r="PX98"/>
      <c r="PY98"/>
      <c r="PZ98"/>
      <c r="QA98"/>
      <c r="QB98"/>
      <c r="QC98"/>
      <c r="QD98"/>
      <c r="QE98"/>
      <c r="QF98"/>
      <c r="QG98"/>
      <c r="QH98"/>
      <c r="QI98"/>
      <c r="QJ98"/>
      <c r="QK98"/>
      <c r="QL98"/>
      <c r="QM98"/>
      <c r="QN98"/>
      <c r="QO98"/>
      <c r="QP98"/>
      <c r="QQ98"/>
      <c r="QR98"/>
      <c r="QS98"/>
      <c r="QT98"/>
      <c r="QU98"/>
      <c r="QV98"/>
      <c r="QW98"/>
      <c r="QX98"/>
      <c r="QY98"/>
      <c r="QZ98"/>
      <c r="RA98"/>
      <c r="RB98"/>
      <c r="RC98"/>
      <c r="RD98"/>
      <c r="RE98"/>
      <c r="RF98"/>
    </row>
    <row r="99" spans="1:474">
      <c r="A99" s="255">
        <v>34</v>
      </c>
      <c r="B99" s="255" t="s">
        <v>190</v>
      </c>
      <c r="C99" s="255" t="s">
        <v>74</v>
      </c>
      <c r="D99" s="221">
        <v>8.2857142857142865</v>
      </c>
      <c r="E99" s="221">
        <v>8</v>
      </c>
      <c r="F99" s="221">
        <v>9</v>
      </c>
      <c r="G99" s="221"/>
      <c r="H99" s="221"/>
      <c r="I99" s="221"/>
      <c r="J99"/>
      <c r="K99"/>
      <c r="L99"/>
      <c r="M99"/>
      <c r="N99"/>
      <c r="O99"/>
      <c r="P99"/>
      <c r="Q99"/>
      <c r="R99"/>
      <c r="S99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  <c r="GG99"/>
      <c r="GH99"/>
      <c r="GI99"/>
      <c r="GJ99"/>
      <c r="GK99"/>
      <c r="GL99"/>
      <c r="GM99"/>
      <c r="GN99"/>
      <c r="GO99"/>
      <c r="GP99"/>
      <c r="GQ99"/>
      <c r="GR99"/>
      <c r="GS99"/>
      <c r="GT99"/>
      <c r="GU99"/>
      <c r="GV99"/>
      <c r="GW99"/>
      <c r="GX99"/>
      <c r="GY99"/>
      <c r="GZ99"/>
      <c r="HA99"/>
      <c r="HB99"/>
      <c r="HC99"/>
      <c r="HD99"/>
      <c r="HE99"/>
      <c r="HF99"/>
      <c r="HG99"/>
      <c r="HH99"/>
      <c r="HI99"/>
      <c r="HJ99"/>
      <c r="HK99"/>
      <c r="HL99"/>
      <c r="HM99"/>
      <c r="HN99"/>
      <c r="HO99"/>
      <c r="HP99"/>
      <c r="HQ99"/>
      <c r="HR99"/>
      <c r="HS99"/>
      <c r="HT99"/>
      <c r="HU99"/>
      <c r="HV99"/>
      <c r="HW99"/>
      <c r="HX99"/>
      <c r="HY99"/>
      <c r="HZ99"/>
      <c r="IA99"/>
      <c r="IB99"/>
      <c r="IC99"/>
      <c r="ID99"/>
      <c r="IE99"/>
      <c r="IF99"/>
      <c r="IG99"/>
      <c r="IH99"/>
      <c r="II99"/>
      <c r="IJ99"/>
      <c r="IK99"/>
      <c r="IL99"/>
      <c r="IM99"/>
      <c r="IN99"/>
      <c r="IO99"/>
      <c r="IP99"/>
      <c r="IQ99"/>
      <c r="IR99"/>
      <c r="IS99"/>
      <c r="IT99"/>
      <c r="IU99"/>
      <c r="IV99"/>
      <c r="IW99"/>
      <c r="IX99"/>
      <c r="IY99"/>
      <c r="IZ99"/>
      <c r="JA99"/>
      <c r="JB99"/>
      <c r="JC99"/>
      <c r="JD99"/>
      <c r="JE99"/>
      <c r="JF99"/>
      <c r="JG99"/>
      <c r="JH99"/>
      <c r="JI99"/>
      <c r="JJ99"/>
      <c r="JK99"/>
      <c r="JL99"/>
      <c r="JM99"/>
      <c r="JN99"/>
      <c r="JO99"/>
      <c r="JP99"/>
      <c r="JQ99"/>
      <c r="JR99"/>
      <c r="JS99"/>
      <c r="JT99"/>
      <c r="JU99"/>
      <c r="JV99"/>
      <c r="JW99"/>
      <c r="JX99"/>
      <c r="JY99"/>
      <c r="JZ99"/>
      <c r="KA99"/>
      <c r="KB99"/>
      <c r="KC99"/>
      <c r="KD99"/>
      <c r="KE99"/>
      <c r="KF99"/>
      <c r="KG99"/>
      <c r="KH99"/>
      <c r="KI99"/>
      <c r="KJ99"/>
      <c r="KK99"/>
      <c r="KL99"/>
      <c r="KM99"/>
      <c r="KN99"/>
      <c r="KO99"/>
      <c r="KP99"/>
      <c r="KQ99"/>
      <c r="KR99"/>
      <c r="KS99"/>
      <c r="KT99"/>
      <c r="KU99"/>
      <c r="KV99"/>
      <c r="KW99"/>
      <c r="KX99"/>
      <c r="KY99"/>
      <c r="KZ99"/>
      <c r="LA99"/>
      <c r="LB99"/>
      <c r="LC99"/>
      <c r="LD99"/>
      <c r="LE99"/>
      <c r="LF99"/>
      <c r="LG99"/>
      <c r="LH99"/>
      <c r="LI99"/>
      <c r="LJ99"/>
      <c r="LK99"/>
      <c r="LL99"/>
      <c r="LM99"/>
      <c r="LN99"/>
      <c r="LO99"/>
      <c r="LP99"/>
      <c r="LQ99"/>
      <c r="LR99"/>
      <c r="LS99"/>
      <c r="LT99"/>
      <c r="LU99"/>
      <c r="LV99"/>
      <c r="LW99"/>
      <c r="LX99"/>
      <c r="LY99"/>
      <c r="LZ99"/>
      <c r="MA99"/>
      <c r="MB99"/>
      <c r="MC99"/>
      <c r="MD99"/>
      <c r="ME99"/>
      <c r="MF99"/>
      <c r="MG99"/>
      <c r="MH99"/>
      <c r="MI99"/>
      <c r="MJ99"/>
      <c r="MK99"/>
      <c r="ML99"/>
      <c r="MM99"/>
      <c r="MN99"/>
      <c r="MO99"/>
      <c r="MP99"/>
      <c r="MQ99"/>
      <c r="MR99"/>
      <c r="MS99"/>
      <c r="MT99"/>
      <c r="MU99"/>
      <c r="MV99"/>
      <c r="MW99"/>
      <c r="MX99"/>
      <c r="MY99"/>
      <c r="MZ99"/>
      <c r="NA99"/>
      <c r="NB99"/>
      <c r="NC99"/>
      <c r="ND99"/>
      <c r="NE99"/>
      <c r="NF99"/>
      <c r="NG99"/>
      <c r="NH99"/>
      <c r="NI99"/>
      <c r="NJ99"/>
      <c r="NK99"/>
      <c r="NL99"/>
      <c r="NM99"/>
      <c r="NN99"/>
      <c r="NO99"/>
      <c r="NP99"/>
      <c r="NQ99"/>
      <c r="NR99"/>
      <c r="NS99"/>
      <c r="NT99"/>
      <c r="NU99"/>
      <c r="NV99"/>
      <c r="NW99"/>
      <c r="NX99"/>
      <c r="NY99"/>
      <c r="NZ99"/>
      <c r="OA99"/>
      <c r="OB99"/>
      <c r="OC99"/>
      <c r="OD99"/>
      <c r="OE99"/>
      <c r="OF99"/>
      <c r="OG99"/>
      <c r="OH99"/>
      <c r="OI99"/>
      <c r="OJ99"/>
      <c r="OK99"/>
      <c r="OL99"/>
      <c r="OM99"/>
      <c r="ON99"/>
      <c r="OO99"/>
      <c r="OP99"/>
      <c r="OQ99"/>
      <c r="OR99"/>
      <c r="OS99"/>
      <c r="OT99"/>
      <c r="OU99"/>
      <c r="OV99"/>
      <c r="OW99"/>
      <c r="OX99"/>
      <c r="OY99"/>
      <c r="OZ99"/>
      <c r="PA99"/>
      <c r="PB99"/>
      <c r="PC99"/>
      <c r="PD99"/>
      <c r="PE99"/>
      <c r="PF99"/>
      <c r="PG99"/>
      <c r="PH99"/>
      <c r="PI99"/>
      <c r="PJ99"/>
      <c r="PK99"/>
      <c r="PL99"/>
      <c r="PM99"/>
      <c r="PN99"/>
      <c r="PO99"/>
      <c r="PP99"/>
      <c r="PQ99"/>
      <c r="PR99"/>
      <c r="PS99"/>
      <c r="PT99"/>
      <c r="PU99"/>
      <c r="PV99"/>
      <c r="PW99"/>
      <c r="PX99"/>
      <c r="PY99"/>
      <c r="PZ99"/>
      <c r="QA99"/>
      <c r="QB99"/>
      <c r="QC99"/>
      <c r="QD99"/>
      <c r="QE99"/>
      <c r="QF99"/>
      <c r="QG99"/>
      <c r="QH99"/>
      <c r="QI99"/>
      <c r="QJ99"/>
      <c r="QK99"/>
      <c r="QL99"/>
      <c r="QM99"/>
      <c r="QN99"/>
      <c r="QO99"/>
      <c r="QP99"/>
      <c r="QQ99"/>
      <c r="QR99"/>
      <c r="QS99"/>
      <c r="QT99"/>
      <c r="QU99"/>
      <c r="QV99"/>
      <c r="QW99"/>
      <c r="QX99"/>
      <c r="QY99"/>
      <c r="QZ99"/>
      <c r="RA99"/>
      <c r="RB99"/>
      <c r="RC99"/>
      <c r="RD99"/>
      <c r="RE99"/>
      <c r="RF99"/>
    </row>
    <row r="100" spans="1:474">
      <c r="A100" s="255">
        <v>34</v>
      </c>
      <c r="B100" s="255" t="s">
        <v>182</v>
      </c>
      <c r="C100" s="255" t="s">
        <v>74</v>
      </c>
      <c r="D100" s="221">
        <v>11</v>
      </c>
      <c r="E100" s="221">
        <v>10</v>
      </c>
      <c r="F100" s="221">
        <v>12</v>
      </c>
      <c r="G100" s="221"/>
      <c r="H100" s="221"/>
      <c r="I100" s="221"/>
      <c r="J100"/>
      <c r="K100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  <c r="GG100"/>
      <c r="GH100"/>
      <c r="GI100"/>
      <c r="GJ100"/>
      <c r="GK100"/>
      <c r="GL100"/>
      <c r="GM100"/>
      <c r="GN100"/>
      <c r="GO100"/>
      <c r="GP100"/>
      <c r="GQ100"/>
      <c r="GR100"/>
      <c r="GS100"/>
      <c r="GT100"/>
      <c r="GU100"/>
      <c r="GV100"/>
      <c r="GW100"/>
      <c r="GX100"/>
      <c r="GY100"/>
      <c r="GZ100"/>
      <c r="HA100"/>
      <c r="HB100"/>
      <c r="HC100"/>
      <c r="HD100"/>
      <c r="HE100"/>
      <c r="HF100"/>
      <c r="HG100"/>
      <c r="HH100"/>
      <c r="HI100"/>
      <c r="HJ100"/>
      <c r="HK100"/>
      <c r="HL100"/>
      <c r="HM100"/>
      <c r="HN100"/>
      <c r="HO100"/>
      <c r="HP100"/>
      <c r="HQ100"/>
      <c r="HR100"/>
      <c r="HS100"/>
      <c r="HT100"/>
      <c r="HU100"/>
      <c r="HV100"/>
      <c r="HW100"/>
      <c r="HX100"/>
      <c r="HY100"/>
      <c r="HZ100"/>
      <c r="IA100"/>
      <c r="IB100"/>
      <c r="IC100"/>
      <c r="ID100"/>
      <c r="IE100"/>
      <c r="IF100"/>
      <c r="IG100"/>
      <c r="IH100"/>
      <c r="II100"/>
      <c r="IJ100"/>
      <c r="IK100"/>
      <c r="IL100"/>
      <c r="IM100"/>
      <c r="IN100"/>
      <c r="IO100"/>
      <c r="IP100"/>
      <c r="IQ100"/>
      <c r="IR100"/>
      <c r="IS100"/>
      <c r="IT100"/>
      <c r="IU100"/>
      <c r="IV100"/>
      <c r="IW100"/>
      <c r="IX100"/>
      <c r="IY100"/>
      <c r="IZ100"/>
      <c r="JA100"/>
      <c r="JB100"/>
      <c r="JC100"/>
      <c r="JD100"/>
      <c r="JE100"/>
      <c r="JF100"/>
      <c r="JG100"/>
      <c r="JH100"/>
      <c r="JI100"/>
      <c r="JJ100"/>
      <c r="JK100"/>
      <c r="JL100"/>
      <c r="JM100"/>
      <c r="JN100"/>
      <c r="JO100"/>
      <c r="JP100"/>
      <c r="JQ100"/>
      <c r="JR100"/>
      <c r="JS100"/>
      <c r="JT100"/>
      <c r="JU100"/>
      <c r="JV100"/>
      <c r="JW100"/>
      <c r="JX100"/>
      <c r="JY100"/>
      <c r="JZ100"/>
      <c r="KA100"/>
      <c r="KB100"/>
      <c r="KC100"/>
      <c r="KD100"/>
      <c r="KE100"/>
      <c r="KF100"/>
      <c r="KG100"/>
      <c r="KH100"/>
      <c r="KI100"/>
      <c r="KJ100"/>
      <c r="KK100"/>
      <c r="KL100"/>
      <c r="KM100"/>
      <c r="KN100"/>
      <c r="KO100"/>
      <c r="KP100"/>
      <c r="KQ100"/>
      <c r="KR100"/>
      <c r="KS100"/>
      <c r="KT100"/>
      <c r="KU100"/>
      <c r="KV100"/>
      <c r="KW100"/>
      <c r="KX100"/>
      <c r="KY100"/>
      <c r="KZ100"/>
      <c r="LA100"/>
      <c r="LB100"/>
      <c r="LC100"/>
      <c r="LD100"/>
      <c r="LE100"/>
      <c r="LF100"/>
      <c r="LG100"/>
      <c r="LH100"/>
      <c r="LI100"/>
      <c r="LJ100"/>
      <c r="LK100"/>
      <c r="LL100"/>
      <c r="LM100"/>
      <c r="LN100"/>
      <c r="LO100"/>
      <c r="LP100"/>
      <c r="LQ100"/>
      <c r="LR100"/>
      <c r="LS100"/>
      <c r="LT100"/>
      <c r="LU100"/>
      <c r="LV100"/>
      <c r="LW100"/>
      <c r="LX100"/>
      <c r="LY100"/>
      <c r="LZ100"/>
      <c r="MA100"/>
      <c r="MB100"/>
      <c r="MC100"/>
      <c r="MD100"/>
      <c r="ME100"/>
      <c r="MF100"/>
      <c r="MG100"/>
      <c r="MH100"/>
      <c r="MI100"/>
      <c r="MJ100"/>
      <c r="MK100"/>
      <c r="ML100"/>
      <c r="MM100"/>
      <c r="MN100"/>
      <c r="MO100"/>
      <c r="MP100"/>
      <c r="MQ100"/>
      <c r="MR100"/>
      <c r="MS100"/>
      <c r="MT100"/>
      <c r="MU100"/>
      <c r="MV100"/>
      <c r="MW100"/>
      <c r="MX100"/>
      <c r="MY100"/>
      <c r="MZ100"/>
      <c r="NA100"/>
      <c r="NB100"/>
      <c r="NC100"/>
      <c r="ND100"/>
      <c r="NE100"/>
      <c r="NF100"/>
      <c r="NG100"/>
      <c r="NH100"/>
      <c r="NI100"/>
      <c r="NJ100"/>
      <c r="NK100"/>
      <c r="NL100"/>
      <c r="NM100"/>
      <c r="NN100"/>
      <c r="NO100"/>
      <c r="NP100"/>
      <c r="NQ100"/>
      <c r="NR100"/>
      <c r="NS100"/>
      <c r="NT100"/>
      <c r="NU100"/>
      <c r="NV100"/>
      <c r="NW100"/>
      <c r="NX100"/>
      <c r="NY100"/>
      <c r="NZ100"/>
      <c r="OA100"/>
      <c r="OB100"/>
      <c r="OC100"/>
      <c r="OD100"/>
      <c r="OE100"/>
      <c r="OF100"/>
      <c r="OG100"/>
      <c r="OH100"/>
      <c r="OI100"/>
      <c r="OJ100"/>
      <c r="OK100"/>
      <c r="OL100"/>
      <c r="OM100"/>
      <c r="ON100"/>
      <c r="OO100"/>
      <c r="OP100"/>
      <c r="OQ100"/>
      <c r="OR100"/>
      <c r="OS100"/>
      <c r="OT100"/>
      <c r="OU100"/>
      <c r="OV100"/>
      <c r="OW100"/>
      <c r="OX100"/>
      <c r="OY100"/>
      <c r="OZ100"/>
      <c r="PA100"/>
      <c r="PB100"/>
      <c r="PC100"/>
      <c r="PD100"/>
      <c r="PE100"/>
      <c r="PF100"/>
      <c r="PG100"/>
      <c r="PH100"/>
      <c r="PI100"/>
      <c r="PJ100"/>
      <c r="PK100"/>
      <c r="PL100"/>
      <c r="PM100"/>
      <c r="PN100"/>
      <c r="PO100"/>
      <c r="PP100"/>
      <c r="PQ100"/>
      <c r="PR100"/>
      <c r="PS100"/>
      <c r="PT100"/>
      <c r="PU100"/>
      <c r="PV100"/>
      <c r="PW100"/>
      <c r="PX100"/>
      <c r="PY100"/>
      <c r="PZ100"/>
      <c r="QA100"/>
      <c r="QB100"/>
      <c r="QC100"/>
      <c r="QD100"/>
      <c r="QE100"/>
      <c r="QF100"/>
      <c r="QG100"/>
      <c r="QH100"/>
      <c r="QI100"/>
      <c r="QJ100"/>
      <c r="QK100"/>
      <c r="QL100"/>
      <c r="QM100"/>
      <c r="QN100"/>
      <c r="QO100"/>
      <c r="QP100"/>
      <c r="QQ100"/>
      <c r="QR100"/>
      <c r="QS100"/>
      <c r="QT100"/>
      <c r="QU100"/>
      <c r="QV100"/>
      <c r="QW100"/>
      <c r="QX100"/>
      <c r="QY100"/>
      <c r="QZ100"/>
      <c r="RA100"/>
      <c r="RB100"/>
      <c r="RC100"/>
      <c r="RD100"/>
      <c r="RE100"/>
      <c r="RF100"/>
    </row>
    <row r="101" spans="1:474">
      <c r="A101" s="255">
        <v>34</v>
      </c>
      <c r="B101" s="255" t="s">
        <v>175</v>
      </c>
      <c r="C101" s="255" t="s">
        <v>74</v>
      </c>
      <c r="D101" s="221">
        <v>10</v>
      </c>
      <c r="E101" s="221">
        <v>10</v>
      </c>
      <c r="F101" s="221">
        <v>10</v>
      </c>
      <c r="G101" s="221"/>
      <c r="H101" s="221"/>
      <c r="I101" s="221"/>
      <c r="J101"/>
      <c r="K101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  <c r="GG101"/>
      <c r="GH101"/>
      <c r="GI101"/>
      <c r="GJ101"/>
      <c r="GK101"/>
      <c r="GL101"/>
      <c r="GM101"/>
      <c r="GN101"/>
      <c r="GO101"/>
      <c r="GP101"/>
      <c r="GQ101"/>
      <c r="GR101"/>
      <c r="GS101"/>
      <c r="GT101"/>
      <c r="GU101"/>
      <c r="GV101"/>
      <c r="GW101"/>
      <c r="GX101"/>
      <c r="GY101"/>
      <c r="GZ101"/>
      <c r="HA101"/>
      <c r="HB101"/>
      <c r="HC101"/>
      <c r="HD101"/>
      <c r="HE101"/>
      <c r="HF101"/>
      <c r="HG101"/>
      <c r="HH101"/>
      <c r="HI101"/>
      <c r="HJ101"/>
      <c r="HK101"/>
      <c r="HL101"/>
      <c r="HM101"/>
      <c r="HN101"/>
      <c r="HO101"/>
      <c r="HP101"/>
      <c r="HQ101"/>
      <c r="HR101"/>
      <c r="HS101"/>
      <c r="HT101"/>
      <c r="HU101"/>
      <c r="HV101"/>
      <c r="HW101"/>
      <c r="HX101"/>
      <c r="HY101"/>
      <c r="HZ101"/>
      <c r="IA101"/>
      <c r="IB101"/>
      <c r="IC101"/>
      <c r="ID101"/>
      <c r="IE101"/>
      <c r="IF101"/>
      <c r="IG101"/>
      <c r="IH101"/>
      <c r="II101"/>
      <c r="IJ101"/>
      <c r="IK101"/>
      <c r="IL101"/>
      <c r="IM101"/>
      <c r="IN101"/>
      <c r="IO101"/>
      <c r="IP101"/>
      <c r="IQ101"/>
      <c r="IR101"/>
      <c r="IS101"/>
      <c r="IT101"/>
      <c r="IU101"/>
      <c r="IV101"/>
      <c r="IW101"/>
      <c r="IX101"/>
      <c r="IY101"/>
      <c r="IZ101"/>
      <c r="JA101"/>
      <c r="JB101"/>
      <c r="JC101"/>
      <c r="JD101"/>
      <c r="JE101"/>
      <c r="JF101"/>
      <c r="JG101"/>
      <c r="JH101"/>
      <c r="JI101"/>
      <c r="JJ101"/>
      <c r="JK101"/>
      <c r="JL101"/>
      <c r="JM101"/>
      <c r="JN101"/>
      <c r="JO101"/>
      <c r="JP101"/>
      <c r="JQ101"/>
      <c r="JR101"/>
      <c r="JS101"/>
      <c r="JT101"/>
      <c r="JU101"/>
      <c r="JV101"/>
      <c r="JW101"/>
      <c r="JX101"/>
      <c r="JY101"/>
      <c r="JZ101"/>
      <c r="KA101"/>
      <c r="KB101"/>
      <c r="KC101"/>
      <c r="KD101"/>
      <c r="KE101"/>
      <c r="KF101"/>
      <c r="KG101"/>
      <c r="KH101"/>
      <c r="KI101"/>
      <c r="KJ101"/>
      <c r="KK101"/>
      <c r="KL101"/>
      <c r="KM101"/>
      <c r="KN101"/>
      <c r="KO101"/>
      <c r="KP101"/>
      <c r="KQ101"/>
      <c r="KR101"/>
      <c r="KS101"/>
      <c r="KT101"/>
      <c r="KU101"/>
      <c r="KV101"/>
      <c r="KW101"/>
      <c r="KX101"/>
      <c r="KY101"/>
      <c r="KZ101"/>
      <c r="LA101"/>
      <c r="LB101"/>
      <c r="LC101"/>
      <c r="LD101"/>
      <c r="LE101"/>
      <c r="LF101"/>
      <c r="LG101"/>
      <c r="LH101"/>
      <c r="LI101"/>
      <c r="LJ101"/>
      <c r="LK101"/>
      <c r="LL101"/>
      <c r="LM101"/>
      <c r="LN101"/>
      <c r="LO101"/>
      <c r="LP101"/>
      <c r="LQ101"/>
      <c r="LR101"/>
      <c r="LS101"/>
      <c r="LT101"/>
      <c r="LU101"/>
      <c r="LV101"/>
      <c r="LW101"/>
      <c r="LX101"/>
      <c r="LY101"/>
      <c r="LZ101"/>
      <c r="MA101"/>
      <c r="MB101"/>
      <c r="MC101"/>
      <c r="MD101"/>
      <c r="ME101"/>
      <c r="MF101"/>
      <c r="MG101"/>
      <c r="MH101"/>
      <c r="MI101"/>
      <c r="MJ101"/>
      <c r="MK101"/>
      <c r="ML101"/>
      <c r="MM101"/>
      <c r="MN101"/>
      <c r="MO101"/>
      <c r="MP101"/>
      <c r="MQ101"/>
      <c r="MR101"/>
      <c r="MS101"/>
      <c r="MT101"/>
      <c r="MU101"/>
      <c r="MV101"/>
      <c r="MW101"/>
      <c r="MX101"/>
      <c r="MY101"/>
      <c r="MZ101"/>
      <c r="NA101"/>
      <c r="NB101"/>
      <c r="NC101"/>
      <c r="ND101"/>
      <c r="NE101"/>
      <c r="NF101"/>
      <c r="NG101"/>
      <c r="NH101"/>
      <c r="NI101"/>
      <c r="NJ101"/>
      <c r="NK101"/>
      <c r="NL101"/>
      <c r="NM101"/>
      <c r="NN101"/>
      <c r="NO101"/>
      <c r="NP101"/>
      <c r="NQ101"/>
      <c r="NR101"/>
      <c r="NS101"/>
      <c r="NT101"/>
      <c r="NU101"/>
      <c r="NV101"/>
      <c r="NW101"/>
      <c r="NX101"/>
      <c r="NY101"/>
      <c r="NZ101"/>
      <c r="OA101"/>
      <c r="OB101"/>
      <c r="OC101"/>
      <c r="OD101"/>
      <c r="OE101"/>
      <c r="OF101"/>
      <c r="OG101"/>
      <c r="OH101"/>
      <c r="OI101"/>
      <c r="OJ101"/>
      <c r="OK101"/>
      <c r="OL101"/>
      <c r="OM101"/>
      <c r="ON101"/>
      <c r="OO101"/>
      <c r="OP101"/>
      <c r="OQ101"/>
      <c r="OR101"/>
      <c r="OS101"/>
      <c r="OT101"/>
      <c r="OU101"/>
      <c r="OV101"/>
      <c r="OW101"/>
      <c r="OX101"/>
      <c r="OY101"/>
      <c r="OZ101"/>
      <c r="PA101"/>
      <c r="PB101"/>
      <c r="PC101"/>
      <c r="PD101"/>
      <c r="PE101"/>
      <c r="PF101"/>
      <c r="PG101"/>
      <c r="PH101"/>
      <c r="PI101"/>
      <c r="PJ101"/>
      <c r="PK101"/>
      <c r="PL101"/>
      <c r="PM101"/>
      <c r="PN101"/>
      <c r="PO101"/>
      <c r="PP101"/>
      <c r="PQ101"/>
      <c r="PR101"/>
      <c r="PS101"/>
      <c r="PT101"/>
      <c r="PU101"/>
      <c r="PV101"/>
      <c r="PW101"/>
      <c r="PX101"/>
      <c r="PY101"/>
      <c r="PZ101"/>
      <c r="QA101"/>
      <c r="QB101"/>
      <c r="QC101"/>
      <c r="QD101"/>
      <c r="QE101"/>
      <c r="QF101"/>
      <c r="QG101"/>
      <c r="QH101"/>
      <c r="QI101"/>
      <c r="QJ101"/>
      <c r="QK101"/>
      <c r="QL101"/>
      <c r="QM101"/>
      <c r="QN101"/>
      <c r="QO101"/>
      <c r="QP101"/>
      <c r="QQ101"/>
      <c r="QR101"/>
      <c r="QS101"/>
      <c r="QT101"/>
      <c r="QU101"/>
      <c r="QV101"/>
      <c r="QW101"/>
      <c r="QX101"/>
      <c r="QY101"/>
      <c r="QZ101"/>
      <c r="RA101"/>
      <c r="RB101"/>
      <c r="RC101"/>
      <c r="RD101"/>
      <c r="RE101"/>
      <c r="RF101"/>
    </row>
    <row r="102" spans="1:474">
      <c r="A102" s="255">
        <v>34</v>
      </c>
      <c r="B102" s="255" t="s">
        <v>259</v>
      </c>
      <c r="C102" s="255" t="s">
        <v>74</v>
      </c>
      <c r="D102" s="221">
        <v>10</v>
      </c>
      <c r="E102" s="221">
        <v>10</v>
      </c>
      <c r="F102" s="221">
        <v>10</v>
      </c>
      <c r="G102" s="221"/>
      <c r="H102" s="221"/>
      <c r="I102" s="221"/>
      <c r="J102"/>
      <c r="K102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  <c r="GG102"/>
      <c r="GH102"/>
      <c r="GI102"/>
      <c r="GJ102"/>
      <c r="GK102"/>
      <c r="GL102"/>
      <c r="GM102"/>
      <c r="GN102"/>
      <c r="GO102"/>
      <c r="GP102"/>
      <c r="GQ102"/>
      <c r="GR102"/>
      <c r="GS102"/>
      <c r="GT102"/>
      <c r="GU102"/>
      <c r="GV102"/>
      <c r="GW102"/>
      <c r="GX102"/>
      <c r="GY102"/>
      <c r="GZ102"/>
      <c r="HA102"/>
      <c r="HB102"/>
      <c r="HC102"/>
      <c r="HD102"/>
      <c r="HE102"/>
      <c r="HF102"/>
      <c r="HG102"/>
      <c r="HH102"/>
      <c r="HI102"/>
      <c r="HJ102"/>
      <c r="HK102"/>
      <c r="HL102"/>
      <c r="HM102"/>
      <c r="HN102"/>
      <c r="HO102"/>
      <c r="HP102"/>
      <c r="HQ102"/>
      <c r="HR102"/>
      <c r="HS102"/>
      <c r="HT102"/>
      <c r="HU102"/>
      <c r="HV102"/>
      <c r="HW102"/>
      <c r="HX102"/>
      <c r="HY102"/>
      <c r="HZ102"/>
      <c r="IA102"/>
      <c r="IB102"/>
      <c r="IC102"/>
      <c r="ID102"/>
      <c r="IE102"/>
      <c r="IF102"/>
      <c r="IG102"/>
      <c r="IH102"/>
      <c r="II102"/>
      <c r="IJ102"/>
      <c r="IK102"/>
      <c r="IL102"/>
      <c r="IM102"/>
      <c r="IN102"/>
      <c r="IO102"/>
      <c r="IP102"/>
      <c r="IQ102"/>
      <c r="IR102"/>
      <c r="IS102"/>
      <c r="IT102"/>
      <c r="IU102"/>
      <c r="IV102"/>
      <c r="IW102"/>
      <c r="IX102"/>
      <c r="IY102"/>
      <c r="IZ102"/>
      <c r="JA102"/>
      <c r="JB102"/>
      <c r="JC102"/>
      <c r="JD102"/>
      <c r="JE102"/>
      <c r="JF102"/>
      <c r="JG102"/>
      <c r="JH102"/>
      <c r="JI102"/>
      <c r="JJ102"/>
      <c r="JK102"/>
      <c r="JL102"/>
      <c r="JM102"/>
      <c r="JN102"/>
      <c r="JO102"/>
      <c r="JP102"/>
      <c r="JQ102"/>
      <c r="JR102"/>
      <c r="JS102"/>
      <c r="JT102"/>
      <c r="JU102"/>
      <c r="JV102"/>
      <c r="JW102"/>
      <c r="JX102"/>
      <c r="JY102"/>
      <c r="JZ102"/>
      <c r="KA102"/>
      <c r="KB102"/>
      <c r="KC102"/>
      <c r="KD102"/>
      <c r="KE102"/>
      <c r="KF102"/>
      <c r="KG102"/>
      <c r="KH102"/>
      <c r="KI102"/>
      <c r="KJ102"/>
      <c r="KK102"/>
      <c r="KL102"/>
      <c r="KM102"/>
      <c r="KN102"/>
      <c r="KO102"/>
      <c r="KP102"/>
      <c r="KQ102"/>
      <c r="KR102"/>
      <c r="KS102"/>
      <c r="KT102"/>
      <c r="KU102"/>
      <c r="KV102"/>
      <c r="KW102"/>
      <c r="KX102"/>
      <c r="KY102"/>
      <c r="KZ102"/>
      <c r="LA102"/>
      <c r="LB102"/>
      <c r="LC102"/>
      <c r="LD102"/>
      <c r="LE102"/>
      <c r="LF102"/>
      <c r="LG102"/>
      <c r="LH102"/>
      <c r="LI102"/>
      <c r="LJ102"/>
      <c r="LK102"/>
      <c r="LL102"/>
      <c r="LM102"/>
      <c r="LN102"/>
      <c r="LO102"/>
      <c r="LP102"/>
      <c r="LQ102"/>
      <c r="LR102"/>
      <c r="LS102"/>
      <c r="LT102"/>
      <c r="LU102"/>
      <c r="LV102"/>
      <c r="LW102"/>
      <c r="LX102"/>
      <c r="LY102"/>
      <c r="LZ102"/>
      <c r="MA102"/>
      <c r="MB102"/>
      <c r="MC102"/>
      <c r="MD102"/>
      <c r="ME102"/>
      <c r="MF102"/>
      <c r="MG102"/>
      <c r="MH102"/>
      <c r="MI102"/>
      <c r="MJ102"/>
      <c r="MK102"/>
      <c r="ML102"/>
      <c r="MM102"/>
      <c r="MN102"/>
      <c r="MO102"/>
      <c r="MP102"/>
      <c r="MQ102"/>
      <c r="MR102"/>
      <c r="MS102"/>
      <c r="MT102"/>
      <c r="MU102"/>
      <c r="MV102"/>
      <c r="MW102"/>
      <c r="MX102"/>
      <c r="MY102"/>
      <c r="MZ102"/>
      <c r="NA102"/>
      <c r="NB102"/>
      <c r="NC102"/>
      <c r="ND102"/>
      <c r="NE102"/>
      <c r="NF102"/>
      <c r="NG102"/>
      <c r="NH102"/>
      <c r="NI102"/>
      <c r="NJ102"/>
      <c r="NK102"/>
      <c r="NL102"/>
      <c r="NM102"/>
      <c r="NN102"/>
      <c r="NO102"/>
      <c r="NP102"/>
      <c r="NQ102"/>
      <c r="NR102"/>
      <c r="NS102"/>
      <c r="NT102"/>
      <c r="NU102"/>
      <c r="NV102"/>
      <c r="NW102"/>
      <c r="NX102"/>
      <c r="NY102"/>
      <c r="NZ102"/>
      <c r="OA102"/>
      <c r="OB102"/>
      <c r="OC102"/>
      <c r="OD102"/>
      <c r="OE102"/>
      <c r="OF102"/>
      <c r="OG102"/>
      <c r="OH102"/>
      <c r="OI102"/>
      <c r="OJ102"/>
      <c r="OK102"/>
      <c r="OL102"/>
      <c r="OM102"/>
      <c r="ON102"/>
      <c r="OO102"/>
      <c r="OP102"/>
      <c r="OQ102"/>
      <c r="OR102"/>
      <c r="OS102"/>
      <c r="OT102"/>
      <c r="OU102"/>
      <c r="OV102"/>
      <c r="OW102"/>
      <c r="OX102"/>
      <c r="OY102"/>
      <c r="OZ102"/>
      <c r="PA102"/>
      <c r="PB102"/>
      <c r="PC102"/>
      <c r="PD102"/>
      <c r="PE102"/>
      <c r="PF102"/>
      <c r="PG102"/>
      <c r="PH102"/>
      <c r="PI102"/>
      <c r="PJ102"/>
      <c r="PK102"/>
      <c r="PL102"/>
      <c r="PM102"/>
      <c r="PN102"/>
      <c r="PO102"/>
      <c r="PP102"/>
      <c r="PQ102"/>
      <c r="PR102"/>
      <c r="PS102"/>
      <c r="PT102"/>
      <c r="PU102"/>
      <c r="PV102"/>
      <c r="PW102"/>
      <c r="PX102"/>
      <c r="PY102"/>
      <c r="PZ102"/>
      <c r="QA102"/>
      <c r="QB102"/>
      <c r="QC102"/>
      <c r="QD102"/>
      <c r="QE102"/>
      <c r="QF102"/>
      <c r="QG102"/>
      <c r="QH102"/>
      <c r="QI102"/>
      <c r="QJ102"/>
      <c r="QK102"/>
      <c r="QL102"/>
      <c r="QM102"/>
      <c r="QN102"/>
      <c r="QO102"/>
      <c r="QP102"/>
      <c r="QQ102"/>
      <c r="QR102"/>
      <c r="QS102"/>
      <c r="QT102"/>
      <c r="QU102"/>
      <c r="QV102"/>
      <c r="QW102"/>
      <c r="QX102"/>
      <c r="QY102"/>
      <c r="QZ102"/>
      <c r="RA102"/>
      <c r="RB102"/>
      <c r="RC102"/>
      <c r="RD102"/>
      <c r="RE102"/>
      <c r="RF102"/>
    </row>
    <row r="103" spans="1:474">
      <c r="A103" s="255">
        <v>36</v>
      </c>
      <c r="B103" s="255" t="s">
        <v>190</v>
      </c>
      <c r="C103" s="255" t="s">
        <v>138</v>
      </c>
      <c r="D103" s="221">
        <v>75</v>
      </c>
      <c r="E103" s="221">
        <v>75</v>
      </c>
      <c r="F103" s="221">
        <v>75</v>
      </c>
      <c r="G103" s="221"/>
      <c r="H103" s="221"/>
      <c r="I103" s="221"/>
      <c r="J103"/>
      <c r="K103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  <c r="GG103"/>
      <c r="GH103"/>
      <c r="GI103"/>
      <c r="GJ103"/>
      <c r="GK103"/>
      <c r="GL103"/>
      <c r="GM103"/>
      <c r="GN103"/>
      <c r="GO103"/>
      <c r="GP103"/>
      <c r="GQ103"/>
      <c r="GR103"/>
      <c r="GS103"/>
      <c r="GT103"/>
      <c r="GU103"/>
      <c r="GV103"/>
      <c r="GW103"/>
      <c r="GX103"/>
      <c r="GY103"/>
      <c r="GZ103"/>
      <c r="HA103"/>
      <c r="HB103"/>
      <c r="HC103"/>
      <c r="HD103"/>
      <c r="HE103"/>
      <c r="HF103"/>
      <c r="HG103"/>
      <c r="HH103"/>
      <c r="HI103"/>
      <c r="HJ103"/>
      <c r="HK103"/>
      <c r="HL103"/>
      <c r="HM103"/>
      <c r="HN103"/>
      <c r="HO103"/>
      <c r="HP103"/>
      <c r="HQ103"/>
      <c r="HR103"/>
      <c r="HS103"/>
      <c r="HT103"/>
      <c r="HU103"/>
      <c r="HV103"/>
      <c r="HW103"/>
      <c r="HX103"/>
      <c r="HY103"/>
      <c r="HZ103"/>
      <c r="IA103"/>
      <c r="IB103"/>
      <c r="IC103"/>
      <c r="ID103"/>
      <c r="IE103"/>
      <c r="IF103"/>
      <c r="IG103"/>
      <c r="IH103"/>
      <c r="II103"/>
      <c r="IJ103"/>
      <c r="IK103"/>
      <c r="IL103"/>
      <c r="IM103"/>
      <c r="IN103"/>
      <c r="IO103"/>
      <c r="IP103"/>
      <c r="IQ103"/>
      <c r="IR103"/>
      <c r="IS103"/>
      <c r="IT103"/>
      <c r="IU103"/>
      <c r="IV103"/>
      <c r="IW103"/>
      <c r="IX103"/>
      <c r="IY103"/>
      <c r="IZ103"/>
      <c r="JA103"/>
      <c r="JB103"/>
      <c r="JC103"/>
      <c r="JD103"/>
      <c r="JE103"/>
      <c r="JF103"/>
      <c r="JG103"/>
      <c r="JH103"/>
      <c r="JI103"/>
      <c r="JJ103"/>
      <c r="JK103"/>
      <c r="JL103"/>
      <c r="JM103"/>
      <c r="JN103"/>
      <c r="JO103"/>
      <c r="JP103"/>
      <c r="JQ103"/>
      <c r="JR103"/>
      <c r="JS103"/>
      <c r="JT103"/>
      <c r="JU103"/>
      <c r="JV103"/>
      <c r="JW103"/>
      <c r="JX103"/>
      <c r="JY103"/>
      <c r="JZ103"/>
      <c r="KA103"/>
      <c r="KB103"/>
      <c r="KC103"/>
      <c r="KD103"/>
      <c r="KE103"/>
      <c r="KF103"/>
      <c r="KG103"/>
      <c r="KH103"/>
      <c r="KI103"/>
      <c r="KJ103"/>
      <c r="KK103"/>
      <c r="KL103"/>
      <c r="KM103"/>
      <c r="KN103"/>
      <c r="KO103"/>
      <c r="KP103"/>
      <c r="KQ103"/>
      <c r="KR103"/>
      <c r="KS103"/>
      <c r="KT103"/>
      <c r="KU103"/>
      <c r="KV103"/>
      <c r="KW103"/>
      <c r="KX103"/>
      <c r="KY103"/>
      <c r="KZ103"/>
      <c r="LA103"/>
      <c r="LB103"/>
      <c r="LC103"/>
      <c r="LD103"/>
      <c r="LE103"/>
      <c r="LF103"/>
      <c r="LG103"/>
      <c r="LH103"/>
      <c r="LI103"/>
      <c r="LJ103"/>
      <c r="LK103"/>
      <c r="LL103"/>
      <c r="LM103"/>
      <c r="LN103"/>
      <c r="LO103"/>
      <c r="LP103"/>
      <c r="LQ103"/>
      <c r="LR103"/>
      <c r="LS103"/>
      <c r="LT103"/>
      <c r="LU103"/>
      <c r="LV103"/>
      <c r="LW103"/>
      <c r="LX103"/>
      <c r="LY103"/>
      <c r="LZ103"/>
      <c r="MA103"/>
      <c r="MB103"/>
      <c r="MC103"/>
      <c r="MD103"/>
      <c r="ME103"/>
      <c r="MF103"/>
      <c r="MG103"/>
      <c r="MH103"/>
      <c r="MI103"/>
      <c r="MJ103"/>
      <c r="MK103"/>
      <c r="ML103"/>
      <c r="MM103"/>
      <c r="MN103"/>
      <c r="MO103"/>
      <c r="MP103"/>
      <c r="MQ103"/>
      <c r="MR103"/>
      <c r="MS103"/>
      <c r="MT103"/>
      <c r="MU103"/>
      <c r="MV103"/>
      <c r="MW103"/>
      <c r="MX103"/>
      <c r="MY103"/>
      <c r="MZ103"/>
      <c r="NA103"/>
      <c r="NB103"/>
      <c r="NC103"/>
      <c r="ND103"/>
      <c r="NE103"/>
      <c r="NF103"/>
      <c r="NG103"/>
      <c r="NH103"/>
      <c r="NI103"/>
      <c r="NJ103"/>
      <c r="NK103"/>
      <c r="NL103"/>
      <c r="NM103"/>
      <c r="NN103"/>
      <c r="NO103"/>
      <c r="NP103"/>
      <c r="NQ103"/>
      <c r="NR103"/>
      <c r="NS103"/>
      <c r="NT103"/>
      <c r="NU103"/>
      <c r="NV103"/>
      <c r="NW103"/>
      <c r="NX103"/>
      <c r="NY103"/>
      <c r="NZ103"/>
      <c r="OA103"/>
      <c r="OB103"/>
      <c r="OC103"/>
      <c r="OD103"/>
      <c r="OE103"/>
      <c r="OF103"/>
      <c r="OG103"/>
      <c r="OH103"/>
      <c r="OI103"/>
      <c r="OJ103"/>
      <c r="OK103"/>
      <c r="OL103"/>
      <c r="OM103"/>
      <c r="ON103"/>
      <c r="OO103"/>
      <c r="OP103"/>
      <c r="OQ103"/>
      <c r="OR103"/>
      <c r="OS103"/>
      <c r="OT103"/>
      <c r="OU103"/>
      <c r="OV103"/>
      <c r="OW103"/>
      <c r="OX103"/>
      <c r="OY103"/>
      <c r="OZ103"/>
      <c r="PA103"/>
      <c r="PB103"/>
      <c r="PC103"/>
      <c r="PD103"/>
      <c r="PE103"/>
      <c r="PF103"/>
      <c r="PG103"/>
      <c r="PH103"/>
      <c r="PI103"/>
      <c r="PJ103"/>
      <c r="PK103"/>
      <c r="PL103"/>
      <c r="PM103"/>
      <c r="PN103"/>
      <c r="PO103"/>
      <c r="PP103"/>
      <c r="PQ103"/>
      <c r="PR103"/>
      <c r="PS103"/>
      <c r="PT103"/>
      <c r="PU103"/>
      <c r="PV103"/>
      <c r="PW103"/>
      <c r="PX103"/>
      <c r="PY103"/>
      <c r="PZ103"/>
      <c r="QA103"/>
      <c r="QB103"/>
      <c r="QC103"/>
      <c r="QD103"/>
      <c r="QE103"/>
      <c r="QF103"/>
      <c r="QG103"/>
      <c r="QH103"/>
      <c r="QI103"/>
      <c r="QJ103"/>
      <c r="QK103"/>
      <c r="QL103"/>
      <c r="QM103"/>
      <c r="QN103"/>
      <c r="QO103"/>
      <c r="QP103"/>
      <c r="QQ103"/>
      <c r="QR103"/>
      <c r="QS103"/>
      <c r="QT103"/>
      <c r="QU103"/>
      <c r="QV103"/>
      <c r="QW103"/>
      <c r="QX103"/>
      <c r="QY103"/>
      <c r="QZ103"/>
      <c r="RA103"/>
      <c r="RB103"/>
      <c r="RC103"/>
      <c r="RD103"/>
      <c r="RE103"/>
      <c r="RF103"/>
    </row>
    <row r="104" spans="1:474">
      <c r="A104" s="255">
        <v>40</v>
      </c>
      <c r="B104" s="255" t="s">
        <v>229</v>
      </c>
      <c r="C104" s="255" t="s">
        <v>78</v>
      </c>
      <c r="D104" s="221">
        <v>55</v>
      </c>
      <c r="E104" s="221">
        <v>55</v>
      </c>
      <c r="F104" s="221">
        <v>55</v>
      </c>
      <c r="G104" s="221"/>
      <c r="H104" s="221"/>
      <c r="I104" s="221"/>
      <c r="J104"/>
      <c r="K104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  <c r="GG104"/>
      <c r="GH104"/>
      <c r="GI104"/>
      <c r="GJ104"/>
      <c r="GK104"/>
      <c r="GL104"/>
      <c r="GM104"/>
      <c r="GN104"/>
      <c r="GO104"/>
      <c r="GP104"/>
      <c r="GQ104"/>
      <c r="GR104"/>
      <c r="GS104"/>
      <c r="GT104"/>
      <c r="GU104"/>
      <c r="GV104"/>
      <c r="GW104"/>
      <c r="GX104"/>
      <c r="GY104"/>
      <c r="GZ104"/>
      <c r="HA104"/>
      <c r="HB104"/>
      <c r="HC104"/>
      <c r="HD104"/>
      <c r="HE104"/>
      <c r="HF104"/>
      <c r="HG104"/>
      <c r="HH104"/>
      <c r="HI104"/>
      <c r="HJ104"/>
      <c r="HK104"/>
      <c r="HL104"/>
      <c r="HM104"/>
      <c r="HN104"/>
      <c r="HO104"/>
      <c r="HP104"/>
      <c r="HQ104"/>
      <c r="HR104"/>
      <c r="HS104"/>
      <c r="HT104"/>
      <c r="HU104"/>
      <c r="HV104"/>
      <c r="HW104"/>
      <c r="HX104"/>
      <c r="HY104"/>
      <c r="HZ104"/>
      <c r="IA104"/>
      <c r="IB104"/>
      <c r="IC104"/>
      <c r="ID104"/>
      <c r="IE104"/>
      <c r="IF104"/>
      <c r="IG104"/>
      <c r="IH104"/>
      <c r="II104"/>
      <c r="IJ104"/>
      <c r="IK104"/>
      <c r="IL104"/>
      <c r="IM104"/>
      <c r="IN104"/>
      <c r="IO104"/>
      <c r="IP104"/>
      <c r="IQ104"/>
      <c r="IR104"/>
      <c r="IS104"/>
      <c r="IT104"/>
      <c r="IU104"/>
      <c r="IV104"/>
      <c r="IW104"/>
      <c r="IX104"/>
      <c r="IY104"/>
      <c r="IZ104"/>
      <c r="JA104"/>
      <c r="JB104"/>
      <c r="JC104"/>
      <c r="JD104"/>
      <c r="JE104"/>
      <c r="JF104"/>
      <c r="JG104"/>
      <c r="JH104"/>
      <c r="JI104"/>
      <c r="JJ104"/>
      <c r="JK104"/>
      <c r="JL104"/>
      <c r="JM104"/>
      <c r="JN104"/>
      <c r="JO104"/>
      <c r="JP104"/>
      <c r="JQ104"/>
      <c r="JR104"/>
      <c r="JS104"/>
      <c r="JT104"/>
      <c r="JU104"/>
      <c r="JV104"/>
      <c r="JW104"/>
      <c r="JX104"/>
      <c r="JY104"/>
      <c r="JZ104"/>
      <c r="KA104"/>
      <c r="KB104"/>
      <c r="KC104"/>
      <c r="KD104"/>
      <c r="KE104"/>
      <c r="KF104"/>
      <c r="KG104"/>
      <c r="KH104"/>
      <c r="KI104"/>
      <c r="KJ104"/>
      <c r="KK104"/>
      <c r="KL104"/>
      <c r="KM104"/>
      <c r="KN104"/>
      <c r="KO104"/>
      <c r="KP104"/>
      <c r="KQ104"/>
      <c r="KR104"/>
      <c r="KS104"/>
      <c r="KT104"/>
      <c r="KU104"/>
      <c r="KV104"/>
      <c r="KW104"/>
      <c r="KX104"/>
      <c r="KY104"/>
      <c r="KZ104"/>
      <c r="LA104"/>
      <c r="LB104"/>
      <c r="LC104"/>
      <c r="LD104"/>
      <c r="LE104"/>
      <c r="LF104"/>
      <c r="LG104"/>
      <c r="LH104"/>
      <c r="LI104"/>
      <c r="LJ104"/>
      <c r="LK104"/>
      <c r="LL104"/>
      <c r="LM104"/>
      <c r="LN104"/>
      <c r="LO104"/>
      <c r="LP104"/>
      <c r="LQ104"/>
      <c r="LR104"/>
      <c r="LS104"/>
      <c r="LT104"/>
      <c r="LU104"/>
      <c r="LV104"/>
      <c r="LW104"/>
      <c r="LX104"/>
      <c r="LY104"/>
      <c r="LZ104"/>
      <c r="MA104"/>
      <c r="MB104"/>
      <c r="MC104"/>
      <c r="MD104"/>
      <c r="ME104"/>
      <c r="MF104"/>
      <c r="MG104"/>
      <c r="MH104"/>
      <c r="MI104"/>
      <c r="MJ104"/>
      <c r="MK104"/>
      <c r="ML104"/>
      <c r="MM104"/>
      <c r="MN104"/>
      <c r="MO104"/>
      <c r="MP104"/>
      <c r="MQ104"/>
      <c r="MR104"/>
      <c r="MS104"/>
      <c r="MT104"/>
      <c r="MU104"/>
      <c r="MV104"/>
      <c r="MW104"/>
      <c r="MX104"/>
      <c r="MY104"/>
      <c r="MZ104"/>
      <c r="NA104"/>
      <c r="NB104"/>
      <c r="NC104"/>
      <c r="ND104"/>
      <c r="NE104"/>
      <c r="NF104"/>
      <c r="NG104"/>
      <c r="NH104"/>
      <c r="NI104"/>
      <c r="NJ104"/>
      <c r="NK104"/>
      <c r="NL104"/>
      <c r="NM104"/>
      <c r="NN104"/>
      <c r="NO104"/>
      <c r="NP104"/>
      <c r="NQ104"/>
      <c r="NR104"/>
      <c r="NS104"/>
      <c r="NT104"/>
      <c r="NU104"/>
      <c r="NV104"/>
      <c r="NW104"/>
      <c r="NX104"/>
      <c r="NY104"/>
      <c r="NZ104"/>
      <c r="OA104"/>
      <c r="OB104"/>
      <c r="OC104"/>
      <c r="OD104"/>
      <c r="OE104"/>
      <c r="OF104"/>
      <c r="OG104"/>
      <c r="OH104"/>
      <c r="OI104"/>
      <c r="OJ104"/>
      <c r="OK104"/>
      <c r="OL104"/>
      <c r="OM104"/>
      <c r="ON104"/>
      <c r="OO104"/>
      <c r="OP104"/>
      <c r="OQ104"/>
      <c r="OR104"/>
      <c r="OS104"/>
      <c r="OT104"/>
      <c r="OU104"/>
      <c r="OV104"/>
      <c r="OW104"/>
      <c r="OX104"/>
      <c r="OY104"/>
      <c r="OZ104"/>
      <c r="PA104"/>
      <c r="PB104"/>
      <c r="PC104"/>
      <c r="PD104"/>
      <c r="PE104"/>
      <c r="PF104"/>
      <c r="PG104"/>
      <c r="PH104"/>
      <c r="PI104"/>
      <c r="PJ104"/>
      <c r="PK104"/>
      <c r="PL104"/>
      <c r="PM104"/>
      <c r="PN104"/>
      <c r="PO104"/>
      <c r="PP104"/>
      <c r="PQ104"/>
      <c r="PR104"/>
      <c r="PS104"/>
      <c r="PT104"/>
      <c r="PU104"/>
      <c r="PV104"/>
      <c r="PW104"/>
      <c r="PX104"/>
      <c r="PY104"/>
      <c r="PZ104"/>
      <c r="QA104"/>
      <c r="QB104"/>
      <c r="QC104"/>
      <c r="QD104"/>
      <c r="QE104"/>
      <c r="QF104"/>
      <c r="QG104"/>
      <c r="QH104"/>
      <c r="QI104"/>
      <c r="QJ104"/>
      <c r="QK104"/>
      <c r="QL104"/>
      <c r="QM104"/>
      <c r="QN104"/>
      <c r="QO104"/>
      <c r="QP104"/>
      <c r="QQ104"/>
      <c r="QR104"/>
      <c r="QS104"/>
      <c r="QT104"/>
      <c r="QU104"/>
      <c r="QV104"/>
      <c r="QW104"/>
      <c r="QX104"/>
      <c r="QY104"/>
      <c r="QZ104"/>
      <c r="RA104"/>
      <c r="RB104"/>
      <c r="RC104"/>
      <c r="RD104"/>
      <c r="RE104"/>
      <c r="RF104"/>
    </row>
    <row r="105" spans="1:474">
      <c r="A105" s="255">
        <v>40</v>
      </c>
      <c r="B105" s="255" t="s">
        <v>190</v>
      </c>
      <c r="C105" s="255" t="s">
        <v>78</v>
      </c>
      <c r="D105" s="221">
        <v>57.125</v>
      </c>
      <c r="E105" s="221">
        <v>57</v>
      </c>
      <c r="F105" s="221">
        <v>58</v>
      </c>
      <c r="G105" s="221"/>
      <c r="H105" s="221"/>
      <c r="I105" s="221"/>
      <c r="J105"/>
      <c r="K10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  <c r="GG105"/>
      <c r="GH105"/>
      <c r="GI105"/>
      <c r="GJ105"/>
      <c r="GK105"/>
      <c r="GL105"/>
      <c r="GM105"/>
      <c r="GN105"/>
      <c r="GO105"/>
      <c r="GP105"/>
      <c r="GQ105"/>
      <c r="GR105"/>
      <c r="GS105"/>
      <c r="GT105"/>
      <c r="GU105"/>
      <c r="GV105"/>
      <c r="GW105"/>
      <c r="GX105"/>
      <c r="GY105"/>
      <c r="GZ105"/>
      <c r="HA105"/>
      <c r="HB105"/>
      <c r="HC105"/>
      <c r="HD105"/>
      <c r="HE105"/>
      <c r="HF105"/>
      <c r="HG105"/>
      <c r="HH105"/>
      <c r="HI105"/>
      <c r="HJ105"/>
      <c r="HK105"/>
      <c r="HL105"/>
      <c r="HM105"/>
      <c r="HN105"/>
      <c r="HO105"/>
      <c r="HP105"/>
      <c r="HQ105"/>
      <c r="HR105"/>
      <c r="HS105"/>
      <c r="HT105"/>
      <c r="HU105"/>
      <c r="HV105"/>
      <c r="HW105"/>
      <c r="HX105"/>
      <c r="HY105"/>
      <c r="HZ105"/>
      <c r="IA105"/>
      <c r="IB105"/>
      <c r="IC105"/>
      <c r="ID105"/>
      <c r="IE105"/>
      <c r="IF105"/>
      <c r="IG105"/>
      <c r="IH105"/>
      <c r="II105"/>
      <c r="IJ105"/>
      <c r="IK105"/>
      <c r="IL105"/>
      <c r="IM105"/>
      <c r="IN105"/>
      <c r="IO105"/>
      <c r="IP105"/>
      <c r="IQ105"/>
      <c r="IR105"/>
      <c r="IS105"/>
      <c r="IT105"/>
      <c r="IU105"/>
      <c r="IV105"/>
      <c r="IW105"/>
      <c r="IX105"/>
      <c r="IY105"/>
      <c r="IZ105"/>
      <c r="JA105"/>
      <c r="JB105"/>
      <c r="JC105"/>
      <c r="JD105"/>
      <c r="JE105"/>
      <c r="JF105"/>
      <c r="JG105"/>
      <c r="JH105"/>
      <c r="JI105"/>
      <c r="JJ105"/>
      <c r="JK105"/>
      <c r="JL105"/>
      <c r="JM105"/>
      <c r="JN105"/>
      <c r="JO105"/>
      <c r="JP105"/>
      <c r="JQ105"/>
      <c r="JR105"/>
      <c r="JS105"/>
      <c r="JT105"/>
      <c r="JU105"/>
      <c r="JV105"/>
      <c r="JW105"/>
      <c r="JX105"/>
      <c r="JY105"/>
      <c r="JZ105"/>
      <c r="KA105"/>
      <c r="KB105"/>
      <c r="KC105"/>
      <c r="KD105"/>
      <c r="KE105"/>
      <c r="KF105"/>
      <c r="KG105"/>
      <c r="KH105"/>
      <c r="KI105"/>
      <c r="KJ105"/>
      <c r="KK105"/>
      <c r="KL105"/>
      <c r="KM105"/>
      <c r="KN105"/>
      <c r="KO105"/>
      <c r="KP105"/>
      <c r="KQ105"/>
      <c r="KR105"/>
      <c r="KS105"/>
      <c r="KT105"/>
      <c r="KU105"/>
      <c r="KV105"/>
      <c r="KW105"/>
      <c r="KX105"/>
      <c r="KY105"/>
      <c r="KZ105"/>
      <c r="LA105"/>
      <c r="LB105"/>
      <c r="LC105"/>
      <c r="LD105"/>
      <c r="LE105"/>
      <c r="LF105"/>
      <c r="LG105"/>
      <c r="LH105"/>
      <c r="LI105"/>
      <c r="LJ105"/>
      <c r="LK105"/>
      <c r="LL105"/>
      <c r="LM105"/>
      <c r="LN105"/>
      <c r="LO105"/>
      <c r="LP105"/>
      <c r="LQ105"/>
      <c r="LR105"/>
      <c r="LS105"/>
      <c r="LT105"/>
      <c r="LU105"/>
      <c r="LV105"/>
      <c r="LW105"/>
      <c r="LX105"/>
      <c r="LY105"/>
      <c r="LZ105"/>
      <c r="MA105"/>
      <c r="MB105"/>
      <c r="MC105"/>
      <c r="MD105"/>
      <c r="ME105"/>
      <c r="MF105"/>
      <c r="MG105"/>
      <c r="MH105"/>
      <c r="MI105"/>
      <c r="MJ105"/>
      <c r="MK105"/>
      <c r="ML105"/>
      <c r="MM105"/>
      <c r="MN105"/>
      <c r="MO105"/>
      <c r="MP105"/>
      <c r="MQ105"/>
      <c r="MR105"/>
      <c r="MS105"/>
      <c r="MT105"/>
      <c r="MU105"/>
      <c r="MV105"/>
      <c r="MW105"/>
      <c r="MX105"/>
      <c r="MY105"/>
      <c r="MZ105"/>
      <c r="NA105"/>
      <c r="NB105"/>
      <c r="NC105"/>
      <c r="ND105"/>
      <c r="NE105"/>
      <c r="NF105"/>
      <c r="NG105"/>
      <c r="NH105"/>
      <c r="NI105"/>
      <c r="NJ105"/>
      <c r="NK105"/>
      <c r="NL105"/>
      <c r="NM105"/>
      <c r="NN105"/>
      <c r="NO105"/>
      <c r="NP105"/>
      <c r="NQ105"/>
      <c r="NR105"/>
      <c r="NS105"/>
      <c r="NT105"/>
      <c r="NU105"/>
      <c r="NV105"/>
      <c r="NW105"/>
      <c r="NX105"/>
      <c r="NY105"/>
      <c r="NZ105"/>
      <c r="OA105"/>
      <c r="OB105"/>
      <c r="OC105"/>
      <c r="OD105"/>
      <c r="OE105"/>
      <c r="OF105"/>
      <c r="OG105"/>
      <c r="OH105"/>
      <c r="OI105"/>
      <c r="OJ105"/>
      <c r="OK105"/>
      <c r="OL105"/>
      <c r="OM105"/>
      <c r="ON105"/>
      <c r="OO105"/>
      <c r="OP105"/>
      <c r="OQ105"/>
      <c r="OR105"/>
      <c r="OS105"/>
      <c r="OT105"/>
      <c r="OU105"/>
      <c r="OV105"/>
      <c r="OW105"/>
      <c r="OX105"/>
      <c r="OY105"/>
      <c r="OZ105"/>
      <c r="PA105"/>
      <c r="PB105"/>
      <c r="PC105"/>
      <c r="PD105"/>
      <c r="PE105"/>
      <c r="PF105"/>
      <c r="PG105"/>
      <c r="PH105"/>
      <c r="PI105"/>
      <c r="PJ105"/>
      <c r="PK105"/>
      <c r="PL105"/>
      <c r="PM105"/>
      <c r="PN105"/>
      <c r="PO105"/>
      <c r="PP105"/>
      <c r="PQ105"/>
      <c r="PR105"/>
      <c r="PS105"/>
      <c r="PT105"/>
      <c r="PU105"/>
      <c r="PV105"/>
      <c r="PW105"/>
      <c r="PX105"/>
      <c r="PY105"/>
      <c r="PZ105"/>
      <c r="QA105"/>
      <c r="QB105"/>
      <c r="QC105"/>
      <c r="QD105"/>
      <c r="QE105"/>
      <c r="QF105"/>
      <c r="QG105"/>
      <c r="QH105"/>
      <c r="QI105"/>
      <c r="QJ105"/>
      <c r="QK105"/>
      <c r="QL105"/>
      <c r="QM105"/>
      <c r="QN105"/>
      <c r="QO105"/>
      <c r="QP105"/>
      <c r="QQ105"/>
      <c r="QR105"/>
      <c r="QS105"/>
      <c r="QT105"/>
      <c r="QU105"/>
      <c r="QV105"/>
      <c r="QW105"/>
      <c r="QX105"/>
      <c r="QY105"/>
      <c r="QZ105"/>
      <c r="RA105"/>
      <c r="RB105"/>
      <c r="RC105"/>
      <c r="RD105"/>
      <c r="RE105"/>
      <c r="RF105"/>
    </row>
    <row r="106" spans="1:474">
      <c r="A106" s="255">
        <v>40</v>
      </c>
      <c r="B106" s="255" t="s">
        <v>182</v>
      </c>
      <c r="C106" s="255" t="s">
        <v>78</v>
      </c>
      <c r="D106" s="221">
        <v>55.5</v>
      </c>
      <c r="E106" s="221">
        <v>55</v>
      </c>
      <c r="F106" s="221">
        <v>56</v>
      </c>
      <c r="G106" s="221"/>
      <c r="H106" s="221"/>
      <c r="I106" s="221"/>
      <c r="J106"/>
      <c r="K106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  <c r="GG106"/>
      <c r="GH106"/>
      <c r="GI106"/>
      <c r="GJ106"/>
      <c r="GK106"/>
      <c r="GL106"/>
      <c r="GM106"/>
      <c r="GN106"/>
      <c r="GO106"/>
      <c r="GP106"/>
      <c r="GQ106"/>
      <c r="GR106"/>
      <c r="GS106"/>
      <c r="GT106"/>
      <c r="GU106"/>
      <c r="GV106"/>
      <c r="GW106"/>
      <c r="GX106"/>
      <c r="GY106"/>
      <c r="GZ106"/>
      <c r="HA106"/>
      <c r="HB106"/>
      <c r="HC106"/>
      <c r="HD106"/>
      <c r="HE106"/>
      <c r="HF106"/>
      <c r="HG106"/>
      <c r="HH106"/>
      <c r="HI106"/>
      <c r="HJ106"/>
      <c r="HK106"/>
      <c r="HL106"/>
      <c r="HM106"/>
      <c r="HN106"/>
      <c r="HO106"/>
      <c r="HP106"/>
      <c r="HQ106"/>
      <c r="HR106"/>
      <c r="HS106"/>
      <c r="HT106"/>
      <c r="HU106"/>
      <c r="HV106"/>
      <c r="HW106"/>
      <c r="HX106"/>
      <c r="HY106"/>
      <c r="HZ106"/>
      <c r="IA106"/>
      <c r="IB106"/>
      <c r="IC106"/>
      <c r="ID106"/>
      <c r="IE106"/>
      <c r="IF106"/>
      <c r="IG106"/>
      <c r="IH106"/>
      <c r="II106"/>
      <c r="IJ106"/>
      <c r="IK106"/>
      <c r="IL106"/>
      <c r="IM106"/>
      <c r="IN106"/>
      <c r="IO106"/>
      <c r="IP106"/>
      <c r="IQ106"/>
      <c r="IR106"/>
      <c r="IS106"/>
      <c r="IT106"/>
      <c r="IU106"/>
      <c r="IV106"/>
      <c r="IW106"/>
      <c r="IX106"/>
      <c r="IY106"/>
      <c r="IZ106"/>
      <c r="JA106"/>
      <c r="JB106"/>
      <c r="JC106"/>
      <c r="JD106"/>
      <c r="JE106"/>
      <c r="JF106"/>
      <c r="JG106"/>
      <c r="JH106"/>
      <c r="JI106"/>
      <c r="JJ106"/>
      <c r="JK106"/>
      <c r="JL106"/>
      <c r="JM106"/>
      <c r="JN106"/>
      <c r="JO106"/>
      <c r="JP106"/>
      <c r="JQ106"/>
      <c r="JR106"/>
      <c r="JS106"/>
      <c r="JT106"/>
      <c r="JU106"/>
      <c r="JV106"/>
      <c r="JW106"/>
      <c r="JX106"/>
      <c r="JY106"/>
      <c r="JZ106"/>
      <c r="KA106"/>
      <c r="KB106"/>
      <c r="KC106"/>
      <c r="KD106"/>
      <c r="KE106"/>
      <c r="KF106"/>
      <c r="KG106"/>
      <c r="KH106"/>
      <c r="KI106"/>
      <c r="KJ106"/>
      <c r="KK106"/>
      <c r="KL106"/>
      <c r="KM106"/>
      <c r="KN106"/>
      <c r="KO106"/>
      <c r="KP106"/>
      <c r="KQ106"/>
      <c r="KR106"/>
      <c r="KS106"/>
      <c r="KT106"/>
      <c r="KU106"/>
      <c r="KV106"/>
      <c r="KW106"/>
      <c r="KX106"/>
      <c r="KY106"/>
      <c r="KZ106"/>
      <c r="LA106"/>
      <c r="LB106"/>
      <c r="LC106"/>
      <c r="LD106"/>
      <c r="LE106"/>
      <c r="LF106"/>
      <c r="LG106"/>
      <c r="LH106"/>
      <c r="LI106"/>
      <c r="LJ106"/>
      <c r="LK106"/>
      <c r="LL106"/>
      <c r="LM106"/>
      <c r="LN106"/>
      <c r="LO106"/>
      <c r="LP106"/>
      <c r="LQ106"/>
      <c r="LR106"/>
      <c r="LS106"/>
      <c r="LT106"/>
      <c r="LU106"/>
      <c r="LV106"/>
      <c r="LW106"/>
      <c r="LX106"/>
      <c r="LY106"/>
      <c r="LZ106"/>
      <c r="MA106"/>
      <c r="MB106"/>
      <c r="MC106"/>
      <c r="MD106"/>
      <c r="ME106"/>
      <c r="MF106"/>
      <c r="MG106"/>
      <c r="MH106"/>
      <c r="MI106"/>
      <c r="MJ106"/>
      <c r="MK106"/>
      <c r="ML106"/>
      <c r="MM106"/>
      <c r="MN106"/>
      <c r="MO106"/>
      <c r="MP106"/>
      <c r="MQ106"/>
      <c r="MR106"/>
      <c r="MS106"/>
      <c r="MT106"/>
      <c r="MU106"/>
      <c r="MV106"/>
      <c r="MW106"/>
      <c r="MX106"/>
      <c r="MY106"/>
      <c r="MZ106"/>
      <c r="NA106"/>
      <c r="NB106"/>
      <c r="NC106"/>
      <c r="ND106"/>
      <c r="NE106"/>
      <c r="NF106"/>
      <c r="NG106"/>
      <c r="NH106"/>
      <c r="NI106"/>
      <c r="NJ106"/>
      <c r="NK106"/>
      <c r="NL106"/>
      <c r="NM106"/>
      <c r="NN106"/>
      <c r="NO106"/>
      <c r="NP106"/>
      <c r="NQ106"/>
      <c r="NR106"/>
      <c r="NS106"/>
      <c r="NT106"/>
      <c r="NU106"/>
      <c r="NV106"/>
      <c r="NW106"/>
      <c r="NX106"/>
      <c r="NY106"/>
      <c r="NZ106"/>
      <c r="OA106"/>
      <c r="OB106"/>
      <c r="OC106"/>
      <c r="OD106"/>
      <c r="OE106"/>
      <c r="OF106"/>
      <c r="OG106"/>
      <c r="OH106"/>
      <c r="OI106"/>
      <c r="OJ106"/>
      <c r="OK106"/>
      <c r="OL106"/>
      <c r="OM106"/>
      <c r="ON106"/>
      <c r="OO106"/>
      <c r="OP106"/>
      <c r="OQ106"/>
      <c r="OR106"/>
      <c r="OS106"/>
      <c r="OT106"/>
      <c r="OU106"/>
      <c r="OV106"/>
      <c r="OW106"/>
      <c r="OX106"/>
      <c r="OY106"/>
      <c r="OZ106"/>
      <c r="PA106"/>
      <c r="PB106"/>
      <c r="PC106"/>
      <c r="PD106"/>
      <c r="PE106"/>
      <c r="PF106"/>
      <c r="PG106"/>
      <c r="PH106"/>
      <c r="PI106"/>
      <c r="PJ106"/>
      <c r="PK106"/>
      <c r="PL106"/>
      <c r="PM106"/>
      <c r="PN106"/>
      <c r="PO106"/>
      <c r="PP106"/>
      <c r="PQ106"/>
      <c r="PR106"/>
      <c r="PS106"/>
      <c r="PT106"/>
      <c r="PU106"/>
      <c r="PV106"/>
      <c r="PW106"/>
      <c r="PX106"/>
      <c r="PY106"/>
      <c r="PZ106"/>
      <c r="QA106"/>
      <c r="QB106"/>
      <c r="QC106"/>
      <c r="QD106"/>
      <c r="QE106"/>
      <c r="QF106"/>
      <c r="QG106"/>
      <c r="QH106"/>
      <c r="QI106"/>
      <c r="QJ106"/>
      <c r="QK106"/>
      <c r="QL106"/>
      <c r="QM106"/>
      <c r="QN106"/>
      <c r="QO106"/>
      <c r="QP106"/>
      <c r="QQ106"/>
      <c r="QR106"/>
      <c r="QS106"/>
      <c r="QT106"/>
      <c r="QU106"/>
      <c r="QV106"/>
      <c r="QW106"/>
      <c r="QX106"/>
      <c r="QY106"/>
      <c r="QZ106"/>
      <c r="RA106"/>
      <c r="RB106"/>
      <c r="RC106"/>
      <c r="RD106"/>
      <c r="RE106"/>
      <c r="RF106"/>
    </row>
    <row r="107" spans="1:474">
      <c r="A107" s="255">
        <v>40</v>
      </c>
      <c r="B107" s="255" t="s">
        <v>175</v>
      </c>
      <c r="C107" s="255" t="s">
        <v>78</v>
      </c>
      <c r="D107" s="221">
        <v>53</v>
      </c>
      <c r="E107" s="221">
        <v>52</v>
      </c>
      <c r="F107" s="221">
        <v>54</v>
      </c>
      <c r="G107" s="221"/>
      <c r="H107" s="221"/>
      <c r="I107" s="221"/>
      <c r="J107"/>
      <c r="K107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  <c r="GG107"/>
      <c r="GH107"/>
      <c r="GI107"/>
      <c r="GJ107"/>
      <c r="GK107"/>
      <c r="GL107"/>
      <c r="GM107"/>
      <c r="GN107"/>
      <c r="GO107"/>
      <c r="GP107"/>
      <c r="GQ107"/>
      <c r="GR107"/>
      <c r="GS107"/>
      <c r="GT107"/>
      <c r="GU107"/>
      <c r="GV107"/>
      <c r="GW107"/>
      <c r="GX107"/>
      <c r="GY107"/>
      <c r="GZ107"/>
      <c r="HA107"/>
      <c r="HB107"/>
      <c r="HC107"/>
      <c r="HD107"/>
      <c r="HE107"/>
      <c r="HF107"/>
      <c r="HG107"/>
      <c r="HH107"/>
      <c r="HI107"/>
      <c r="HJ107"/>
      <c r="HK107"/>
      <c r="HL107"/>
      <c r="HM107"/>
      <c r="HN107"/>
      <c r="HO107"/>
      <c r="HP107"/>
      <c r="HQ107"/>
      <c r="HR107"/>
      <c r="HS107"/>
      <c r="HT107"/>
      <c r="HU107"/>
      <c r="HV107"/>
      <c r="HW107"/>
      <c r="HX107"/>
      <c r="HY107"/>
      <c r="HZ107"/>
      <c r="IA107"/>
      <c r="IB107"/>
      <c r="IC107"/>
      <c r="ID107"/>
      <c r="IE107"/>
      <c r="IF107"/>
      <c r="IG107"/>
      <c r="IH107"/>
      <c r="II107"/>
      <c r="IJ107"/>
      <c r="IK107"/>
      <c r="IL107"/>
      <c r="IM107"/>
      <c r="IN107"/>
      <c r="IO107"/>
      <c r="IP107"/>
      <c r="IQ107"/>
      <c r="IR107"/>
      <c r="IS107"/>
      <c r="IT107"/>
      <c r="IU107"/>
      <c r="IV107"/>
      <c r="IW107"/>
      <c r="IX107"/>
      <c r="IY107"/>
      <c r="IZ107"/>
      <c r="JA107"/>
      <c r="JB107"/>
      <c r="JC107"/>
      <c r="JD107"/>
      <c r="JE107"/>
      <c r="JF107"/>
      <c r="JG107"/>
      <c r="JH107"/>
      <c r="JI107"/>
      <c r="JJ107"/>
      <c r="JK107"/>
      <c r="JL107"/>
      <c r="JM107"/>
      <c r="JN107"/>
      <c r="JO107"/>
      <c r="JP107"/>
      <c r="JQ107"/>
      <c r="JR107"/>
      <c r="JS107"/>
      <c r="JT107"/>
      <c r="JU107"/>
      <c r="JV107"/>
      <c r="JW107"/>
      <c r="JX107"/>
      <c r="JY107"/>
      <c r="JZ107"/>
      <c r="KA107"/>
      <c r="KB107"/>
      <c r="KC107"/>
      <c r="KD107"/>
      <c r="KE107"/>
      <c r="KF107"/>
      <c r="KG107"/>
      <c r="KH107"/>
      <c r="KI107"/>
      <c r="KJ107"/>
      <c r="KK107"/>
      <c r="KL107"/>
      <c r="KM107"/>
      <c r="KN107"/>
      <c r="KO107"/>
      <c r="KP107"/>
      <c r="KQ107"/>
      <c r="KR107"/>
      <c r="KS107"/>
      <c r="KT107"/>
      <c r="KU107"/>
      <c r="KV107"/>
      <c r="KW107"/>
      <c r="KX107"/>
      <c r="KY107"/>
      <c r="KZ107"/>
      <c r="LA107"/>
      <c r="LB107"/>
      <c r="LC107"/>
      <c r="LD107"/>
      <c r="LE107"/>
      <c r="LF107"/>
      <c r="LG107"/>
      <c r="LH107"/>
      <c r="LI107"/>
      <c r="LJ107"/>
      <c r="LK107"/>
      <c r="LL107"/>
      <c r="LM107"/>
      <c r="LN107"/>
      <c r="LO107"/>
      <c r="LP107"/>
      <c r="LQ107"/>
      <c r="LR107"/>
      <c r="LS107"/>
      <c r="LT107"/>
      <c r="LU107"/>
      <c r="LV107"/>
      <c r="LW107"/>
      <c r="LX107"/>
      <c r="LY107"/>
      <c r="LZ107"/>
      <c r="MA107"/>
      <c r="MB107"/>
      <c r="MC107"/>
      <c r="MD107"/>
      <c r="ME107"/>
      <c r="MF107"/>
      <c r="MG107"/>
      <c r="MH107"/>
      <c r="MI107"/>
      <c r="MJ107"/>
      <c r="MK107"/>
      <c r="ML107"/>
      <c r="MM107"/>
      <c r="MN107"/>
      <c r="MO107"/>
      <c r="MP107"/>
      <c r="MQ107"/>
      <c r="MR107"/>
      <c r="MS107"/>
      <c r="MT107"/>
      <c r="MU107"/>
      <c r="MV107"/>
      <c r="MW107"/>
      <c r="MX107"/>
      <c r="MY107"/>
      <c r="MZ107"/>
      <c r="NA107"/>
      <c r="NB107"/>
      <c r="NC107"/>
      <c r="ND107"/>
      <c r="NE107"/>
      <c r="NF107"/>
      <c r="NG107"/>
      <c r="NH107"/>
      <c r="NI107"/>
      <c r="NJ107"/>
      <c r="NK107"/>
      <c r="NL107"/>
      <c r="NM107"/>
      <c r="NN107"/>
      <c r="NO107"/>
      <c r="NP107"/>
      <c r="NQ107"/>
      <c r="NR107"/>
      <c r="NS107"/>
      <c r="NT107"/>
      <c r="NU107"/>
      <c r="NV107"/>
      <c r="NW107"/>
      <c r="NX107"/>
      <c r="NY107"/>
      <c r="NZ107"/>
      <c r="OA107"/>
      <c r="OB107"/>
      <c r="OC107"/>
      <c r="OD107"/>
      <c r="OE107"/>
      <c r="OF107"/>
      <c r="OG107"/>
      <c r="OH107"/>
      <c r="OI107"/>
      <c r="OJ107"/>
      <c r="OK107"/>
      <c r="OL107"/>
      <c r="OM107"/>
      <c r="ON107"/>
      <c r="OO107"/>
      <c r="OP107"/>
      <c r="OQ107"/>
      <c r="OR107"/>
      <c r="OS107"/>
      <c r="OT107"/>
      <c r="OU107"/>
      <c r="OV107"/>
      <c r="OW107"/>
      <c r="OX107"/>
      <c r="OY107"/>
      <c r="OZ107"/>
      <c r="PA107"/>
      <c r="PB107"/>
      <c r="PC107"/>
      <c r="PD107"/>
      <c r="PE107"/>
      <c r="PF107"/>
      <c r="PG107"/>
      <c r="PH107"/>
      <c r="PI107"/>
      <c r="PJ107"/>
      <c r="PK107"/>
      <c r="PL107"/>
      <c r="PM107"/>
      <c r="PN107"/>
      <c r="PO107"/>
      <c r="PP107"/>
      <c r="PQ107"/>
      <c r="PR107"/>
      <c r="PS107"/>
      <c r="PT107"/>
      <c r="PU107"/>
      <c r="PV107"/>
      <c r="PW107"/>
      <c r="PX107"/>
      <c r="PY107"/>
      <c r="PZ107"/>
      <c r="QA107"/>
      <c r="QB107"/>
      <c r="QC107"/>
      <c r="QD107"/>
      <c r="QE107"/>
      <c r="QF107"/>
      <c r="QG107"/>
      <c r="QH107"/>
      <c r="QI107"/>
      <c r="QJ107"/>
      <c r="QK107"/>
      <c r="QL107"/>
      <c r="QM107"/>
      <c r="QN107"/>
      <c r="QO107"/>
      <c r="QP107"/>
      <c r="QQ107"/>
      <c r="QR107"/>
      <c r="QS107"/>
      <c r="QT107"/>
      <c r="QU107"/>
      <c r="QV107"/>
      <c r="QW107"/>
      <c r="QX107"/>
      <c r="QY107"/>
      <c r="QZ107"/>
      <c r="RA107"/>
      <c r="RB107"/>
      <c r="RC107"/>
      <c r="RD107"/>
      <c r="RE107"/>
      <c r="RF107"/>
    </row>
    <row r="108" spans="1:474">
      <c r="A108" s="255">
        <v>40</v>
      </c>
      <c r="B108" s="255" t="s">
        <v>259</v>
      </c>
      <c r="C108" s="255" t="s">
        <v>78</v>
      </c>
      <c r="D108" s="221">
        <v>55.2</v>
      </c>
      <c r="E108" s="221">
        <v>54</v>
      </c>
      <c r="F108" s="221">
        <v>57</v>
      </c>
      <c r="G108" s="221"/>
      <c r="H108" s="221"/>
      <c r="I108" s="221"/>
      <c r="J108"/>
      <c r="K108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  <c r="GG108"/>
      <c r="GH108"/>
      <c r="GI108"/>
      <c r="GJ108"/>
      <c r="GK108"/>
      <c r="GL108"/>
      <c r="GM108"/>
      <c r="GN108"/>
      <c r="GO108"/>
      <c r="GP108"/>
      <c r="GQ108"/>
      <c r="GR108"/>
      <c r="GS108"/>
      <c r="GT108"/>
      <c r="GU108"/>
      <c r="GV108"/>
      <c r="GW108"/>
      <c r="GX108"/>
      <c r="GY108"/>
      <c r="GZ108"/>
      <c r="HA108"/>
      <c r="HB108"/>
      <c r="HC108"/>
      <c r="HD108"/>
      <c r="HE108"/>
      <c r="HF108"/>
      <c r="HG108"/>
      <c r="HH108"/>
      <c r="HI108"/>
      <c r="HJ108"/>
      <c r="HK108"/>
      <c r="HL108"/>
      <c r="HM108"/>
      <c r="HN108"/>
      <c r="HO108"/>
      <c r="HP108"/>
      <c r="HQ108"/>
      <c r="HR108"/>
      <c r="HS108"/>
      <c r="HT108"/>
      <c r="HU108"/>
      <c r="HV108"/>
      <c r="HW108"/>
      <c r="HX108"/>
      <c r="HY108"/>
      <c r="HZ108"/>
      <c r="IA108"/>
      <c r="IB108"/>
      <c r="IC108"/>
      <c r="ID108"/>
      <c r="IE108"/>
      <c r="IF108"/>
      <c r="IG108"/>
      <c r="IH108"/>
      <c r="II108"/>
      <c r="IJ108"/>
      <c r="IK108"/>
      <c r="IL108"/>
      <c r="IM108"/>
      <c r="IN108"/>
      <c r="IO108"/>
      <c r="IP108"/>
      <c r="IQ108"/>
      <c r="IR108"/>
      <c r="IS108"/>
      <c r="IT108"/>
      <c r="IU108"/>
      <c r="IV108"/>
      <c r="IW108"/>
      <c r="IX108"/>
      <c r="IY108"/>
      <c r="IZ108"/>
      <c r="JA108"/>
      <c r="JB108"/>
      <c r="JC108"/>
      <c r="JD108"/>
      <c r="JE108"/>
      <c r="JF108"/>
      <c r="JG108"/>
      <c r="JH108"/>
      <c r="JI108"/>
      <c r="JJ108"/>
      <c r="JK108"/>
      <c r="JL108"/>
      <c r="JM108"/>
      <c r="JN108"/>
      <c r="JO108"/>
      <c r="JP108"/>
      <c r="JQ108"/>
      <c r="JR108"/>
      <c r="JS108"/>
      <c r="JT108"/>
      <c r="JU108"/>
      <c r="JV108"/>
      <c r="JW108"/>
      <c r="JX108"/>
      <c r="JY108"/>
      <c r="JZ108"/>
      <c r="KA108"/>
      <c r="KB108"/>
      <c r="KC108"/>
      <c r="KD108"/>
      <c r="KE108"/>
      <c r="KF108"/>
      <c r="KG108"/>
      <c r="KH108"/>
      <c r="KI108"/>
      <c r="KJ108"/>
      <c r="KK108"/>
      <c r="KL108"/>
      <c r="KM108"/>
      <c r="KN108"/>
      <c r="KO108"/>
      <c r="KP108"/>
      <c r="KQ108"/>
      <c r="KR108"/>
      <c r="KS108"/>
      <c r="KT108"/>
      <c r="KU108"/>
      <c r="KV108"/>
      <c r="KW108"/>
      <c r="KX108"/>
      <c r="KY108"/>
      <c r="KZ108"/>
      <c r="LA108"/>
      <c r="LB108"/>
      <c r="LC108"/>
      <c r="LD108"/>
      <c r="LE108"/>
      <c r="LF108"/>
      <c r="LG108"/>
      <c r="LH108"/>
      <c r="LI108"/>
      <c r="LJ108"/>
      <c r="LK108"/>
      <c r="LL108"/>
      <c r="LM108"/>
      <c r="LN108"/>
      <c r="LO108"/>
      <c r="LP108"/>
      <c r="LQ108"/>
      <c r="LR108"/>
      <c r="LS108"/>
      <c r="LT108"/>
      <c r="LU108"/>
      <c r="LV108"/>
      <c r="LW108"/>
      <c r="LX108"/>
      <c r="LY108"/>
      <c r="LZ108"/>
      <c r="MA108"/>
      <c r="MB108"/>
      <c r="MC108"/>
      <c r="MD108"/>
      <c r="ME108"/>
      <c r="MF108"/>
      <c r="MG108"/>
      <c r="MH108"/>
      <c r="MI108"/>
      <c r="MJ108"/>
      <c r="MK108"/>
      <c r="ML108"/>
      <c r="MM108"/>
      <c r="MN108"/>
      <c r="MO108"/>
      <c r="MP108"/>
      <c r="MQ108"/>
      <c r="MR108"/>
      <c r="MS108"/>
      <c r="MT108"/>
      <c r="MU108"/>
      <c r="MV108"/>
      <c r="MW108"/>
      <c r="MX108"/>
      <c r="MY108"/>
      <c r="MZ108"/>
      <c r="NA108"/>
      <c r="NB108"/>
      <c r="NC108"/>
      <c r="ND108"/>
      <c r="NE108"/>
      <c r="NF108"/>
      <c r="NG108"/>
      <c r="NH108"/>
      <c r="NI108"/>
      <c r="NJ108"/>
      <c r="NK108"/>
      <c r="NL108"/>
      <c r="NM108"/>
      <c r="NN108"/>
      <c r="NO108"/>
      <c r="NP108"/>
      <c r="NQ108"/>
      <c r="NR108"/>
      <c r="NS108"/>
      <c r="NT108"/>
      <c r="NU108"/>
      <c r="NV108"/>
      <c r="NW108"/>
      <c r="NX108"/>
      <c r="NY108"/>
      <c r="NZ108"/>
      <c r="OA108"/>
      <c r="OB108"/>
      <c r="OC108"/>
      <c r="OD108"/>
      <c r="OE108"/>
      <c r="OF108"/>
      <c r="OG108"/>
      <c r="OH108"/>
      <c r="OI108"/>
      <c r="OJ108"/>
      <c r="OK108"/>
      <c r="OL108"/>
      <c r="OM108"/>
      <c r="ON108"/>
      <c r="OO108"/>
      <c r="OP108"/>
      <c r="OQ108"/>
      <c r="OR108"/>
      <c r="OS108"/>
      <c r="OT108"/>
      <c r="OU108"/>
      <c r="OV108"/>
      <c r="OW108"/>
      <c r="OX108"/>
      <c r="OY108"/>
      <c r="OZ108"/>
      <c r="PA108"/>
      <c r="PB108"/>
      <c r="PC108"/>
      <c r="PD108"/>
      <c r="PE108"/>
      <c r="PF108"/>
      <c r="PG108"/>
      <c r="PH108"/>
      <c r="PI108"/>
      <c r="PJ108"/>
      <c r="PK108"/>
      <c r="PL108"/>
      <c r="PM108"/>
      <c r="PN108"/>
      <c r="PO108"/>
      <c r="PP108"/>
      <c r="PQ108"/>
      <c r="PR108"/>
      <c r="PS108"/>
      <c r="PT108"/>
      <c r="PU108"/>
      <c r="PV108"/>
      <c r="PW108"/>
      <c r="PX108"/>
      <c r="PY108"/>
      <c r="PZ108"/>
      <c r="QA108"/>
      <c r="QB108"/>
      <c r="QC108"/>
      <c r="QD108"/>
      <c r="QE108"/>
      <c r="QF108"/>
      <c r="QG108"/>
      <c r="QH108"/>
      <c r="QI108"/>
      <c r="QJ108"/>
      <c r="QK108"/>
      <c r="QL108"/>
      <c r="QM108"/>
      <c r="QN108"/>
      <c r="QO108"/>
      <c r="QP108"/>
      <c r="QQ108"/>
      <c r="QR108"/>
      <c r="QS108"/>
      <c r="QT108"/>
      <c r="QU108"/>
      <c r="QV108"/>
      <c r="QW108"/>
      <c r="QX108"/>
      <c r="QY108"/>
      <c r="QZ108"/>
      <c r="RA108"/>
      <c r="RB108"/>
      <c r="RC108"/>
      <c r="RD108"/>
      <c r="RE108"/>
      <c r="RF108"/>
    </row>
    <row r="109" spans="1:474">
      <c r="A109" s="255">
        <v>41</v>
      </c>
      <c r="B109" s="255" t="s">
        <v>190</v>
      </c>
      <c r="C109" s="255" t="s">
        <v>79</v>
      </c>
      <c r="D109" s="221">
        <v>55.125</v>
      </c>
      <c r="E109" s="221">
        <v>55</v>
      </c>
      <c r="F109" s="221">
        <v>56</v>
      </c>
      <c r="G109" s="221"/>
      <c r="H109" s="221"/>
      <c r="I109" s="221"/>
      <c r="J109"/>
      <c r="K109"/>
      <c r="L109"/>
      <c r="M109"/>
      <c r="N109"/>
      <c r="O109"/>
      <c r="P109"/>
      <c r="Q109"/>
      <c r="R109"/>
      <c r="S109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  <c r="GG109"/>
      <c r="GH109"/>
      <c r="GI109"/>
      <c r="GJ109"/>
      <c r="GK109"/>
      <c r="GL109"/>
      <c r="GM109"/>
      <c r="GN109"/>
      <c r="GO109"/>
      <c r="GP109"/>
      <c r="GQ109"/>
      <c r="GR109"/>
      <c r="GS109"/>
      <c r="GT109"/>
      <c r="GU109"/>
      <c r="GV109"/>
      <c r="GW109"/>
      <c r="GX109"/>
      <c r="GY109"/>
      <c r="GZ109"/>
      <c r="HA109"/>
      <c r="HB109"/>
      <c r="HC109"/>
      <c r="HD109"/>
      <c r="HE109"/>
      <c r="HF109"/>
      <c r="HG109"/>
      <c r="HH109"/>
      <c r="HI109"/>
      <c r="HJ109"/>
      <c r="HK109"/>
      <c r="HL109"/>
      <c r="HM109"/>
      <c r="HN109"/>
      <c r="HO109"/>
      <c r="HP109"/>
      <c r="HQ109"/>
      <c r="HR109"/>
      <c r="HS109"/>
      <c r="HT109"/>
      <c r="HU109"/>
      <c r="HV109"/>
      <c r="HW109"/>
      <c r="HX109"/>
      <c r="HY109"/>
      <c r="HZ109"/>
      <c r="IA109"/>
      <c r="IB109"/>
      <c r="IC109"/>
      <c r="ID109"/>
      <c r="IE109"/>
      <c r="IF109"/>
      <c r="IG109"/>
      <c r="IH109"/>
      <c r="II109"/>
      <c r="IJ109"/>
      <c r="IK109"/>
      <c r="IL109"/>
      <c r="IM109"/>
      <c r="IN109"/>
      <c r="IO109"/>
      <c r="IP109"/>
      <c r="IQ109"/>
      <c r="IR109"/>
      <c r="IS109"/>
      <c r="IT109"/>
      <c r="IU109"/>
      <c r="IV109"/>
      <c r="IW109"/>
      <c r="IX109"/>
      <c r="IY109"/>
      <c r="IZ109"/>
      <c r="JA109"/>
      <c r="JB109"/>
      <c r="JC109"/>
      <c r="JD109"/>
      <c r="JE109"/>
      <c r="JF109"/>
      <c r="JG109"/>
      <c r="JH109"/>
      <c r="JI109"/>
      <c r="JJ109"/>
      <c r="JK109"/>
      <c r="JL109"/>
      <c r="JM109"/>
      <c r="JN109"/>
      <c r="JO109"/>
      <c r="JP109"/>
      <c r="JQ109"/>
      <c r="JR109"/>
      <c r="JS109"/>
      <c r="JT109"/>
      <c r="JU109"/>
      <c r="JV109"/>
      <c r="JW109"/>
      <c r="JX109"/>
      <c r="JY109"/>
      <c r="JZ109"/>
      <c r="KA109"/>
      <c r="KB109"/>
      <c r="KC109"/>
      <c r="KD109"/>
      <c r="KE109"/>
      <c r="KF109"/>
      <c r="KG109"/>
      <c r="KH109"/>
      <c r="KI109"/>
      <c r="KJ109"/>
      <c r="KK109"/>
      <c r="KL109"/>
      <c r="KM109"/>
      <c r="KN109"/>
      <c r="KO109"/>
      <c r="KP109"/>
      <c r="KQ109"/>
      <c r="KR109"/>
      <c r="KS109"/>
      <c r="KT109"/>
      <c r="KU109"/>
      <c r="KV109"/>
      <c r="KW109"/>
      <c r="KX109"/>
      <c r="KY109"/>
      <c r="KZ109"/>
      <c r="LA109"/>
      <c r="LB109"/>
      <c r="LC109"/>
      <c r="LD109"/>
      <c r="LE109"/>
      <c r="LF109"/>
      <c r="LG109"/>
      <c r="LH109"/>
      <c r="LI109"/>
      <c r="LJ109"/>
      <c r="LK109"/>
      <c r="LL109"/>
      <c r="LM109"/>
      <c r="LN109"/>
      <c r="LO109"/>
      <c r="LP109"/>
      <c r="LQ109"/>
      <c r="LR109"/>
      <c r="LS109"/>
      <c r="LT109"/>
      <c r="LU109"/>
      <c r="LV109"/>
      <c r="LW109"/>
      <c r="LX109"/>
      <c r="LY109"/>
      <c r="LZ109"/>
      <c r="MA109"/>
      <c r="MB109"/>
      <c r="MC109"/>
      <c r="MD109"/>
      <c r="ME109"/>
      <c r="MF109"/>
      <c r="MG109"/>
      <c r="MH109"/>
      <c r="MI109"/>
      <c r="MJ109"/>
      <c r="MK109"/>
      <c r="ML109"/>
      <c r="MM109"/>
      <c r="MN109"/>
      <c r="MO109"/>
      <c r="MP109"/>
      <c r="MQ109"/>
      <c r="MR109"/>
      <c r="MS109"/>
      <c r="MT109"/>
      <c r="MU109"/>
      <c r="MV109"/>
      <c r="MW109"/>
      <c r="MX109"/>
      <c r="MY109"/>
      <c r="MZ109"/>
      <c r="NA109"/>
      <c r="NB109"/>
      <c r="NC109"/>
      <c r="ND109"/>
      <c r="NE109"/>
      <c r="NF109"/>
      <c r="NG109"/>
      <c r="NH109"/>
      <c r="NI109"/>
      <c r="NJ109"/>
      <c r="NK109"/>
      <c r="NL109"/>
      <c r="NM109"/>
      <c r="NN109"/>
      <c r="NO109"/>
      <c r="NP109"/>
      <c r="NQ109"/>
      <c r="NR109"/>
      <c r="NS109"/>
      <c r="NT109"/>
      <c r="NU109"/>
      <c r="NV109"/>
      <c r="NW109"/>
      <c r="NX109"/>
      <c r="NY109"/>
      <c r="NZ109"/>
      <c r="OA109"/>
      <c r="OB109"/>
      <c r="OC109"/>
      <c r="OD109"/>
      <c r="OE109"/>
      <c r="OF109"/>
      <c r="OG109"/>
      <c r="OH109"/>
      <c r="OI109"/>
      <c r="OJ109"/>
      <c r="OK109"/>
      <c r="OL109"/>
      <c r="OM109"/>
      <c r="ON109"/>
      <c r="OO109"/>
      <c r="OP109"/>
      <c r="OQ109"/>
      <c r="OR109"/>
      <c r="OS109"/>
      <c r="OT109"/>
      <c r="OU109"/>
      <c r="OV109"/>
      <c r="OW109"/>
      <c r="OX109"/>
      <c r="OY109"/>
      <c r="OZ109"/>
      <c r="PA109"/>
      <c r="PB109"/>
      <c r="PC109"/>
      <c r="PD109"/>
      <c r="PE109"/>
      <c r="PF109"/>
      <c r="PG109"/>
      <c r="PH109"/>
      <c r="PI109"/>
      <c r="PJ109"/>
      <c r="PK109"/>
      <c r="PL109"/>
      <c r="PM109"/>
      <c r="PN109"/>
      <c r="PO109"/>
      <c r="PP109"/>
      <c r="PQ109"/>
      <c r="PR109"/>
      <c r="PS109"/>
      <c r="PT109"/>
      <c r="PU109"/>
      <c r="PV109"/>
      <c r="PW109"/>
      <c r="PX109"/>
      <c r="PY109"/>
      <c r="PZ109"/>
      <c r="QA109"/>
      <c r="QB109"/>
      <c r="QC109"/>
      <c r="QD109"/>
      <c r="QE109"/>
      <c r="QF109"/>
      <c r="QG109"/>
      <c r="QH109"/>
      <c r="QI109"/>
      <c r="QJ109"/>
      <c r="QK109"/>
      <c r="QL109"/>
      <c r="QM109"/>
      <c r="QN109"/>
      <c r="QO109"/>
      <c r="QP109"/>
      <c r="QQ109"/>
      <c r="QR109"/>
      <c r="QS109"/>
      <c r="QT109"/>
      <c r="QU109"/>
      <c r="QV109"/>
      <c r="QW109"/>
      <c r="QX109"/>
      <c r="QY109"/>
      <c r="QZ109"/>
      <c r="RA109"/>
      <c r="RB109"/>
      <c r="RC109"/>
      <c r="RD109"/>
      <c r="RE109"/>
      <c r="RF109"/>
    </row>
    <row r="110" spans="1:474">
      <c r="A110" s="255">
        <v>42</v>
      </c>
      <c r="B110" s="255" t="s">
        <v>190</v>
      </c>
      <c r="C110" s="255" t="s">
        <v>80</v>
      </c>
      <c r="D110" s="221">
        <v>20</v>
      </c>
      <c r="E110" s="221">
        <v>20</v>
      </c>
      <c r="F110" s="221">
        <v>20</v>
      </c>
      <c r="G110" s="221"/>
      <c r="H110" s="221"/>
      <c r="I110" s="221"/>
      <c r="J110"/>
      <c r="K110"/>
      <c r="L110"/>
      <c r="M110"/>
      <c r="N110"/>
      <c r="O110"/>
      <c r="P110"/>
      <c r="Q110"/>
      <c r="R110"/>
      <c r="S110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  <c r="GG110"/>
      <c r="GH110"/>
      <c r="GI110"/>
      <c r="GJ110"/>
      <c r="GK110"/>
      <c r="GL110"/>
      <c r="GM110"/>
      <c r="GN110"/>
      <c r="GO110"/>
      <c r="GP110"/>
      <c r="GQ110"/>
      <c r="GR110"/>
      <c r="GS110"/>
      <c r="GT110"/>
      <c r="GU110"/>
      <c r="GV110"/>
      <c r="GW110"/>
      <c r="GX110"/>
      <c r="GY110"/>
      <c r="GZ110"/>
      <c r="HA110"/>
      <c r="HB110"/>
      <c r="HC110"/>
      <c r="HD110"/>
      <c r="HE110"/>
      <c r="HF110"/>
      <c r="HG110"/>
      <c r="HH110"/>
      <c r="HI110"/>
      <c r="HJ110"/>
      <c r="HK110"/>
      <c r="HL110"/>
      <c r="HM110"/>
      <c r="HN110"/>
      <c r="HO110"/>
      <c r="HP110"/>
      <c r="HQ110"/>
      <c r="HR110"/>
      <c r="HS110"/>
      <c r="HT110"/>
      <c r="HU110"/>
      <c r="HV110"/>
      <c r="HW110"/>
      <c r="HX110"/>
      <c r="HY110"/>
      <c r="HZ110"/>
      <c r="IA110"/>
      <c r="IB110"/>
      <c r="IC110"/>
      <c r="ID110"/>
      <c r="IE110"/>
      <c r="IF110"/>
      <c r="IG110"/>
      <c r="IH110"/>
      <c r="II110"/>
      <c r="IJ110"/>
      <c r="IK110"/>
      <c r="IL110"/>
      <c r="IM110"/>
      <c r="IN110"/>
      <c r="IO110"/>
      <c r="IP110"/>
      <c r="IQ110"/>
      <c r="IR110"/>
      <c r="IS110"/>
      <c r="IT110"/>
      <c r="IU110"/>
      <c r="IV110"/>
      <c r="IW110"/>
      <c r="IX110"/>
      <c r="IY110"/>
      <c r="IZ110"/>
      <c r="JA110"/>
      <c r="JB110"/>
      <c r="JC110"/>
      <c r="JD110"/>
      <c r="JE110"/>
      <c r="JF110"/>
      <c r="JG110"/>
      <c r="JH110"/>
      <c r="JI110"/>
      <c r="JJ110"/>
      <c r="JK110"/>
      <c r="JL110"/>
      <c r="JM110"/>
      <c r="JN110"/>
      <c r="JO110"/>
      <c r="JP110"/>
      <c r="JQ110"/>
      <c r="JR110"/>
      <c r="JS110"/>
      <c r="JT110"/>
      <c r="JU110"/>
      <c r="JV110"/>
      <c r="JW110"/>
      <c r="JX110"/>
      <c r="JY110"/>
      <c r="JZ110"/>
      <c r="KA110"/>
      <c r="KB110"/>
      <c r="KC110"/>
      <c r="KD110"/>
      <c r="KE110"/>
      <c r="KF110"/>
      <c r="KG110"/>
      <c r="KH110"/>
      <c r="KI110"/>
      <c r="KJ110"/>
      <c r="KK110"/>
      <c r="KL110"/>
      <c r="KM110"/>
      <c r="KN110"/>
      <c r="KO110"/>
      <c r="KP110"/>
      <c r="KQ110"/>
      <c r="KR110"/>
      <c r="KS110"/>
      <c r="KT110"/>
      <c r="KU110"/>
      <c r="KV110"/>
      <c r="KW110"/>
      <c r="KX110"/>
      <c r="KY110"/>
      <c r="KZ110"/>
      <c r="LA110"/>
      <c r="LB110"/>
      <c r="LC110"/>
      <c r="LD110"/>
      <c r="LE110"/>
      <c r="LF110"/>
      <c r="LG110"/>
      <c r="LH110"/>
      <c r="LI110"/>
      <c r="LJ110"/>
      <c r="LK110"/>
      <c r="LL110"/>
      <c r="LM110"/>
      <c r="LN110"/>
      <c r="LO110"/>
      <c r="LP110"/>
      <c r="LQ110"/>
      <c r="LR110"/>
      <c r="LS110"/>
      <c r="LT110"/>
      <c r="LU110"/>
      <c r="LV110"/>
      <c r="LW110"/>
      <c r="LX110"/>
      <c r="LY110"/>
      <c r="LZ110"/>
      <c r="MA110"/>
      <c r="MB110"/>
      <c r="MC110"/>
      <c r="MD110"/>
      <c r="ME110"/>
      <c r="MF110"/>
      <c r="MG110"/>
      <c r="MH110"/>
      <c r="MI110"/>
      <c r="MJ110"/>
      <c r="MK110"/>
      <c r="ML110"/>
      <c r="MM110"/>
      <c r="MN110"/>
      <c r="MO110"/>
      <c r="MP110"/>
      <c r="MQ110"/>
      <c r="MR110"/>
      <c r="MS110"/>
      <c r="MT110"/>
      <c r="MU110"/>
      <c r="MV110"/>
      <c r="MW110"/>
      <c r="MX110"/>
      <c r="MY110"/>
      <c r="MZ110"/>
      <c r="NA110"/>
      <c r="NB110"/>
      <c r="NC110"/>
      <c r="ND110"/>
      <c r="NE110"/>
      <c r="NF110"/>
      <c r="NG110"/>
      <c r="NH110"/>
      <c r="NI110"/>
      <c r="NJ110"/>
      <c r="NK110"/>
      <c r="NL110"/>
      <c r="NM110"/>
      <c r="NN110"/>
      <c r="NO110"/>
      <c r="NP110"/>
      <c r="NQ110"/>
      <c r="NR110"/>
      <c r="NS110"/>
      <c r="NT110"/>
      <c r="NU110"/>
      <c r="NV110"/>
      <c r="NW110"/>
      <c r="NX110"/>
      <c r="NY110"/>
      <c r="NZ110"/>
      <c r="OA110"/>
      <c r="OB110"/>
      <c r="OC110"/>
      <c r="OD110"/>
      <c r="OE110"/>
      <c r="OF110"/>
      <c r="OG110"/>
      <c r="OH110"/>
      <c r="OI110"/>
      <c r="OJ110"/>
      <c r="OK110"/>
      <c r="OL110"/>
      <c r="OM110"/>
      <c r="ON110"/>
      <c r="OO110"/>
      <c r="OP110"/>
      <c r="OQ110"/>
      <c r="OR110"/>
      <c r="OS110"/>
      <c r="OT110"/>
      <c r="OU110"/>
      <c r="OV110"/>
      <c r="OW110"/>
      <c r="OX110"/>
      <c r="OY110"/>
      <c r="OZ110"/>
      <c r="PA110"/>
      <c r="PB110"/>
      <c r="PC110"/>
      <c r="PD110"/>
      <c r="PE110"/>
      <c r="PF110"/>
      <c r="PG110"/>
      <c r="PH110"/>
      <c r="PI110"/>
      <c r="PJ110"/>
      <c r="PK110"/>
      <c r="PL110"/>
      <c r="PM110"/>
      <c r="PN110"/>
      <c r="PO110"/>
      <c r="PP110"/>
      <c r="PQ110"/>
      <c r="PR110"/>
      <c r="PS110"/>
      <c r="PT110"/>
      <c r="PU110"/>
      <c r="PV110"/>
      <c r="PW110"/>
      <c r="PX110"/>
      <c r="PY110"/>
      <c r="PZ110"/>
      <c r="QA110"/>
      <c r="QB110"/>
      <c r="QC110"/>
      <c r="QD110"/>
      <c r="QE110"/>
      <c r="QF110"/>
      <c r="QG110"/>
      <c r="QH110"/>
      <c r="QI110"/>
      <c r="QJ110"/>
      <c r="QK110"/>
      <c r="QL110"/>
      <c r="QM110"/>
      <c r="QN110"/>
      <c r="QO110"/>
      <c r="QP110"/>
      <c r="QQ110"/>
      <c r="QR110"/>
      <c r="QS110"/>
      <c r="QT110"/>
      <c r="QU110"/>
      <c r="QV110"/>
      <c r="QW110"/>
      <c r="QX110"/>
      <c r="QY110"/>
      <c r="QZ110"/>
      <c r="RA110"/>
      <c r="RB110"/>
      <c r="RC110"/>
      <c r="RD110"/>
      <c r="RE110"/>
      <c r="RF110"/>
    </row>
    <row r="111" spans="1:474">
      <c r="A111" s="255">
        <v>42</v>
      </c>
      <c r="B111" s="255" t="s">
        <v>182</v>
      </c>
      <c r="C111" s="255" t="s">
        <v>80</v>
      </c>
      <c r="D111" s="221">
        <v>15.5</v>
      </c>
      <c r="E111" s="221">
        <v>15</v>
      </c>
      <c r="F111" s="221">
        <v>16</v>
      </c>
      <c r="G111" s="221"/>
      <c r="H111" s="221"/>
      <c r="I111" s="221"/>
      <c r="J111"/>
      <c r="K111"/>
      <c r="L111"/>
      <c r="M111"/>
      <c r="N111"/>
      <c r="O111"/>
      <c r="P111"/>
      <c r="Q111"/>
      <c r="R111"/>
      <c r="S111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  <c r="GG111"/>
      <c r="GH111"/>
      <c r="GI111"/>
      <c r="GJ111"/>
      <c r="GK111"/>
      <c r="GL111"/>
      <c r="GM111"/>
      <c r="GN111"/>
      <c r="GO111"/>
      <c r="GP111"/>
      <c r="GQ111"/>
      <c r="GR111"/>
      <c r="GS111"/>
      <c r="GT111"/>
      <c r="GU111"/>
      <c r="GV111"/>
      <c r="GW111"/>
      <c r="GX111"/>
      <c r="GY111"/>
      <c r="GZ111"/>
      <c r="HA111"/>
      <c r="HB111"/>
      <c r="HC111"/>
      <c r="HD111"/>
      <c r="HE111"/>
      <c r="HF111"/>
      <c r="HG111"/>
      <c r="HH111"/>
      <c r="HI111"/>
      <c r="HJ111"/>
      <c r="HK111"/>
      <c r="HL111"/>
      <c r="HM111"/>
      <c r="HN111"/>
      <c r="HO111"/>
      <c r="HP111"/>
      <c r="HQ111"/>
      <c r="HR111"/>
      <c r="HS111"/>
      <c r="HT111"/>
      <c r="HU111"/>
      <c r="HV111"/>
      <c r="HW111"/>
      <c r="HX111"/>
      <c r="HY111"/>
      <c r="HZ111"/>
      <c r="IA111"/>
      <c r="IB111"/>
      <c r="IC111"/>
      <c r="ID111"/>
      <c r="IE111"/>
      <c r="IF111"/>
      <c r="IG111"/>
      <c r="IH111"/>
      <c r="II111"/>
      <c r="IJ111"/>
      <c r="IK111"/>
      <c r="IL111"/>
      <c r="IM111"/>
      <c r="IN111"/>
      <c r="IO111"/>
      <c r="IP111"/>
      <c r="IQ111"/>
      <c r="IR111"/>
      <c r="IS111"/>
      <c r="IT111"/>
      <c r="IU111"/>
      <c r="IV111"/>
      <c r="IW111"/>
      <c r="IX111"/>
      <c r="IY111"/>
      <c r="IZ111"/>
      <c r="JA111"/>
      <c r="JB111"/>
      <c r="JC111"/>
      <c r="JD111"/>
      <c r="JE111"/>
      <c r="JF111"/>
      <c r="JG111"/>
      <c r="JH111"/>
      <c r="JI111"/>
      <c r="JJ111"/>
      <c r="JK111"/>
      <c r="JL111"/>
      <c r="JM111"/>
      <c r="JN111"/>
      <c r="JO111"/>
      <c r="JP111"/>
      <c r="JQ111"/>
      <c r="JR111"/>
      <c r="JS111"/>
      <c r="JT111"/>
      <c r="JU111"/>
      <c r="JV111"/>
      <c r="JW111"/>
      <c r="JX111"/>
      <c r="JY111"/>
      <c r="JZ111"/>
      <c r="KA111"/>
      <c r="KB111"/>
      <c r="KC111"/>
      <c r="KD111"/>
      <c r="KE111"/>
      <c r="KF111"/>
      <c r="KG111"/>
      <c r="KH111"/>
      <c r="KI111"/>
      <c r="KJ111"/>
      <c r="KK111"/>
      <c r="KL111"/>
      <c r="KM111"/>
      <c r="KN111"/>
      <c r="KO111"/>
      <c r="KP111"/>
      <c r="KQ111"/>
      <c r="KR111"/>
      <c r="KS111"/>
      <c r="KT111"/>
      <c r="KU111"/>
      <c r="KV111"/>
      <c r="KW111"/>
      <c r="KX111"/>
      <c r="KY111"/>
      <c r="KZ111"/>
      <c r="LA111"/>
      <c r="LB111"/>
      <c r="LC111"/>
      <c r="LD111"/>
      <c r="LE111"/>
      <c r="LF111"/>
      <c r="LG111"/>
      <c r="LH111"/>
      <c r="LI111"/>
      <c r="LJ111"/>
      <c r="LK111"/>
      <c r="LL111"/>
      <c r="LM111"/>
      <c r="LN111"/>
      <c r="LO111"/>
      <c r="LP111"/>
      <c r="LQ111"/>
      <c r="LR111"/>
      <c r="LS111"/>
      <c r="LT111"/>
      <c r="LU111"/>
      <c r="LV111"/>
      <c r="LW111"/>
      <c r="LX111"/>
      <c r="LY111"/>
      <c r="LZ111"/>
      <c r="MA111"/>
      <c r="MB111"/>
      <c r="MC111"/>
      <c r="MD111"/>
      <c r="ME111"/>
      <c r="MF111"/>
      <c r="MG111"/>
      <c r="MH111"/>
      <c r="MI111"/>
      <c r="MJ111"/>
      <c r="MK111"/>
      <c r="ML111"/>
      <c r="MM111"/>
      <c r="MN111"/>
      <c r="MO111"/>
      <c r="MP111"/>
      <c r="MQ111"/>
      <c r="MR111"/>
      <c r="MS111"/>
      <c r="MT111"/>
      <c r="MU111"/>
      <c r="MV111"/>
      <c r="MW111"/>
      <c r="MX111"/>
      <c r="MY111"/>
      <c r="MZ111"/>
      <c r="NA111"/>
      <c r="NB111"/>
      <c r="NC111"/>
      <c r="ND111"/>
      <c r="NE111"/>
      <c r="NF111"/>
      <c r="NG111"/>
      <c r="NH111"/>
      <c r="NI111"/>
      <c r="NJ111"/>
      <c r="NK111"/>
      <c r="NL111"/>
      <c r="NM111"/>
      <c r="NN111"/>
      <c r="NO111"/>
      <c r="NP111"/>
      <c r="NQ111"/>
      <c r="NR111"/>
      <c r="NS111"/>
      <c r="NT111"/>
      <c r="NU111"/>
      <c r="NV111"/>
      <c r="NW111"/>
      <c r="NX111"/>
      <c r="NY111"/>
      <c r="NZ111"/>
      <c r="OA111"/>
      <c r="OB111"/>
      <c r="OC111"/>
      <c r="OD111"/>
      <c r="OE111"/>
      <c r="OF111"/>
      <c r="OG111"/>
      <c r="OH111"/>
      <c r="OI111"/>
      <c r="OJ111"/>
      <c r="OK111"/>
      <c r="OL111"/>
      <c r="OM111"/>
      <c r="ON111"/>
      <c r="OO111"/>
      <c r="OP111"/>
      <c r="OQ111"/>
      <c r="OR111"/>
      <c r="OS111"/>
      <c r="OT111"/>
      <c r="OU111"/>
      <c r="OV111"/>
      <c r="OW111"/>
      <c r="OX111"/>
      <c r="OY111"/>
      <c r="OZ111"/>
      <c r="PA111"/>
      <c r="PB111"/>
      <c r="PC111"/>
      <c r="PD111"/>
      <c r="PE111"/>
      <c r="PF111"/>
      <c r="PG111"/>
      <c r="PH111"/>
      <c r="PI111"/>
      <c r="PJ111"/>
      <c r="PK111"/>
      <c r="PL111"/>
      <c r="PM111"/>
      <c r="PN111"/>
      <c r="PO111"/>
      <c r="PP111"/>
      <c r="PQ111"/>
      <c r="PR111"/>
      <c r="PS111"/>
      <c r="PT111"/>
      <c r="PU111"/>
      <c r="PV111"/>
      <c r="PW111"/>
      <c r="PX111"/>
      <c r="PY111"/>
      <c r="PZ111"/>
      <c r="QA111"/>
      <c r="QB111"/>
      <c r="QC111"/>
      <c r="QD111"/>
      <c r="QE111"/>
      <c r="QF111"/>
      <c r="QG111"/>
      <c r="QH111"/>
      <c r="QI111"/>
      <c r="QJ111"/>
      <c r="QK111"/>
      <c r="QL111"/>
      <c r="QM111"/>
      <c r="QN111"/>
      <c r="QO111"/>
      <c r="QP111"/>
      <c r="QQ111"/>
      <c r="QR111"/>
      <c r="QS111"/>
      <c r="QT111"/>
      <c r="QU111"/>
      <c r="QV111"/>
      <c r="QW111"/>
      <c r="QX111"/>
      <c r="QY111"/>
      <c r="QZ111"/>
      <c r="RA111"/>
      <c r="RB111"/>
      <c r="RC111"/>
      <c r="RD111"/>
      <c r="RE111"/>
      <c r="RF111"/>
    </row>
    <row r="112" spans="1:474">
      <c r="A112" s="255">
        <v>42</v>
      </c>
      <c r="B112" s="255" t="s">
        <v>259</v>
      </c>
      <c r="C112" s="255" t="s">
        <v>80</v>
      </c>
      <c r="D112" s="221">
        <v>18</v>
      </c>
      <c r="E112" s="221">
        <v>16</v>
      </c>
      <c r="F112" s="221">
        <v>20</v>
      </c>
      <c r="G112" s="221"/>
      <c r="H112" s="221"/>
      <c r="I112" s="221"/>
      <c r="J112"/>
      <c r="K112"/>
      <c r="L112"/>
      <c r="M112"/>
      <c r="N112"/>
      <c r="O112"/>
      <c r="P112"/>
      <c r="Q112"/>
      <c r="R112"/>
      <c r="S112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  <c r="GG112"/>
      <c r="GH112"/>
      <c r="GI112"/>
      <c r="GJ112"/>
      <c r="GK112"/>
      <c r="GL112"/>
      <c r="GM112"/>
      <c r="GN112"/>
      <c r="GO112"/>
      <c r="GP112"/>
      <c r="GQ112"/>
      <c r="GR112"/>
      <c r="GS112"/>
      <c r="GT112"/>
      <c r="GU112"/>
      <c r="GV112"/>
      <c r="GW112"/>
      <c r="GX112"/>
      <c r="GY112"/>
      <c r="GZ112"/>
      <c r="HA112"/>
      <c r="HB112"/>
      <c r="HC112"/>
      <c r="HD112"/>
      <c r="HE112"/>
      <c r="HF112"/>
      <c r="HG112"/>
      <c r="HH112"/>
      <c r="HI112"/>
      <c r="HJ112"/>
      <c r="HK112"/>
      <c r="HL112"/>
      <c r="HM112"/>
      <c r="HN112"/>
      <c r="HO112"/>
      <c r="HP112"/>
      <c r="HQ112"/>
      <c r="HR112"/>
      <c r="HS112"/>
      <c r="HT112"/>
      <c r="HU112"/>
      <c r="HV112"/>
      <c r="HW112"/>
      <c r="HX112"/>
      <c r="HY112"/>
      <c r="HZ112"/>
      <c r="IA112"/>
      <c r="IB112"/>
      <c r="IC112"/>
      <c r="ID112"/>
      <c r="IE112"/>
      <c r="IF112"/>
      <c r="IG112"/>
      <c r="IH112"/>
      <c r="II112"/>
      <c r="IJ112"/>
      <c r="IK112"/>
      <c r="IL112"/>
      <c r="IM112"/>
      <c r="IN112"/>
      <c r="IO112"/>
      <c r="IP112"/>
      <c r="IQ112"/>
      <c r="IR112"/>
      <c r="IS112"/>
      <c r="IT112"/>
      <c r="IU112"/>
      <c r="IV112"/>
      <c r="IW112"/>
      <c r="IX112"/>
      <c r="IY112"/>
      <c r="IZ112"/>
      <c r="JA112"/>
      <c r="JB112"/>
      <c r="JC112"/>
      <c r="JD112"/>
      <c r="JE112"/>
      <c r="JF112"/>
      <c r="JG112"/>
      <c r="JH112"/>
      <c r="JI112"/>
      <c r="JJ112"/>
      <c r="JK112"/>
      <c r="JL112"/>
      <c r="JM112"/>
      <c r="JN112"/>
      <c r="JO112"/>
      <c r="JP112"/>
      <c r="JQ112"/>
      <c r="JR112"/>
      <c r="JS112"/>
      <c r="JT112"/>
      <c r="JU112"/>
      <c r="JV112"/>
      <c r="JW112"/>
      <c r="JX112"/>
      <c r="JY112"/>
      <c r="JZ112"/>
      <c r="KA112"/>
      <c r="KB112"/>
      <c r="KC112"/>
      <c r="KD112"/>
      <c r="KE112"/>
      <c r="KF112"/>
      <c r="KG112"/>
      <c r="KH112"/>
      <c r="KI112"/>
      <c r="KJ112"/>
      <c r="KK112"/>
      <c r="KL112"/>
      <c r="KM112"/>
      <c r="KN112"/>
      <c r="KO112"/>
      <c r="KP112"/>
      <c r="KQ112"/>
      <c r="KR112"/>
      <c r="KS112"/>
      <c r="KT112"/>
      <c r="KU112"/>
      <c r="KV112"/>
      <c r="KW112"/>
      <c r="KX112"/>
      <c r="KY112"/>
      <c r="KZ112"/>
      <c r="LA112"/>
      <c r="LB112"/>
      <c r="LC112"/>
      <c r="LD112"/>
      <c r="LE112"/>
      <c r="LF112"/>
      <c r="LG112"/>
      <c r="LH112"/>
      <c r="LI112"/>
      <c r="LJ112"/>
      <c r="LK112"/>
      <c r="LL112"/>
      <c r="LM112"/>
      <c r="LN112"/>
      <c r="LO112"/>
      <c r="LP112"/>
      <c r="LQ112"/>
      <c r="LR112"/>
      <c r="LS112"/>
      <c r="LT112"/>
      <c r="LU112"/>
      <c r="LV112"/>
      <c r="LW112"/>
      <c r="LX112"/>
      <c r="LY112"/>
      <c r="LZ112"/>
      <c r="MA112"/>
      <c r="MB112"/>
      <c r="MC112"/>
      <c r="MD112"/>
      <c r="ME112"/>
      <c r="MF112"/>
      <c r="MG112"/>
      <c r="MH112"/>
      <c r="MI112"/>
      <c r="MJ112"/>
      <c r="MK112"/>
      <c r="ML112"/>
      <c r="MM112"/>
      <c r="MN112"/>
      <c r="MO112"/>
      <c r="MP112"/>
      <c r="MQ112"/>
      <c r="MR112"/>
      <c r="MS112"/>
      <c r="MT112"/>
      <c r="MU112"/>
      <c r="MV112"/>
      <c r="MW112"/>
      <c r="MX112"/>
      <c r="MY112"/>
      <c r="MZ112"/>
      <c r="NA112"/>
      <c r="NB112"/>
      <c r="NC112"/>
      <c r="ND112"/>
      <c r="NE112"/>
      <c r="NF112"/>
      <c r="NG112"/>
      <c r="NH112"/>
      <c r="NI112"/>
      <c r="NJ112"/>
      <c r="NK112"/>
      <c r="NL112"/>
      <c r="NM112"/>
      <c r="NN112"/>
      <c r="NO112"/>
      <c r="NP112"/>
      <c r="NQ112"/>
      <c r="NR112"/>
      <c r="NS112"/>
      <c r="NT112"/>
      <c r="NU112"/>
      <c r="NV112"/>
      <c r="NW112"/>
      <c r="NX112"/>
      <c r="NY112"/>
      <c r="NZ112"/>
      <c r="OA112"/>
      <c r="OB112"/>
      <c r="OC112"/>
      <c r="OD112"/>
      <c r="OE112"/>
      <c r="OF112"/>
      <c r="OG112"/>
      <c r="OH112"/>
      <c r="OI112"/>
      <c r="OJ112"/>
      <c r="OK112"/>
      <c r="OL112"/>
      <c r="OM112"/>
      <c r="ON112"/>
      <c r="OO112"/>
      <c r="OP112"/>
      <c r="OQ112"/>
      <c r="OR112"/>
      <c r="OS112"/>
      <c r="OT112"/>
      <c r="OU112"/>
      <c r="OV112"/>
      <c r="OW112"/>
      <c r="OX112"/>
      <c r="OY112"/>
      <c r="OZ112"/>
      <c r="PA112"/>
      <c r="PB112"/>
      <c r="PC112"/>
      <c r="PD112"/>
      <c r="PE112"/>
      <c r="PF112"/>
      <c r="PG112"/>
      <c r="PH112"/>
      <c r="PI112"/>
      <c r="PJ112"/>
      <c r="PK112"/>
      <c r="PL112"/>
      <c r="PM112"/>
      <c r="PN112"/>
      <c r="PO112"/>
      <c r="PP112"/>
      <c r="PQ112"/>
      <c r="PR112"/>
      <c r="PS112"/>
      <c r="PT112"/>
      <c r="PU112"/>
      <c r="PV112"/>
      <c r="PW112"/>
      <c r="PX112"/>
      <c r="PY112"/>
      <c r="PZ112"/>
      <c r="QA112"/>
      <c r="QB112"/>
      <c r="QC112"/>
      <c r="QD112"/>
      <c r="QE112"/>
      <c r="QF112"/>
      <c r="QG112"/>
      <c r="QH112"/>
      <c r="QI112"/>
      <c r="QJ112"/>
      <c r="QK112"/>
      <c r="QL112"/>
      <c r="QM112"/>
      <c r="QN112"/>
      <c r="QO112"/>
      <c r="QP112"/>
      <c r="QQ112"/>
      <c r="QR112"/>
      <c r="QS112"/>
      <c r="QT112"/>
      <c r="QU112"/>
      <c r="QV112"/>
      <c r="QW112"/>
      <c r="QX112"/>
      <c r="QY112"/>
      <c r="QZ112"/>
      <c r="RA112"/>
      <c r="RB112"/>
      <c r="RC112"/>
      <c r="RD112"/>
      <c r="RE112"/>
      <c r="RF112"/>
    </row>
    <row r="113" spans="1:474">
      <c r="A113" s="255">
        <v>43</v>
      </c>
      <c r="B113" s="255" t="s">
        <v>190</v>
      </c>
      <c r="C113" s="255" t="s">
        <v>81</v>
      </c>
      <c r="D113" s="221">
        <v>18</v>
      </c>
      <c r="E113" s="221">
        <v>18</v>
      </c>
      <c r="F113" s="221">
        <v>18</v>
      </c>
      <c r="G113" s="221"/>
      <c r="H113" s="221"/>
      <c r="I113" s="221"/>
      <c r="J113"/>
      <c r="K113"/>
      <c r="L113"/>
      <c r="M113"/>
      <c r="N113"/>
      <c r="O113"/>
      <c r="P113"/>
      <c r="Q113"/>
      <c r="R113"/>
      <c r="S113"/>
      <c r="T113"/>
      <c r="U113"/>
      <c r="V113"/>
      <c r="W113"/>
      <c r="X113"/>
      <c r="Y113"/>
      <c r="Z113"/>
      <c r="AA113"/>
      <c r="AB113"/>
      <c r="AC113"/>
      <c r="AD113"/>
      <c r="AE113"/>
      <c r="AF113"/>
      <c r="AG113"/>
      <c r="AH113"/>
      <c r="AI113"/>
      <c r="AJ113"/>
      <c r="AK113"/>
      <c r="AL113"/>
      <c r="AM113"/>
      <c r="AN113"/>
      <c r="AO113"/>
      <c r="AP113"/>
      <c r="AQ113"/>
      <c r="AR113"/>
      <c r="AS113"/>
      <c r="AT113"/>
      <c r="AU113"/>
      <c r="AV113"/>
      <c r="AW113"/>
      <c r="AX113"/>
      <c r="AY113"/>
      <c r="AZ113"/>
      <c r="BA113"/>
      <c r="BB113"/>
      <c r="BC113"/>
      <c r="BD113"/>
      <c r="BE113"/>
      <c r="BF113"/>
      <c r="BG113"/>
      <c r="BH113"/>
      <c r="BI113"/>
      <c r="BJ113"/>
      <c r="BK113"/>
      <c r="BL113"/>
      <c r="BM113"/>
      <c r="BN113"/>
      <c r="BO113"/>
      <c r="BP113"/>
      <c r="BQ113"/>
      <c r="BR113"/>
      <c r="BS113"/>
      <c r="BT113"/>
      <c r="BU113"/>
      <c r="BV113"/>
      <c r="BW113"/>
      <c r="BX113"/>
      <c r="BY113"/>
      <c r="BZ113"/>
      <c r="CA113"/>
      <c r="CB113"/>
      <c r="CC113"/>
      <c r="CD113"/>
      <c r="CE113"/>
      <c r="CF113"/>
      <c r="CG113"/>
      <c r="CH113"/>
      <c r="CI113"/>
      <c r="CJ113"/>
      <c r="CK113"/>
      <c r="CL113"/>
      <c r="CM113"/>
      <c r="CN113"/>
      <c r="CO113"/>
      <c r="CP113"/>
      <c r="CQ113"/>
      <c r="CR113"/>
      <c r="CS113"/>
      <c r="CT113"/>
      <c r="CU113"/>
      <c r="CV113"/>
      <c r="CW113"/>
      <c r="CX113"/>
      <c r="CY113"/>
      <c r="CZ113"/>
      <c r="DA113"/>
      <c r="DB113"/>
      <c r="DC113"/>
      <c r="DD113"/>
      <c r="DE113"/>
      <c r="DF113"/>
      <c r="DG113"/>
      <c r="DH113"/>
      <c r="DI113"/>
      <c r="DJ113"/>
      <c r="DK113"/>
      <c r="DL113"/>
      <c r="DM113"/>
      <c r="DN113"/>
      <c r="DO113"/>
      <c r="DP113"/>
      <c r="DQ113"/>
      <c r="DR113"/>
      <c r="DS113"/>
      <c r="DT113"/>
      <c r="DU113"/>
      <c r="DV113"/>
      <c r="DW113"/>
      <c r="DX113"/>
      <c r="DY113"/>
      <c r="DZ113"/>
      <c r="EA113"/>
      <c r="EB113"/>
      <c r="EC113"/>
      <c r="ED113"/>
      <c r="EE113"/>
      <c r="EF113"/>
      <c r="EG113"/>
      <c r="EH113"/>
      <c r="EI113"/>
      <c r="EJ113"/>
      <c r="EK113"/>
      <c r="EL113"/>
      <c r="EM113"/>
      <c r="EN113"/>
      <c r="EO113"/>
      <c r="EP113"/>
      <c r="EQ113"/>
      <c r="ER113"/>
      <c r="ES113"/>
      <c r="ET113"/>
      <c r="EU113"/>
      <c r="EV113"/>
      <c r="EW113"/>
      <c r="EX113"/>
      <c r="EY113"/>
      <c r="EZ113"/>
      <c r="FA113"/>
      <c r="FB113"/>
      <c r="FC113"/>
      <c r="FD113"/>
      <c r="FE113"/>
      <c r="FF113"/>
      <c r="FG113"/>
      <c r="FH113"/>
      <c r="FI113"/>
      <c r="FJ113"/>
      <c r="FK113"/>
      <c r="FL113"/>
      <c r="FM113"/>
      <c r="FN113"/>
      <c r="FO113"/>
      <c r="FP113"/>
      <c r="FQ113"/>
      <c r="FR113"/>
      <c r="FS113"/>
      <c r="FT113"/>
      <c r="FU113"/>
      <c r="FV113"/>
      <c r="FW113"/>
      <c r="FX113"/>
      <c r="FY113"/>
      <c r="FZ113"/>
      <c r="GA113"/>
      <c r="GB113"/>
      <c r="GC113"/>
      <c r="GD113"/>
      <c r="GE113"/>
      <c r="GF113"/>
      <c r="GG113"/>
      <c r="GH113"/>
      <c r="GI113"/>
      <c r="GJ113"/>
      <c r="GK113"/>
      <c r="GL113"/>
      <c r="GM113"/>
      <c r="GN113"/>
      <c r="GO113"/>
      <c r="GP113"/>
      <c r="GQ113"/>
      <c r="GR113"/>
      <c r="GS113"/>
      <c r="GT113"/>
      <c r="GU113"/>
      <c r="GV113"/>
      <c r="GW113"/>
      <c r="GX113"/>
      <c r="GY113"/>
      <c r="GZ113"/>
      <c r="HA113"/>
      <c r="HB113"/>
      <c r="HC113"/>
      <c r="HD113"/>
      <c r="HE113"/>
      <c r="HF113"/>
      <c r="HG113"/>
      <c r="HH113"/>
      <c r="HI113"/>
      <c r="HJ113"/>
      <c r="HK113"/>
      <c r="HL113"/>
      <c r="HM113"/>
      <c r="HN113"/>
      <c r="HO113"/>
      <c r="HP113"/>
      <c r="HQ113"/>
      <c r="HR113"/>
      <c r="HS113"/>
      <c r="HT113"/>
      <c r="HU113"/>
      <c r="HV113"/>
      <c r="HW113"/>
      <c r="HX113"/>
      <c r="HY113"/>
      <c r="HZ113"/>
      <c r="IA113"/>
      <c r="IB113"/>
      <c r="IC113"/>
      <c r="ID113"/>
      <c r="IE113"/>
      <c r="IF113"/>
      <c r="IG113"/>
      <c r="IH113"/>
      <c r="II113"/>
      <c r="IJ113"/>
      <c r="IK113"/>
      <c r="IL113"/>
      <c r="IM113"/>
      <c r="IN113"/>
      <c r="IO113"/>
      <c r="IP113"/>
      <c r="IQ113"/>
      <c r="IR113"/>
      <c r="IS113"/>
      <c r="IT113"/>
      <c r="IU113"/>
      <c r="IV113"/>
      <c r="IW113"/>
      <c r="IX113"/>
      <c r="IY113"/>
      <c r="IZ113"/>
      <c r="JA113"/>
      <c r="JB113"/>
      <c r="JC113"/>
      <c r="JD113"/>
      <c r="JE113"/>
      <c r="JF113"/>
      <c r="JG113"/>
      <c r="JH113"/>
      <c r="JI113"/>
      <c r="JJ113"/>
      <c r="JK113"/>
      <c r="JL113"/>
      <c r="JM113"/>
      <c r="JN113"/>
      <c r="JO113"/>
      <c r="JP113"/>
      <c r="JQ113"/>
      <c r="JR113"/>
      <c r="JS113"/>
      <c r="JT113"/>
      <c r="JU113"/>
      <c r="JV113"/>
      <c r="JW113"/>
      <c r="JX113"/>
      <c r="JY113"/>
      <c r="JZ113"/>
      <c r="KA113"/>
      <c r="KB113"/>
      <c r="KC113"/>
      <c r="KD113"/>
      <c r="KE113"/>
      <c r="KF113"/>
      <c r="KG113"/>
      <c r="KH113"/>
      <c r="KI113"/>
      <c r="KJ113"/>
      <c r="KK113"/>
      <c r="KL113"/>
      <c r="KM113"/>
      <c r="KN113"/>
      <c r="KO113"/>
      <c r="KP113"/>
      <c r="KQ113"/>
      <c r="KR113"/>
      <c r="KS113"/>
      <c r="KT113"/>
      <c r="KU113"/>
      <c r="KV113"/>
      <c r="KW113"/>
      <c r="KX113"/>
      <c r="KY113"/>
      <c r="KZ113"/>
      <c r="LA113"/>
      <c r="LB113"/>
      <c r="LC113"/>
      <c r="LD113"/>
      <c r="LE113"/>
      <c r="LF113"/>
      <c r="LG113"/>
      <c r="LH113"/>
      <c r="LI113"/>
      <c r="LJ113"/>
      <c r="LK113"/>
      <c r="LL113"/>
      <c r="LM113"/>
      <c r="LN113"/>
      <c r="LO113"/>
      <c r="LP113"/>
      <c r="LQ113"/>
      <c r="LR113"/>
      <c r="LS113"/>
      <c r="LT113"/>
      <c r="LU113"/>
      <c r="LV113"/>
      <c r="LW113"/>
      <c r="LX113"/>
      <c r="LY113"/>
      <c r="LZ113"/>
      <c r="MA113"/>
      <c r="MB113"/>
      <c r="MC113"/>
      <c r="MD113"/>
      <c r="ME113"/>
      <c r="MF113"/>
      <c r="MG113"/>
      <c r="MH113"/>
      <c r="MI113"/>
      <c r="MJ113"/>
      <c r="MK113"/>
      <c r="ML113"/>
      <c r="MM113"/>
      <c r="MN113"/>
      <c r="MO113"/>
      <c r="MP113"/>
      <c r="MQ113"/>
      <c r="MR113"/>
      <c r="MS113"/>
      <c r="MT113"/>
      <c r="MU113"/>
      <c r="MV113"/>
      <c r="MW113"/>
      <c r="MX113"/>
      <c r="MY113"/>
      <c r="MZ113"/>
      <c r="NA113"/>
      <c r="NB113"/>
      <c r="NC113"/>
      <c r="ND113"/>
      <c r="NE113"/>
      <c r="NF113"/>
      <c r="NG113"/>
      <c r="NH113"/>
      <c r="NI113"/>
      <c r="NJ113"/>
      <c r="NK113"/>
      <c r="NL113"/>
      <c r="NM113"/>
      <c r="NN113"/>
      <c r="NO113"/>
      <c r="NP113"/>
      <c r="NQ113"/>
      <c r="NR113"/>
      <c r="NS113"/>
      <c r="NT113"/>
      <c r="NU113"/>
      <c r="NV113"/>
      <c r="NW113"/>
      <c r="NX113"/>
      <c r="NY113"/>
      <c r="NZ113"/>
      <c r="OA113"/>
      <c r="OB113"/>
      <c r="OC113"/>
      <c r="OD113"/>
      <c r="OE113"/>
      <c r="OF113"/>
      <c r="OG113"/>
      <c r="OH113"/>
      <c r="OI113"/>
      <c r="OJ113"/>
      <c r="OK113"/>
      <c r="OL113"/>
      <c r="OM113"/>
      <c r="ON113"/>
      <c r="OO113"/>
      <c r="OP113"/>
      <c r="OQ113"/>
      <c r="OR113"/>
      <c r="OS113"/>
      <c r="OT113"/>
      <c r="OU113"/>
      <c r="OV113"/>
      <c r="OW113"/>
      <c r="OX113"/>
      <c r="OY113"/>
      <c r="OZ113"/>
      <c r="PA113"/>
      <c r="PB113"/>
      <c r="PC113"/>
      <c r="PD113"/>
      <c r="PE113"/>
      <c r="PF113"/>
      <c r="PG113"/>
      <c r="PH113"/>
      <c r="PI113"/>
      <c r="PJ113"/>
      <c r="PK113"/>
      <c r="PL113"/>
      <c r="PM113"/>
      <c r="PN113"/>
      <c r="PO113"/>
      <c r="PP113"/>
      <c r="PQ113"/>
      <c r="PR113"/>
      <c r="PS113"/>
      <c r="PT113"/>
      <c r="PU113"/>
      <c r="PV113"/>
      <c r="PW113"/>
      <c r="PX113"/>
      <c r="PY113"/>
      <c r="PZ113"/>
      <c r="QA113"/>
      <c r="QB113"/>
      <c r="QC113"/>
      <c r="QD113"/>
      <c r="QE113"/>
      <c r="QF113"/>
      <c r="QG113"/>
      <c r="QH113"/>
      <c r="QI113"/>
      <c r="QJ113"/>
      <c r="QK113"/>
      <c r="QL113"/>
      <c r="QM113"/>
      <c r="QN113"/>
      <c r="QO113"/>
      <c r="QP113"/>
      <c r="QQ113"/>
      <c r="QR113"/>
      <c r="QS113"/>
      <c r="QT113"/>
      <c r="QU113"/>
      <c r="QV113"/>
      <c r="QW113"/>
      <c r="QX113"/>
      <c r="QY113"/>
      <c r="QZ113"/>
      <c r="RA113"/>
      <c r="RB113"/>
      <c r="RC113"/>
      <c r="RD113"/>
      <c r="RE113"/>
      <c r="RF113"/>
    </row>
    <row r="114" spans="1:474">
      <c r="A114" s="255">
        <v>44</v>
      </c>
      <c r="B114" s="255" t="s">
        <v>190</v>
      </c>
      <c r="C114" s="255" t="s">
        <v>82</v>
      </c>
      <c r="D114" s="221">
        <v>16</v>
      </c>
      <c r="E114" s="221">
        <v>16</v>
      </c>
      <c r="F114" s="221">
        <v>16</v>
      </c>
      <c r="G114" s="221"/>
      <c r="H114" s="221"/>
      <c r="I114" s="221"/>
      <c r="J114"/>
      <c r="K114"/>
      <c r="L114"/>
      <c r="M114"/>
      <c r="N114"/>
      <c r="O114"/>
      <c r="P114"/>
      <c r="Q114"/>
      <c r="R114"/>
      <c r="S114"/>
      <c r="T114"/>
      <c r="U114"/>
      <c r="V114"/>
      <c r="W114"/>
      <c r="X114"/>
      <c r="Y114"/>
      <c r="Z114"/>
      <c r="AA114"/>
      <c r="AB114"/>
      <c r="AC114"/>
      <c r="AD114"/>
      <c r="AE114"/>
      <c r="AF114"/>
      <c r="AG114"/>
      <c r="AH114"/>
      <c r="AI114"/>
      <c r="AJ114"/>
      <c r="AK114"/>
      <c r="AL114"/>
      <c r="AM114"/>
      <c r="AN114"/>
      <c r="AO114"/>
      <c r="AP114"/>
      <c r="AQ114"/>
      <c r="AR114"/>
      <c r="AS114"/>
      <c r="AT114"/>
      <c r="AU114"/>
      <c r="AV114"/>
      <c r="AW114"/>
      <c r="AX114"/>
      <c r="AY114"/>
      <c r="AZ114"/>
      <c r="BA114"/>
      <c r="BB114"/>
      <c r="BC114"/>
      <c r="BD114"/>
      <c r="BE114"/>
      <c r="BF114"/>
      <c r="BG114"/>
      <c r="BH114"/>
      <c r="BI114"/>
      <c r="BJ114"/>
      <c r="BK114"/>
      <c r="BL114"/>
      <c r="BM114"/>
      <c r="BN114"/>
      <c r="BO114"/>
      <c r="BP114"/>
      <c r="BQ114"/>
      <c r="BR114"/>
      <c r="BS114"/>
      <c r="BT114"/>
      <c r="BU114"/>
      <c r="BV114"/>
      <c r="BW114"/>
      <c r="BX114"/>
      <c r="BY114"/>
      <c r="BZ114"/>
      <c r="CA114"/>
      <c r="CB114"/>
      <c r="CC114"/>
      <c r="CD114"/>
      <c r="CE114"/>
      <c r="CF114"/>
      <c r="CG114"/>
      <c r="CH114"/>
      <c r="CI114"/>
      <c r="CJ114"/>
      <c r="CK114"/>
      <c r="CL114"/>
      <c r="CM114"/>
      <c r="CN114"/>
      <c r="CO114"/>
      <c r="CP114"/>
      <c r="CQ114"/>
      <c r="CR114"/>
      <c r="CS114"/>
      <c r="CT114"/>
      <c r="CU114"/>
      <c r="CV114"/>
      <c r="CW114"/>
      <c r="CX114"/>
      <c r="CY114"/>
      <c r="CZ114"/>
      <c r="DA114"/>
      <c r="DB114"/>
      <c r="DC114"/>
      <c r="DD114"/>
      <c r="DE114"/>
      <c r="DF114"/>
      <c r="DG114"/>
      <c r="DH114"/>
      <c r="DI114"/>
      <c r="DJ114"/>
      <c r="DK114"/>
      <c r="DL114"/>
      <c r="DM114"/>
      <c r="DN114"/>
      <c r="DO114"/>
      <c r="DP114"/>
      <c r="DQ114"/>
      <c r="DR114"/>
      <c r="DS114"/>
      <c r="DT114"/>
      <c r="DU114"/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  <c r="GG114"/>
      <c r="GH114"/>
      <c r="GI114"/>
      <c r="GJ114"/>
      <c r="GK114"/>
      <c r="GL114"/>
      <c r="GM114"/>
      <c r="GN114"/>
      <c r="GO114"/>
      <c r="GP114"/>
      <c r="GQ114"/>
      <c r="GR114"/>
      <c r="GS114"/>
      <c r="GT114"/>
      <c r="GU114"/>
      <c r="GV114"/>
      <c r="GW114"/>
      <c r="GX114"/>
      <c r="GY114"/>
      <c r="GZ114"/>
      <c r="HA114"/>
      <c r="HB114"/>
      <c r="HC114"/>
      <c r="HD114"/>
      <c r="HE114"/>
      <c r="HF114"/>
      <c r="HG114"/>
      <c r="HH114"/>
      <c r="HI114"/>
      <c r="HJ114"/>
      <c r="HK114"/>
      <c r="HL114"/>
      <c r="HM114"/>
      <c r="HN114"/>
      <c r="HO114"/>
      <c r="HP114"/>
      <c r="HQ114"/>
      <c r="HR114"/>
      <c r="HS114"/>
      <c r="HT114"/>
      <c r="HU114"/>
      <c r="HV114"/>
      <c r="HW114"/>
      <c r="HX114"/>
      <c r="HY114"/>
      <c r="HZ114"/>
      <c r="IA114"/>
      <c r="IB114"/>
      <c r="IC114"/>
      <c r="ID114"/>
      <c r="IE114"/>
      <c r="IF114"/>
      <c r="IG114"/>
      <c r="IH114"/>
      <c r="II114"/>
      <c r="IJ114"/>
      <c r="IK114"/>
      <c r="IL114"/>
      <c r="IM114"/>
      <c r="IN114"/>
      <c r="IO114"/>
      <c r="IP114"/>
      <c r="IQ114"/>
      <c r="IR114"/>
      <c r="IS114"/>
      <c r="IT114"/>
      <c r="IU114"/>
      <c r="IV114"/>
      <c r="IW114"/>
      <c r="IX114"/>
      <c r="IY114"/>
      <c r="IZ114"/>
      <c r="JA114"/>
      <c r="JB114"/>
      <c r="JC114"/>
      <c r="JD114"/>
      <c r="JE114"/>
      <c r="JF114"/>
      <c r="JG114"/>
      <c r="JH114"/>
      <c r="JI114"/>
      <c r="JJ114"/>
      <c r="JK114"/>
      <c r="JL114"/>
      <c r="JM114"/>
      <c r="JN114"/>
      <c r="JO114"/>
      <c r="JP114"/>
      <c r="JQ114"/>
      <c r="JR114"/>
      <c r="JS114"/>
      <c r="JT114"/>
      <c r="JU114"/>
      <c r="JV114"/>
      <c r="JW114"/>
      <c r="JX114"/>
      <c r="JY114"/>
      <c r="JZ114"/>
      <c r="KA114"/>
      <c r="KB114"/>
      <c r="KC114"/>
      <c r="KD114"/>
      <c r="KE114"/>
      <c r="KF114"/>
      <c r="KG114"/>
      <c r="KH114"/>
      <c r="KI114"/>
      <c r="KJ114"/>
      <c r="KK114"/>
      <c r="KL114"/>
      <c r="KM114"/>
      <c r="KN114"/>
      <c r="KO114"/>
      <c r="KP114"/>
      <c r="KQ114"/>
      <c r="KR114"/>
      <c r="KS114"/>
      <c r="KT114"/>
      <c r="KU114"/>
      <c r="KV114"/>
      <c r="KW114"/>
      <c r="KX114"/>
      <c r="KY114"/>
      <c r="KZ114"/>
      <c r="LA114"/>
      <c r="LB114"/>
      <c r="LC114"/>
      <c r="LD114"/>
      <c r="LE114"/>
      <c r="LF114"/>
      <c r="LG114"/>
      <c r="LH114"/>
      <c r="LI114"/>
      <c r="LJ114"/>
      <c r="LK114"/>
      <c r="LL114"/>
      <c r="LM114"/>
      <c r="LN114"/>
      <c r="LO114"/>
      <c r="LP114"/>
      <c r="LQ114"/>
      <c r="LR114"/>
      <c r="LS114"/>
      <c r="LT114"/>
      <c r="LU114"/>
      <c r="LV114"/>
      <c r="LW114"/>
      <c r="LX114"/>
      <c r="LY114"/>
      <c r="LZ114"/>
      <c r="MA114"/>
      <c r="MB114"/>
      <c r="MC114"/>
      <c r="MD114"/>
      <c r="ME114"/>
      <c r="MF114"/>
      <c r="MG114"/>
      <c r="MH114"/>
      <c r="MI114"/>
      <c r="MJ114"/>
      <c r="MK114"/>
      <c r="ML114"/>
      <c r="MM114"/>
      <c r="MN114"/>
      <c r="MO114"/>
      <c r="MP114"/>
      <c r="MQ114"/>
      <c r="MR114"/>
      <c r="MS114"/>
      <c r="MT114"/>
      <c r="MU114"/>
      <c r="MV114"/>
      <c r="MW114"/>
      <c r="MX114"/>
      <c r="MY114"/>
      <c r="MZ114"/>
      <c r="NA114"/>
      <c r="NB114"/>
      <c r="NC114"/>
      <c r="ND114"/>
      <c r="NE114"/>
      <c r="NF114"/>
      <c r="NG114"/>
      <c r="NH114"/>
      <c r="NI114"/>
      <c r="NJ114"/>
      <c r="NK114"/>
      <c r="NL114"/>
      <c r="NM114"/>
      <c r="NN114"/>
      <c r="NO114"/>
      <c r="NP114"/>
      <c r="NQ114"/>
      <c r="NR114"/>
      <c r="NS114"/>
      <c r="NT114"/>
      <c r="NU114"/>
      <c r="NV114"/>
      <c r="NW114"/>
      <c r="NX114"/>
      <c r="NY114"/>
      <c r="NZ114"/>
      <c r="OA114"/>
      <c r="OB114"/>
      <c r="OC114"/>
      <c r="OD114"/>
      <c r="OE114"/>
      <c r="OF114"/>
      <c r="OG114"/>
      <c r="OH114"/>
      <c r="OI114"/>
      <c r="OJ114"/>
      <c r="OK114"/>
      <c r="OL114"/>
      <c r="OM114"/>
      <c r="ON114"/>
      <c r="OO114"/>
      <c r="OP114"/>
      <c r="OQ114"/>
      <c r="OR114"/>
      <c r="OS114"/>
      <c r="OT114"/>
      <c r="OU114"/>
      <c r="OV114"/>
      <c r="OW114"/>
      <c r="OX114"/>
      <c r="OY114"/>
      <c r="OZ114"/>
      <c r="PA114"/>
      <c r="PB114"/>
      <c r="PC114"/>
      <c r="PD114"/>
      <c r="PE114"/>
      <c r="PF114"/>
      <c r="PG114"/>
      <c r="PH114"/>
      <c r="PI114"/>
      <c r="PJ114"/>
      <c r="PK114"/>
      <c r="PL114"/>
      <c r="PM114"/>
      <c r="PN114"/>
      <c r="PO114"/>
      <c r="PP114"/>
      <c r="PQ114"/>
      <c r="PR114"/>
      <c r="PS114"/>
      <c r="PT114"/>
      <c r="PU114"/>
      <c r="PV114"/>
      <c r="PW114"/>
      <c r="PX114"/>
      <c r="PY114"/>
      <c r="PZ114"/>
      <c r="QA114"/>
      <c r="QB114"/>
      <c r="QC114"/>
      <c r="QD114"/>
      <c r="QE114"/>
      <c r="QF114"/>
      <c r="QG114"/>
      <c r="QH114"/>
      <c r="QI114"/>
      <c r="QJ114"/>
      <c r="QK114"/>
      <c r="QL114"/>
      <c r="QM114"/>
      <c r="QN114"/>
      <c r="QO114"/>
      <c r="QP114"/>
      <c r="QQ114"/>
      <c r="QR114"/>
      <c r="QS114"/>
      <c r="QT114"/>
      <c r="QU114"/>
      <c r="QV114"/>
      <c r="QW114"/>
      <c r="QX114"/>
      <c r="QY114"/>
      <c r="QZ114"/>
      <c r="RA114"/>
      <c r="RB114"/>
      <c r="RC114"/>
      <c r="RD114"/>
      <c r="RE114"/>
      <c r="RF114"/>
    </row>
    <row r="115" spans="1:474">
      <c r="A115" s="255">
        <v>44</v>
      </c>
      <c r="B115" s="255" t="s">
        <v>175</v>
      </c>
      <c r="C115" s="255" t="s">
        <v>82</v>
      </c>
      <c r="D115" s="221">
        <v>20</v>
      </c>
      <c r="E115" s="221">
        <v>20</v>
      </c>
      <c r="F115" s="221">
        <v>20</v>
      </c>
      <c r="G115" s="221"/>
      <c r="H115" s="221"/>
      <c r="I115" s="221"/>
      <c r="J115"/>
      <c r="K115"/>
      <c r="L115"/>
      <c r="M115"/>
      <c r="N115"/>
      <c r="O115"/>
      <c r="P115"/>
      <c r="Q115"/>
      <c r="R115"/>
      <c r="S115"/>
      <c r="T115"/>
      <c r="U115"/>
      <c r="V115"/>
      <c r="W115"/>
      <c r="X115"/>
      <c r="Y115"/>
      <c r="Z115"/>
      <c r="AA115"/>
      <c r="AB115"/>
      <c r="AC115"/>
      <c r="AD115"/>
      <c r="AE115"/>
      <c r="AF115"/>
      <c r="AG115"/>
      <c r="AH115"/>
      <c r="AI115"/>
      <c r="AJ115"/>
      <c r="AK115"/>
      <c r="AL115"/>
      <c r="AM115"/>
      <c r="AN115"/>
      <c r="AO115"/>
      <c r="AP115"/>
      <c r="AQ115"/>
      <c r="AR115"/>
      <c r="AS115"/>
      <c r="AT115"/>
      <c r="AU115"/>
      <c r="AV115"/>
      <c r="AW115"/>
      <c r="AX115"/>
      <c r="AY115"/>
      <c r="AZ115"/>
      <c r="BA115"/>
      <c r="BB115"/>
      <c r="BC115"/>
      <c r="BD115"/>
      <c r="BE115"/>
      <c r="BF115"/>
      <c r="BG115"/>
      <c r="BH115"/>
      <c r="BI115"/>
      <c r="BJ115"/>
      <c r="BK115"/>
      <c r="BL115"/>
      <c r="BM115"/>
      <c r="BN115"/>
      <c r="BO115"/>
      <c r="BP115"/>
      <c r="BQ115"/>
      <c r="BR115"/>
      <c r="BS115"/>
      <c r="BT115"/>
      <c r="BU115"/>
      <c r="BV115"/>
      <c r="BW115"/>
      <c r="BX115"/>
      <c r="BY115"/>
      <c r="BZ115"/>
      <c r="CA115"/>
      <c r="CB115"/>
      <c r="CC115"/>
      <c r="CD115"/>
      <c r="CE115"/>
      <c r="CF115"/>
      <c r="CG115"/>
      <c r="CH115"/>
      <c r="CI115"/>
      <c r="CJ115"/>
      <c r="CK115"/>
      <c r="CL115"/>
      <c r="CM115"/>
      <c r="CN115"/>
      <c r="CO115"/>
      <c r="CP115"/>
      <c r="CQ115"/>
      <c r="CR115"/>
      <c r="CS115"/>
      <c r="CT115"/>
      <c r="CU115"/>
      <c r="CV115"/>
      <c r="CW115"/>
      <c r="CX115"/>
      <c r="CY115"/>
      <c r="CZ115"/>
      <c r="DA115"/>
      <c r="DB115"/>
      <c r="DC115"/>
      <c r="DD115"/>
      <c r="DE115"/>
      <c r="DF115"/>
      <c r="DG115"/>
      <c r="DH115"/>
      <c r="DI115"/>
      <c r="DJ115"/>
      <c r="DK115"/>
      <c r="DL115"/>
      <c r="DM115"/>
      <c r="DN115"/>
      <c r="DO115"/>
      <c r="DP115"/>
      <c r="DQ115"/>
      <c r="DR115"/>
      <c r="DS115"/>
      <c r="DT115"/>
      <c r="DU115"/>
      <c r="DV115"/>
      <c r="DW115"/>
      <c r="DX115"/>
      <c r="DY115"/>
      <c r="DZ115"/>
      <c r="EA115"/>
      <c r="EB115"/>
      <c r="EC115"/>
      <c r="ED115"/>
      <c r="EE115"/>
      <c r="EF115"/>
      <c r="EG115"/>
      <c r="EH115"/>
      <c r="EI115"/>
      <c r="EJ115"/>
      <c r="EK115"/>
      <c r="EL115"/>
      <c r="EM115"/>
      <c r="EN115"/>
      <c r="EO115"/>
      <c r="EP115"/>
      <c r="EQ115"/>
      <c r="ER115"/>
      <c r="ES115"/>
      <c r="ET115"/>
      <c r="EU115"/>
      <c r="EV115"/>
      <c r="EW115"/>
      <c r="EX115"/>
      <c r="EY115"/>
      <c r="EZ115"/>
      <c r="FA115"/>
      <c r="FB115"/>
      <c r="FC115"/>
      <c r="FD115"/>
      <c r="FE115"/>
      <c r="FF115"/>
      <c r="FG115"/>
      <c r="FH115"/>
      <c r="FI115"/>
      <c r="FJ115"/>
      <c r="FK115"/>
      <c r="FL115"/>
      <c r="FM115"/>
      <c r="FN115"/>
      <c r="FO115"/>
      <c r="FP115"/>
      <c r="FQ115"/>
      <c r="FR115"/>
      <c r="FS115"/>
      <c r="FT115"/>
      <c r="FU115"/>
      <c r="FV115"/>
      <c r="FW115"/>
      <c r="FX115"/>
      <c r="FY115"/>
      <c r="FZ115"/>
      <c r="GA115"/>
      <c r="GB115"/>
      <c r="GC115"/>
      <c r="GD115"/>
      <c r="GE115"/>
      <c r="GF115"/>
      <c r="GG115"/>
      <c r="GH115"/>
      <c r="GI115"/>
      <c r="GJ115"/>
      <c r="GK115"/>
      <c r="GL115"/>
      <c r="GM115"/>
      <c r="GN115"/>
      <c r="GO115"/>
      <c r="GP115"/>
      <c r="GQ115"/>
      <c r="GR115"/>
      <c r="GS115"/>
      <c r="GT115"/>
      <c r="GU115"/>
      <c r="GV115"/>
      <c r="GW115"/>
      <c r="GX115"/>
      <c r="GY115"/>
      <c r="GZ115"/>
      <c r="HA115"/>
      <c r="HB115"/>
      <c r="HC115"/>
      <c r="HD115"/>
      <c r="HE115"/>
      <c r="HF115"/>
      <c r="HG115"/>
      <c r="HH115"/>
      <c r="HI115"/>
      <c r="HJ115"/>
      <c r="HK115"/>
      <c r="HL115"/>
      <c r="HM115"/>
      <c r="HN115"/>
      <c r="HO115"/>
      <c r="HP115"/>
      <c r="HQ115"/>
      <c r="HR115"/>
      <c r="HS115"/>
      <c r="HT115"/>
      <c r="HU115"/>
      <c r="HV115"/>
      <c r="HW115"/>
      <c r="HX115"/>
      <c r="HY115"/>
      <c r="HZ115"/>
      <c r="IA115"/>
      <c r="IB115"/>
      <c r="IC115"/>
      <c r="ID115"/>
      <c r="IE115"/>
      <c r="IF115"/>
      <c r="IG115"/>
      <c r="IH115"/>
      <c r="II115"/>
      <c r="IJ115"/>
      <c r="IK115"/>
      <c r="IL115"/>
      <c r="IM115"/>
      <c r="IN115"/>
      <c r="IO115"/>
      <c r="IP115"/>
      <c r="IQ115"/>
      <c r="IR115"/>
      <c r="IS115"/>
      <c r="IT115"/>
      <c r="IU115"/>
      <c r="IV115"/>
      <c r="IW115"/>
      <c r="IX115"/>
      <c r="IY115"/>
      <c r="IZ115"/>
      <c r="JA115"/>
      <c r="JB115"/>
      <c r="JC115"/>
      <c r="JD115"/>
      <c r="JE115"/>
      <c r="JF115"/>
      <c r="JG115"/>
      <c r="JH115"/>
      <c r="JI115"/>
      <c r="JJ115"/>
      <c r="JK115"/>
      <c r="JL115"/>
      <c r="JM115"/>
      <c r="JN115"/>
      <c r="JO115"/>
      <c r="JP115"/>
      <c r="JQ115"/>
      <c r="JR115"/>
      <c r="JS115"/>
      <c r="JT115"/>
      <c r="JU115"/>
      <c r="JV115"/>
      <c r="JW115"/>
      <c r="JX115"/>
      <c r="JY115"/>
      <c r="JZ115"/>
      <c r="KA115"/>
      <c r="KB115"/>
      <c r="KC115"/>
      <c r="KD115"/>
      <c r="KE115"/>
      <c r="KF115"/>
      <c r="KG115"/>
      <c r="KH115"/>
      <c r="KI115"/>
      <c r="KJ115"/>
      <c r="KK115"/>
      <c r="KL115"/>
      <c r="KM115"/>
      <c r="KN115"/>
      <c r="KO115"/>
      <c r="KP115"/>
      <c r="KQ115"/>
      <c r="KR115"/>
      <c r="KS115"/>
      <c r="KT115"/>
      <c r="KU115"/>
      <c r="KV115"/>
      <c r="KW115"/>
      <c r="KX115"/>
      <c r="KY115"/>
      <c r="KZ115"/>
      <c r="LA115"/>
      <c r="LB115"/>
      <c r="LC115"/>
      <c r="LD115"/>
      <c r="LE115"/>
      <c r="LF115"/>
      <c r="LG115"/>
      <c r="LH115"/>
      <c r="LI115"/>
      <c r="LJ115"/>
      <c r="LK115"/>
      <c r="LL115"/>
      <c r="LM115"/>
      <c r="LN115"/>
      <c r="LO115"/>
      <c r="LP115"/>
      <c r="LQ115"/>
      <c r="LR115"/>
      <c r="LS115"/>
      <c r="LT115"/>
      <c r="LU115"/>
      <c r="LV115"/>
      <c r="LW115"/>
      <c r="LX115"/>
      <c r="LY115"/>
      <c r="LZ115"/>
      <c r="MA115"/>
      <c r="MB115"/>
      <c r="MC115"/>
      <c r="MD115"/>
      <c r="ME115"/>
      <c r="MF115"/>
      <c r="MG115"/>
      <c r="MH115"/>
      <c r="MI115"/>
      <c r="MJ115"/>
      <c r="MK115"/>
      <c r="ML115"/>
      <c r="MM115"/>
      <c r="MN115"/>
      <c r="MO115"/>
      <c r="MP115"/>
      <c r="MQ115"/>
      <c r="MR115"/>
      <c r="MS115"/>
      <c r="MT115"/>
      <c r="MU115"/>
      <c r="MV115"/>
      <c r="MW115"/>
      <c r="MX115"/>
      <c r="MY115"/>
      <c r="MZ115"/>
      <c r="NA115"/>
      <c r="NB115"/>
      <c r="NC115"/>
      <c r="ND115"/>
      <c r="NE115"/>
      <c r="NF115"/>
      <c r="NG115"/>
      <c r="NH115"/>
      <c r="NI115"/>
      <c r="NJ115"/>
      <c r="NK115"/>
      <c r="NL115"/>
      <c r="NM115"/>
      <c r="NN115"/>
      <c r="NO115"/>
      <c r="NP115"/>
      <c r="NQ115"/>
      <c r="NR115"/>
      <c r="NS115"/>
      <c r="NT115"/>
      <c r="NU115"/>
      <c r="NV115"/>
      <c r="NW115"/>
      <c r="NX115"/>
      <c r="NY115"/>
      <c r="NZ115"/>
      <c r="OA115"/>
      <c r="OB115"/>
      <c r="OC115"/>
      <c r="OD115"/>
      <c r="OE115"/>
      <c r="OF115"/>
      <c r="OG115"/>
      <c r="OH115"/>
      <c r="OI115"/>
      <c r="OJ115"/>
      <c r="OK115"/>
      <c r="OL115"/>
      <c r="OM115"/>
      <c r="ON115"/>
      <c r="OO115"/>
      <c r="OP115"/>
      <c r="OQ115"/>
      <c r="OR115"/>
      <c r="OS115"/>
      <c r="OT115"/>
      <c r="OU115"/>
      <c r="OV115"/>
      <c r="OW115"/>
      <c r="OX115"/>
      <c r="OY115"/>
      <c r="OZ115"/>
      <c r="PA115"/>
      <c r="PB115"/>
      <c r="PC115"/>
      <c r="PD115"/>
      <c r="PE115"/>
      <c r="PF115"/>
      <c r="PG115"/>
      <c r="PH115"/>
      <c r="PI115"/>
      <c r="PJ115"/>
      <c r="PK115"/>
      <c r="PL115"/>
      <c r="PM115"/>
      <c r="PN115"/>
      <c r="PO115"/>
      <c r="PP115"/>
      <c r="PQ115"/>
      <c r="PR115"/>
      <c r="PS115"/>
      <c r="PT115"/>
      <c r="PU115"/>
      <c r="PV115"/>
      <c r="PW115"/>
      <c r="PX115"/>
      <c r="PY115"/>
      <c r="PZ115"/>
      <c r="QA115"/>
      <c r="QB115"/>
      <c r="QC115"/>
      <c r="QD115"/>
      <c r="QE115"/>
      <c r="QF115"/>
      <c r="QG115"/>
      <c r="QH115"/>
      <c r="QI115"/>
      <c r="QJ115"/>
      <c r="QK115"/>
      <c r="QL115"/>
      <c r="QM115"/>
      <c r="QN115"/>
      <c r="QO115"/>
      <c r="QP115"/>
      <c r="QQ115"/>
      <c r="QR115"/>
      <c r="QS115"/>
      <c r="QT115"/>
      <c r="QU115"/>
      <c r="QV115"/>
      <c r="QW115"/>
      <c r="QX115"/>
      <c r="QY115"/>
      <c r="QZ115"/>
      <c r="RA115"/>
      <c r="RB115"/>
      <c r="RC115"/>
      <c r="RD115"/>
      <c r="RE115"/>
      <c r="RF115"/>
    </row>
    <row r="116" spans="1:474">
      <c r="A116" s="255">
        <v>45</v>
      </c>
      <c r="B116" s="255" t="s">
        <v>190</v>
      </c>
      <c r="C116" s="255" t="s">
        <v>83</v>
      </c>
      <c r="D116" s="221">
        <v>14</v>
      </c>
      <c r="E116" s="221">
        <v>14</v>
      </c>
      <c r="F116" s="221">
        <v>14</v>
      </c>
      <c r="G116" s="221"/>
      <c r="H116" s="221"/>
      <c r="I116" s="221"/>
      <c r="J116"/>
      <c r="K116"/>
      <c r="L116"/>
      <c r="M116"/>
      <c r="N116"/>
      <c r="O116"/>
      <c r="P116"/>
      <c r="Q116"/>
      <c r="R116"/>
      <c r="S116"/>
      <c r="T116"/>
      <c r="U116"/>
      <c r="V116"/>
      <c r="W116"/>
      <c r="X116"/>
      <c r="Y116"/>
      <c r="Z116"/>
      <c r="AA116"/>
      <c r="AB116"/>
      <c r="AC116"/>
      <c r="AD116"/>
      <c r="AE116"/>
      <c r="AF116"/>
      <c r="AG116"/>
      <c r="AH116"/>
      <c r="AI116"/>
      <c r="AJ116"/>
      <c r="AK116"/>
      <c r="AL116"/>
      <c r="AM116"/>
      <c r="AN116"/>
      <c r="AO116"/>
      <c r="AP116"/>
      <c r="AQ116"/>
      <c r="AR116"/>
      <c r="AS116"/>
      <c r="AT116"/>
      <c r="AU116"/>
      <c r="AV116"/>
      <c r="AW116"/>
      <c r="AX116"/>
      <c r="AY116"/>
      <c r="AZ116"/>
      <c r="BA116"/>
      <c r="BB116"/>
      <c r="BC116"/>
      <c r="BD116"/>
      <c r="BE116"/>
      <c r="BF116"/>
      <c r="BG116"/>
      <c r="BH116"/>
      <c r="BI116"/>
      <c r="BJ116"/>
      <c r="BK116"/>
      <c r="BL116"/>
      <c r="BM116"/>
      <c r="BN116"/>
      <c r="BO116"/>
      <c r="BP116"/>
      <c r="BQ116"/>
      <c r="BR116"/>
      <c r="BS116"/>
      <c r="BT116"/>
      <c r="BU116"/>
      <c r="BV116"/>
      <c r="BW116"/>
      <c r="BX116"/>
      <c r="BY116"/>
      <c r="BZ116"/>
      <c r="CA116"/>
      <c r="CB116"/>
      <c r="CC116"/>
      <c r="CD116"/>
      <c r="CE116"/>
      <c r="CF116"/>
      <c r="CG116"/>
      <c r="CH116"/>
      <c r="CI116"/>
      <c r="CJ116"/>
      <c r="CK116"/>
      <c r="CL116"/>
      <c r="CM116"/>
      <c r="CN116"/>
      <c r="CO116"/>
      <c r="CP116"/>
      <c r="CQ116"/>
      <c r="CR116"/>
      <c r="CS116"/>
      <c r="CT116"/>
      <c r="CU116"/>
      <c r="CV116"/>
      <c r="CW116"/>
      <c r="CX116"/>
      <c r="CY116"/>
      <c r="CZ116"/>
      <c r="DA116"/>
      <c r="DB116"/>
      <c r="DC116"/>
      <c r="DD116"/>
      <c r="DE116"/>
      <c r="DF116"/>
      <c r="DG116"/>
      <c r="DH116"/>
      <c r="DI116"/>
      <c r="DJ116"/>
      <c r="DK116"/>
      <c r="DL116"/>
      <c r="DM116"/>
      <c r="DN116"/>
      <c r="DO116"/>
      <c r="DP116"/>
      <c r="DQ116"/>
      <c r="DR116"/>
      <c r="DS116"/>
      <c r="DT116"/>
      <c r="DU116"/>
      <c r="DV116"/>
      <c r="DW116"/>
      <c r="DX116"/>
      <c r="DY116"/>
      <c r="DZ116"/>
      <c r="EA116"/>
      <c r="EB116"/>
      <c r="EC116"/>
      <c r="ED116"/>
      <c r="EE116"/>
      <c r="EF116"/>
      <c r="EG116"/>
      <c r="EH116"/>
      <c r="EI116"/>
      <c r="EJ116"/>
      <c r="EK116"/>
      <c r="EL116"/>
      <c r="EM116"/>
      <c r="EN116"/>
      <c r="EO116"/>
      <c r="EP116"/>
      <c r="EQ116"/>
      <c r="ER116"/>
      <c r="ES116"/>
      <c r="ET116"/>
      <c r="EU116"/>
      <c r="EV116"/>
      <c r="EW116"/>
      <c r="EX116"/>
      <c r="EY116"/>
      <c r="EZ116"/>
      <c r="FA116"/>
      <c r="FB116"/>
      <c r="FC116"/>
      <c r="FD116"/>
      <c r="FE116"/>
      <c r="FF116"/>
      <c r="FG116"/>
      <c r="FH116"/>
      <c r="FI116"/>
      <c r="FJ116"/>
      <c r="FK116"/>
      <c r="FL116"/>
      <c r="FM116"/>
      <c r="FN116"/>
      <c r="FO116"/>
      <c r="FP116"/>
      <c r="FQ116"/>
      <c r="FR116"/>
      <c r="FS116"/>
      <c r="FT116"/>
      <c r="FU116"/>
      <c r="FV116"/>
      <c r="FW116"/>
      <c r="FX116"/>
      <c r="FY116"/>
      <c r="FZ116"/>
      <c r="GA116"/>
      <c r="GB116"/>
      <c r="GC116"/>
      <c r="GD116"/>
      <c r="GE116"/>
      <c r="GF116"/>
      <c r="GG116"/>
      <c r="GH116"/>
      <c r="GI116"/>
      <c r="GJ116"/>
      <c r="GK116"/>
      <c r="GL116"/>
      <c r="GM116"/>
      <c r="GN116"/>
      <c r="GO116"/>
      <c r="GP116"/>
      <c r="GQ116"/>
      <c r="GR116"/>
      <c r="GS116"/>
      <c r="GT116"/>
      <c r="GU116"/>
      <c r="GV116"/>
      <c r="GW116"/>
      <c r="GX116"/>
      <c r="GY116"/>
      <c r="GZ116"/>
      <c r="HA116"/>
      <c r="HB116"/>
      <c r="HC116"/>
      <c r="HD116"/>
      <c r="HE116"/>
      <c r="HF116"/>
      <c r="HG116"/>
      <c r="HH116"/>
      <c r="HI116"/>
      <c r="HJ116"/>
      <c r="HK116"/>
      <c r="HL116"/>
      <c r="HM116"/>
      <c r="HN116"/>
      <c r="HO116"/>
      <c r="HP116"/>
      <c r="HQ116"/>
      <c r="HR116"/>
      <c r="HS116"/>
      <c r="HT116"/>
      <c r="HU116"/>
      <c r="HV116"/>
      <c r="HW116"/>
      <c r="HX116"/>
      <c r="HY116"/>
      <c r="HZ116"/>
      <c r="IA116"/>
      <c r="IB116"/>
      <c r="IC116"/>
      <c r="ID116"/>
      <c r="IE116"/>
      <c r="IF116"/>
      <c r="IG116"/>
      <c r="IH116"/>
      <c r="II116"/>
      <c r="IJ116"/>
      <c r="IK116"/>
      <c r="IL116"/>
      <c r="IM116"/>
      <c r="IN116"/>
      <c r="IO116"/>
      <c r="IP116"/>
      <c r="IQ116"/>
      <c r="IR116"/>
      <c r="IS116"/>
      <c r="IT116"/>
      <c r="IU116"/>
      <c r="IV116"/>
      <c r="IW116"/>
      <c r="IX116"/>
      <c r="IY116"/>
      <c r="IZ116"/>
      <c r="JA116"/>
      <c r="JB116"/>
      <c r="JC116"/>
      <c r="JD116"/>
      <c r="JE116"/>
      <c r="JF116"/>
      <c r="JG116"/>
      <c r="JH116"/>
      <c r="JI116"/>
      <c r="JJ116"/>
      <c r="JK116"/>
      <c r="JL116"/>
      <c r="JM116"/>
      <c r="JN116"/>
      <c r="JO116"/>
      <c r="JP116"/>
      <c r="JQ116"/>
      <c r="JR116"/>
      <c r="JS116"/>
      <c r="JT116"/>
      <c r="JU116"/>
      <c r="JV116"/>
      <c r="JW116"/>
      <c r="JX116"/>
      <c r="JY116"/>
      <c r="JZ116"/>
      <c r="KA116"/>
      <c r="KB116"/>
      <c r="KC116"/>
      <c r="KD116"/>
      <c r="KE116"/>
      <c r="KF116"/>
      <c r="KG116"/>
      <c r="KH116"/>
      <c r="KI116"/>
      <c r="KJ116"/>
      <c r="KK116"/>
      <c r="KL116"/>
      <c r="KM116"/>
      <c r="KN116"/>
      <c r="KO116"/>
      <c r="KP116"/>
      <c r="KQ116"/>
      <c r="KR116"/>
      <c r="KS116"/>
      <c r="KT116"/>
      <c r="KU116"/>
      <c r="KV116"/>
      <c r="KW116"/>
      <c r="KX116"/>
      <c r="KY116"/>
      <c r="KZ116"/>
      <c r="LA116"/>
      <c r="LB116"/>
      <c r="LC116"/>
      <c r="LD116"/>
      <c r="LE116"/>
      <c r="LF116"/>
      <c r="LG116"/>
      <c r="LH116"/>
      <c r="LI116"/>
      <c r="LJ116"/>
      <c r="LK116"/>
      <c r="LL116"/>
      <c r="LM116"/>
      <c r="LN116"/>
      <c r="LO116"/>
      <c r="LP116"/>
      <c r="LQ116"/>
      <c r="LR116"/>
      <c r="LS116"/>
      <c r="LT116"/>
      <c r="LU116"/>
      <c r="LV116"/>
      <c r="LW116"/>
      <c r="LX116"/>
      <c r="LY116"/>
      <c r="LZ116"/>
      <c r="MA116"/>
      <c r="MB116"/>
      <c r="MC116"/>
      <c r="MD116"/>
      <c r="ME116"/>
      <c r="MF116"/>
      <c r="MG116"/>
      <c r="MH116"/>
      <c r="MI116"/>
      <c r="MJ116"/>
      <c r="MK116"/>
      <c r="ML116"/>
      <c r="MM116"/>
      <c r="MN116"/>
      <c r="MO116"/>
      <c r="MP116"/>
      <c r="MQ116"/>
      <c r="MR116"/>
      <c r="MS116"/>
      <c r="MT116"/>
      <c r="MU116"/>
      <c r="MV116"/>
      <c r="MW116"/>
      <c r="MX116"/>
      <c r="MY116"/>
      <c r="MZ116"/>
      <c r="NA116"/>
      <c r="NB116"/>
      <c r="NC116"/>
      <c r="ND116"/>
      <c r="NE116"/>
      <c r="NF116"/>
      <c r="NG116"/>
      <c r="NH116"/>
      <c r="NI116"/>
      <c r="NJ116"/>
      <c r="NK116"/>
      <c r="NL116"/>
      <c r="NM116"/>
      <c r="NN116"/>
      <c r="NO116"/>
      <c r="NP116"/>
      <c r="NQ116"/>
      <c r="NR116"/>
      <c r="NS116"/>
      <c r="NT116"/>
      <c r="NU116"/>
      <c r="NV116"/>
      <c r="NW116"/>
      <c r="NX116"/>
      <c r="NY116"/>
      <c r="NZ116"/>
      <c r="OA116"/>
      <c r="OB116"/>
      <c r="OC116"/>
      <c r="OD116"/>
      <c r="OE116"/>
      <c r="OF116"/>
      <c r="OG116"/>
      <c r="OH116"/>
      <c r="OI116"/>
      <c r="OJ116"/>
      <c r="OK116"/>
      <c r="OL116"/>
      <c r="OM116"/>
      <c r="ON116"/>
      <c r="OO116"/>
      <c r="OP116"/>
      <c r="OQ116"/>
      <c r="OR116"/>
      <c r="OS116"/>
      <c r="OT116"/>
      <c r="OU116"/>
      <c r="OV116"/>
      <c r="OW116"/>
      <c r="OX116"/>
      <c r="OY116"/>
      <c r="OZ116"/>
      <c r="PA116"/>
      <c r="PB116"/>
      <c r="PC116"/>
      <c r="PD116"/>
      <c r="PE116"/>
      <c r="PF116"/>
      <c r="PG116"/>
      <c r="PH116"/>
      <c r="PI116"/>
      <c r="PJ116"/>
      <c r="PK116"/>
      <c r="PL116"/>
      <c r="PM116"/>
      <c r="PN116"/>
      <c r="PO116"/>
      <c r="PP116"/>
      <c r="PQ116"/>
      <c r="PR116"/>
      <c r="PS116"/>
      <c r="PT116"/>
      <c r="PU116"/>
      <c r="PV116"/>
      <c r="PW116"/>
      <c r="PX116"/>
      <c r="PY116"/>
      <c r="PZ116"/>
      <c r="QA116"/>
      <c r="QB116"/>
      <c r="QC116"/>
      <c r="QD116"/>
      <c r="QE116"/>
      <c r="QF116"/>
      <c r="QG116"/>
      <c r="QH116"/>
      <c r="QI116"/>
      <c r="QJ116"/>
      <c r="QK116"/>
      <c r="QL116"/>
      <c r="QM116"/>
      <c r="QN116"/>
      <c r="QO116"/>
      <c r="QP116"/>
      <c r="QQ116"/>
      <c r="QR116"/>
      <c r="QS116"/>
      <c r="QT116"/>
      <c r="QU116"/>
      <c r="QV116"/>
      <c r="QW116"/>
      <c r="QX116"/>
      <c r="QY116"/>
      <c r="QZ116"/>
      <c r="RA116"/>
      <c r="RB116"/>
      <c r="RC116"/>
      <c r="RD116"/>
      <c r="RE116"/>
      <c r="RF116"/>
    </row>
    <row r="117" spans="1:474">
      <c r="A117" s="255">
        <v>45</v>
      </c>
      <c r="B117" s="255" t="s">
        <v>182</v>
      </c>
      <c r="C117" s="255" t="s">
        <v>83</v>
      </c>
      <c r="D117" s="221">
        <v>17</v>
      </c>
      <c r="E117" s="221">
        <v>16</v>
      </c>
      <c r="F117" s="221">
        <v>18</v>
      </c>
      <c r="G117" s="221"/>
      <c r="H117" s="221"/>
      <c r="I117" s="221"/>
      <c r="J117"/>
      <c r="K117"/>
      <c r="L117"/>
      <c r="M117"/>
      <c r="N117"/>
      <c r="O117"/>
      <c r="P117"/>
      <c r="Q117"/>
      <c r="R117"/>
      <c r="S117"/>
      <c r="T117"/>
      <c r="U117"/>
      <c r="V117"/>
      <c r="W117"/>
      <c r="X117"/>
      <c r="Y117"/>
      <c r="Z117"/>
      <c r="AA117"/>
      <c r="AB117"/>
      <c r="AC117"/>
      <c r="AD117"/>
      <c r="AE117"/>
      <c r="AF117"/>
      <c r="AG117"/>
      <c r="AH117"/>
      <c r="AI117"/>
      <c r="AJ117"/>
      <c r="AK117"/>
      <c r="AL117"/>
      <c r="AM117"/>
      <c r="AN117"/>
      <c r="AO117"/>
      <c r="AP117"/>
      <c r="AQ117"/>
      <c r="AR117"/>
      <c r="AS117"/>
      <c r="AT117"/>
      <c r="AU117"/>
      <c r="AV117"/>
      <c r="AW117"/>
      <c r="AX117"/>
      <c r="AY117"/>
      <c r="AZ117"/>
      <c r="BA117"/>
      <c r="BB117"/>
      <c r="BC117"/>
      <c r="BD117"/>
      <c r="BE117"/>
      <c r="BF117"/>
      <c r="BG117"/>
      <c r="BH117"/>
      <c r="BI117"/>
      <c r="BJ117"/>
      <c r="BK117"/>
      <c r="BL117"/>
      <c r="BM117"/>
      <c r="BN117"/>
      <c r="BO117"/>
      <c r="BP117"/>
      <c r="BQ117"/>
      <c r="BR117"/>
      <c r="BS117"/>
      <c r="BT117"/>
      <c r="BU117"/>
      <c r="BV117"/>
      <c r="BW117"/>
      <c r="BX117"/>
      <c r="BY117"/>
      <c r="BZ117"/>
      <c r="CA117"/>
      <c r="CB117"/>
      <c r="CC117"/>
      <c r="CD117"/>
      <c r="CE117"/>
      <c r="CF117"/>
      <c r="CG117"/>
      <c r="CH117"/>
      <c r="CI117"/>
      <c r="CJ117"/>
      <c r="CK117"/>
      <c r="CL117"/>
      <c r="CM117"/>
      <c r="CN117"/>
      <c r="CO117"/>
      <c r="CP117"/>
      <c r="CQ117"/>
      <c r="CR117"/>
      <c r="CS117"/>
      <c r="CT117"/>
      <c r="CU117"/>
      <c r="CV117"/>
      <c r="CW117"/>
      <c r="CX117"/>
      <c r="CY117"/>
      <c r="CZ117"/>
      <c r="DA117"/>
      <c r="DB117"/>
      <c r="DC117"/>
      <c r="DD117"/>
      <c r="DE117"/>
      <c r="DF117"/>
      <c r="DG117"/>
      <c r="DH117"/>
      <c r="DI117"/>
      <c r="DJ117"/>
      <c r="DK117"/>
      <c r="DL117"/>
      <c r="DM117"/>
      <c r="DN117"/>
      <c r="DO117"/>
      <c r="DP117"/>
      <c r="DQ117"/>
      <c r="DR117"/>
      <c r="DS117"/>
      <c r="DT117"/>
      <c r="DU117"/>
      <c r="DV117"/>
      <c r="DW117"/>
      <c r="DX117"/>
      <c r="DY117"/>
      <c r="DZ117"/>
      <c r="EA117"/>
      <c r="EB117"/>
      <c r="EC117"/>
      <c r="ED117"/>
      <c r="EE117"/>
      <c r="EF117"/>
      <c r="EG117"/>
      <c r="EH117"/>
      <c r="EI117"/>
      <c r="EJ117"/>
      <c r="EK117"/>
      <c r="EL117"/>
      <c r="EM117"/>
      <c r="EN117"/>
      <c r="EO117"/>
      <c r="EP117"/>
      <c r="EQ117"/>
      <c r="ER117"/>
      <c r="ES117"/>
      <c r="ET117"/>
      <c r="EU117"/>
      <c r="EV117"/>
      <c r="EW117"/>
      <c r="EX117"/>
      <c r="EY117"/>
      <c r="EZ117"/>
      <c r="FA117"/>
      <c r="FB117"/>
      <c r="FC117"/>
      <c r="FD117"/>
      <c r="FE117"/>
      <c r="FF117"/>
      <c r="FG117"/>
      <c r="FH117"/>
      <c r="FI117"/>
      <c r="FJ117"/>
      <c r="FK117"/>
      <c r="FL117"/>
      <c r="FM117"/>
      <c r="FN117"/>
      <c r="FO117"/>
      <c r="FP117"/>
      <c r="FQ117"/>
      <c r="FR117"/>
      <c r="FS117"/>
      <c r="FT117"/>
      <c r="FU117"/>
      <c r="FV117"/>
      <c r="FW117"/>
      <c r="FX117"/>
      <c r="FY117"/>
      <c r="FZ117"/>
      <c r="GA117"/>
      <c r="GB117"/>
      <c r="GC117"/>
      <c r="GD117"/>
      <c r="GE117"/>
      <c r="GF117"/>
      <c r="GG117"/>
      <c r="GH117"/>
      <c r="GI117"/>
      <c r="GJ117"/>
      <c r="GK117"/>
      <c r="GL117"/>
      <c r="GM117"/>
      <c r="GN117"/>
      <c r="GO117"/>
      <c r="GP117"/>
      <c r="GQ117"/>
      <c r="GR117"/>
      <c r="GS117"/>
      <c r="GT117"/>
      <c r="GU117"/>
      <c r="GV117"/>
      <c r="GW117"/>
      <c r="GX117"/>
      <c r="GY117"/>
      <c r="GZ117"/>
      <c r="HA117"/>
      <c r="HB117"/>
      <c r="HC117"/>
      <c r="HD117"/>
      <c r="HE117"/>
      <c r="HF117"/>
      <c r="HG117"/>
      <c r="HH117"/>
      <c r="HI117"/>
      <c r="HJ117"/>
      <c r="HK117"/>
      <c r="HL117"/>
      <c r="HM117"/>
      <c r="HN117"/>
      <c r="HO117"/>
      <c r="HP117"/>
      <c r="HQ117"/>
      <c r="HR117"/>
      <c r="HS117"/>
      <c r="HT117"/>
      <c r="HU117"/>
      <c r="HV117"/>
      <c r="HW117"/>
      <c r="HX117"/>
      <c r="HY117"/>
      <c r="HZ117"/>
      <c r="IA117"/>
      <c r="IB117"/>
      <c r="IC117"/>
      <c r="ID117"/>
      <c r="IE117"/>
      <c r="IF117"/>
      <c r="IG117"/>
      <c r="IH117"/>
      <c r="II117"/>
      <c r="IJ117"/>
      <c r="IK117"/>
      <c r="IL117"/>
      <c r="IM117"/>
      <c r="IN117"/>
      <c r="IO117"/>
      <c r="IP117"/>
      <c r="IQ117"/>
      <c r="IR117"/>
      <c r="IS117"/>
      <c r="IT117"/>
      <c r="IU117"/>
      <c r="IV117"/>
      <c r="IW117"/>
      <c r="IX117"/>
      <c r="IY117"/>
      <c r="IZ117"/>
      <c r="JA117"/>
      <c r="JB117"/>
      <c r="JC117"/>
      <c r="JD117"/>
      <c r="JE117"/>
      <c r="JF117"/>
      <c r="JG117"/>
      <c r="JH117"/>
      <c r="JI117"/>
      <c r="JJ117"/>
      <c r="JK117"/>
      <c r="JL117"/>
      <c r="JM117"/>
      <c r="JN117"/>
      <c r="JO117"/>
      <c r="JP117"/>
      <c r="JQ117"/>
      <c r="JR117"/>
      <c r="JS117"/>
      <c r="JT117"/>
      <c r="JU117"/>
      <c r="JV117"/>
      <c r="JW117"/>
      <c r="JX117"/>
      <c r="JY117"/>
      <c r="JZ117"/>
      <c r="KA117"/>
      <c r="KB117"/>
      <c r="KC117"/>
      <c r="KD117"/>
      <c r="KE117"/>
      <c r="KF117"/>
      <c r="KG117"/>
      <c r="KH117"/>
      <c r="KI117"/>
      <c r="KJ117"/>
      <c r="KK117"/>
      <c r="KL117"/>
      <c r="KM117"/>
      <c r="KN117"/>
      <c r="KO117"/>
      <c r="KP117"/>
      <c r="KQ117"/>
      <c r="KR117"/>
      <c r="KS117"/>
      <c r="KT117"/>
      <c r="KU117"/>
      <c r="KV117"/>
      <c r="KW117"/>
      <c r="KX117"/>
      <c r="KY117"/>
      <c r="KZ117"/>
      <c r="LA117"/>
      <c r="LB117"/>
      <c r="LC117"/>
      <c r="LD117"/>
      <c r="LE117"/>
      <c r="LF117"/>
      <c r="LG117"/>
      <c r="LH117"/>
      <c r="LI117"/>
      <c r="LJ117"/>
      <c r="LK117"/>
      <c r="LL117"/>
      <c r="LM117"/>
      <c r="LN117"/>
      <c r="LO117"/>
      <c r="LP117"/>
      <c r="LQ117"/>
      <c r="LR117"/>
      <c r="LS117"/>
      <c r="LT117"/>
      <c r="LU117"/>
      <c r="LV117"/>
      <c r="LW117"/>
      <c r="LX117"/>
      <c r="LY117"/>
      <c r="LZ117"/>
      <c r="MA117"/>
      <c r="MB117"/>
      <c r="MC117"/>
      <c r="MD117"/>
      <c r="ME117"/>
      <c r="MF117"/>
      <c r="MG117"/>
      <c r="MH117"/>
      <c r="MI117"/>
      <c r="MJ117"/>
      <c r="MK117"/>
      <c r="ML117"/>
      <c r="MM117"/>
      <c r="MN117"/>
      <c r="MO117"/>
      <c r="MP117"/>
      <c r="MQ117"/>
      <c r="MR117"/>
      <c r="MS117"/>
      <c r="MT117"/>
      <c r="MU117"/>
      <c r="MV117"/>
      <c r="MW117"/>
      <c r="MX117"/>
      <c r="MY117"/>
      <c r="MZ117"/>
      <c r="NA117"/>
      <c r="NB117"/>
      <c r="NC117"/>
      <c r="ND117"/>
      <c r="NE117"/>
      <c r="NF117"/>
      <c r="NG117"/>
      <c r="NH117"/>
      <c r="NI117"/>
      <c r="NJ117"/>
      <c r="NK117"/>
      <c r="NL117"/>
      <c r="NM117"/>
      <c r="NN117"/>
      <c r="NO117"/>
      <c r="NP117"/>
      <c r="NQ117"/>
      <c r="NR117"/>
      <c r="NS117"/>
      <c r="NT117"/>
      <c r="NU117"/>
      <c r="NV117"/>
      <c r="NW117"/>
      <c r="NX117"/>
      <c r="NY117"/>
      <c r="NZ117"/>
      <c r="OA117"/>
      <c r="OB117"/>
      <c r="OC117"/>
      <c r="OD117"/>
      <c r="OE117"/>
      <c r="OF117"/>
      <c r="OG117"/>
      <c r="OH117"/>
      <c r="OI117"/>
      <c r="OJ117"/>
      <c r="OK117"/>
      <c r="OL117"/>
      <c r="OM117"/>
      <c r="ON117"/>
      <c r="OO117"/>
      <c r="OP117"/>
      <c r="OQ117"/>
      <c r="OR117"/>
      <c r="OS117"/>
      <c r="OT117"/>
      <c r="OU117"/>
      <c r="OV117"/>
      <c r="OW117"/>
      <c r="OX117"/>
      <c r="OY117"/>
      <c r="OZ117"/>
      <c r="PA117"/>
      <c r="PB117"/>
      <c r="PC117"/>
      <c r="PD117"/>
      <c r="PE117"/>
      <c r="PF117"/>
      <c r="PG117"/>
      <c r="PH117"/>
      <c r="PI117"/>
      <c r="PJ117"/>
      <c r="PK117"/>
      <c r="PL117"/>
      <c r="PM117"/>
      <c r="PN117"/>
      <c r="PO117"/>
      <c r="PP117"/>
      <c r="PQ117"/>
      <c r="PR117"/>
      <c r="PS117"/>
      <c r="PT117"/>
      <c r="PU117"/>
      <c r="PV117"/>
      <c r="PW117"/>
      <c r="PX117"/>
      <c r="PY117"/>
      <c r="PZ117"/>
      <c r="QA117"/>
      <c r="QB117"/>
      <c r="QC117"/>
      <c r="QD117"/>
      <c r="QE117"/>
      <c r="QF117"/>
      <c r="QG117"/>
      <c r="QH117"/>
      <c r="QI117"/>
      <c r="QJ117"/>
      <c r="QK117"/>
      <c r="QL117"/>
      <c r="QM117"/>
      <c r="QN117"/>
      <c r="QO117"/>
      <c r="QP117"/>
      <c r="QQ117"/>
      <c r="QR117"/>
      <c r="QS117"/>
      <c r="QT117"/>
      <c r="QU117"/>
      <c r="QV117"/>
      <c r="QW117"/>
      <c r="QX117"/>
      <c r="QY117"/>
      <c r="QZ117"/>
      <c r="RA117"/>
      <c r="RB117"/>
      <c r="RC117"/>
      <c r="RD117"/>
      <c r="RE117"/>
      <c r="RF117"/>
    </row>
    <row r="118" spans="1:474">
      <c r="A118" s="255">
        <v>45</v>
      </c>
      <c r="B118" s="255" t="s">
        <v>175</v>
      </c>
      <c r="C118" s="255" t="s">
        <v>83</v>
      </c>
      <c r="D118" s="221">
        <v>15</v>
      </c>
      <c r="E118" s="221">
        <v>15</v>
      </c>
      <c r="F118" s="221">
        <v>15</v>
      </c>
      <c r="G118" s="221"/>
      <c r="H118" s="221"/>
      <c r="I118" s="221"/>
      <c r="J118"/>
      <c r="K118"/>
      <c r="L118"/>
      <c r="M118"/>
      <c r="N118"/>
      <c r="O118"/>
      <c r="P118"/>
      <c r="Q118"/>
      <c r="R118"/>
      <c r="S118"/>
      <c r="T118"/>
      <c r="U118"/>
      <c r="V118"/>
      <c r="W118"/>
      <c r="X118"/>
      <c r="Y118"/>
      <c r="Z118"/>
      <c r="AA118"/>
      <c r="AB118"/>
      <c r="AC118"/>
      <c r="AD118"/>
      <c r="AE118"/>
      <c r="AF118"/>
      <c r="AG118"/>
      <c r="AH118"/>
      <c r="AI118"/>
      <c r="AJ118"/>
      <c r="AK118"/>
      <c r="AL118"/>
      <c r="AM118"/>
      <c r="AN118"/>
      <c r="AO118"/>
      <c r="AP118"/>
      <c r="AQ118"/>
      <c r="AR118"/>
      <c r="AS118"/>
      <c r="AT118"/>
      <c r="AU118"/>
      <c r="AV118"/>
      <c r="AW118"/>
      <c r="AX118"/>
      <c r="AY118"/>
      <c r="AZ118"/>
      <c r="BA118"/>
      <c r="BB118"/>
      <c r="BC118"/>
      <c r="BD118"/>
      <c r="BE118"/>
      <c r="BF118"/>
      <c r="BG118"/>
      <c r="BH118"/>
      <c r="BI118"/>
      <c r="BJ118"/>
      <c r="BK118"/>
      <c r="BL118"/>
      <c r="BM118"/>
      <c r="BN118"/>
      <c r="BO118"/>
      <c r="BP118"/>
      <c r="BQ118"/>
      <c r="BR118"/>
      <c r="BS118"/>
      <c r="BT118"/>
      <c r="BU118"/>
      <c r="BV118"/>
      <c r="BW118"/>
      <c r="BX118"/>
      <c r="BY118"/>
      <c r="BZ118"/>
      <c r="CA118"/>
      <c r="CB118"/>
      <c r="CC118"/>
      <c r="CD118"/>
      <c r="CE118"/>
      <c r="CF118"/>
      <c r="CG118"/>
      <c r="CH118"/>
      <c r="CI118"/>
      <c r="CJ118"/>
      <c r="CK118"/>
      <c r="CL118"/>
      <c r="CM118"/>
      <c r="CN118"/>
      <c r="CO118"/>
      <c r="CP118"/>
      <c r="CQ118"/>
      <c r="CR118"/>
      <c r="CS118"/>
      <c r="CT118"/>
      <c r="CU118"/>
      <c r="CV118"/>
      <c r="CW118"/>
      <c r="CX118"/>
      <c r="CY118"/>
      <c r="CZ118"/>
      <c r="DA118"/>
      <c r="DB118"/>
      <c r="DC118"/>
      <c r="DD118"/>
      <c r="DE118"/>
      <c r="DF118"/>
      <c r="DG118"/>
      <c r="DH118"/>
      <c r="DI118"/>
      <c r="DJ118"/>
      <c r="DK118"/>
      <c r="DL118"/>
      <c r="DM118"/>
      <c r="DN118"/>
      <c r="DO118"/>
      <c r="DP118"/>
      <c r="DQ118"/>
      <c r="DR118"/>
      <c r="DS118"/>
      <c r="DT118"/>
      <c r="DU118"/>
      <c r="DV118"/>
      <c r="DW118"/>
      <c r="DX118"/>
      <c r="DY118"/>
      <c r="DZ118"/>
      <c r="EA118"/>
      <c r="EB118"/>
      <c r="EC118"/>
      <c r="ED118"/>
      <c r="EE118"/>
      <c r="EF118"/>
      <c r="EG118"/>
      <c r="EH118"/>
      <c r="EI118"/>
      <c r="EJ118"/>
      <c r="EK118"/>
      <c r="EL118"/>
      <c r="EM118"/>
      <c r="EN118"/>
      <c r="EO118"/>
      <c r="EP118"/>
      <c r="EQ118"/>
      <c r="ER118"/>
      <c r="ES118"/>
      <c r="ET118"/>
      <c r="EU118"/>
      <c r="EV118"/>
      <c r="EW118"/>
      <c r="EX118"/>
      <c r="EY118"/>
      <c r="EZ118"/>
      <c r="FA118"/>
      <c r="FB118"/>
      <c r="FC118"/>
      <c r="FD118"/>
      <c r="FE118"/>
      <c r="FF118"/>
      <c r="FG118"/>
      <c r="FH118"/>
      <c r="FI118"/>
      <c r="FJ118"/>
      <c r="FK118"/>
      <c r="FL118"/>
      <c r="FM118"/>
      <c r="FN118"/>
      <c r="FO118"/>
      <c r="FP118"/>
      <c r="FQ118"/>
      <c r="FR118"/>
      <c r="FS118"/>
      <c r="FT118"/>
      <c r="FU118"/>
      <c r="FV118"/>
      <c r="FW118"/>
      <c r="FX118"/>
      <c r="FY118"/>
      <c r="FZ118"/>
      <c r="GA118"/>
      <c r="GB118"/>
      <c r="GC118"/>
      <c r="GD118"/>
      <c r="GE118"/>
      <c r="GF118"/>
      <c r="GG118"/>
      <c r="GH118"/>
      <c r="GI118"/>
      <c r="GJ118"/>
      <c r="GK118"/>
      <c r="GL118"/>
      <c r="GM118"/>
      <c r="GN118"/>
      <c r="GO118"/>
      <c r="GP118"/>
      <c r="GQ118"/>
      <c r="GR118"/>
      <c r="GS118"/>
      <c r="GT118"/>
      <c r="GU118"/>
      <c r="GV118"/>
      <c r="GW118"/>
      <c r="GX118"/>
      <c r="GY118"/>
      <c r="GZ118"/>
      <c r="HA118"/>
      <c r="HB118"/>
      <c r="HC118"/>
      <c r="HD118"/>
      <c r="HE118"/>
      <c r="HF118"/>
      <c r="HG118"/>
      <c r="HH118"/>
      <c r="HI118"/>
      <c r="HJ118"/>
      <c r="HK118"/>
      <c r="HL118"/>
      <c r="HM118"/>
      <c r="HN118"/>
      <c r="HO118"/>
      <c r="HP118"/>
      <c r="HQ118"/>
      <c r="HR118"/>
      <c r="HS118"/>
      <c r="HT118"/>
      <c r="HU118"/>
      <c r="HV118"/>
      <c r="HW118"/>
      <c r="HX118"/>
      <c r="HY118"/>
      <c r="HZ118"/>
      <c r="IA118"/>
      <c r="IB118"/>
      <c r="IC118"/>
      <c r="ID118"/>
      <c r="IE118"/>
      <c r="IF118"/>
      <c r="IG118"/>
      <c r="IH118"/>
      <c r="II118"/>
      <c r="IJ118"/>
      <c r="IK118"/>
      <c r="IL118"/>
      <c r="IM118"/>
      <c r="IN118"/>
      <c r="IO118"/>
      <c r="IP118"/>
      <c r="IQ118"/>
      <c r="IR118"/>
      <c r="IS118"/>
      <c r="IT118"/>
      <c r="IU118"/>
      <c r="IV118"/>
      <c r="IW118"/>
      <c r="IX118"/>
      <c r="IY118"/>
      <c r="IZ118"/>
      <c r="JA118"/>
      <c r="JB118"/>
      <c r="JC118"/>
      <c r="JD118"/>
      <c r="JE118"/>
      <c r="JF118"/>
      <c r="JG118"/>
      <c r="JH118"/>
      <c r="JI118"/>
      <c r="JJ118"/>
      <c r="JK118"/>
      <c r="JL118"/>
      <c r="JM118"/>
      <c r="JN118"/>
      <c r="JO118"/>
      <c r="JP118"/>
      <c r="JQ118"/>
      <c r="JR118"/>
      <c r="JS118"/>
      <c r="JT118"/>
      <c r="JU118"/>
      <c r="JV118"/>
      <c r="JW118"/>
      <c r="JX118"/>
      <c r="JY118"/>
      <c r="JZ118"/>
      <c r="KA118"/>
      <c r="KB118"/>
      <c r="KC118"/>
      <c r="KD118"/>
      <c r="KE118"/>
      <c r="KF118"/>
      <c r="KG118"/>
      <c r="KH118"/>
      <c r="KI118"/>
      <c r="KJ118"/>
      <c r="KK118"/>
      <c r="KL118"/>
      <c r="KM118"/>
      <c r="KN118"/>
      <c r="KO118"/>
      <c r="KP118"/>
      <c r="KQ118"/>
      <c r="KR118"/>
      <c r="KS118"/>
      <c r="KT118"/>
      <c r="KU118"/>
      <c r="KV118"/>
      <c r="KW118"/>
      <c r="KX118"/>
      <c r="KY118"/>
      <c r="KZ118"/>
      <c r="LA118"/>
      <c r="LB118"/>
      <c r="LC118"/>
      <c r="LD118"/>
      <c r="LE118"/>
      <c r="LF118"/>
      <c r="LG118"/>
      <c r="LH118"/>
      <c r="LI118"/>
      <c r="LJ118"/>
      <c r="LK118"/>
      <c r="LL118"/>
      <c r="LM118"/>
      <c r="LN118"/>
      <c r="LO118"/>
      <c r="LP118"/>
      <c r="LQ118"/>
      <c r="LR118"/>
      <c r="LS118"/>
      <c r="LT118"/>
      <c r="LU118"/>
      <c r="LV118"/>
      <c r="LW118"/>
      <c r="LX118"/>
      <c r="LY118"/>
      <c r="LZ118"/>
      <c r="MA118"/>
      <c r="MB118"/>
      <c r="MC118"/>
      <c r="MD118"/>
      <c r="ME118"/>
      <c r="MF118"/>
      <c r="MG118"/>
      <c r="MH118"/>
      <c r="MI118"/>
      <c r="MJ118"/>
      <c r="MK118"/>
      <c r="ML118"/>
      <c r="MM118"/>
      <c r="MN118"/>
      <c r="MO118"/>
      <c r="MP118"/>
      <c r="MQ118"/>
      <c r="MR118"/>
      <c r="MS118"/>
      <c r="MT118"/>
      <c r="MU118"/>
      <c r="MV118"/>
      <c r="MW118"/>
      <c r="MX118"/>
      <c r="MY118"/>
      <c r="MZ118"/>
      <c r="NA118"/>
      <c r="NB118"/>
      <c r="NC118"/>
      <c r="ND118"/>
      <c r="NE118"/>
      <c r="NF118"/>
      <c r="NG118"/>
      <c r="NH118"/>
      <c r="NI118"/>
      <c r="NJ118"/>
      <c r="NK118"/>
      <c r="NL118"/>
      <c r="NM118"/>
      <c r="NN118"/>
      <c r="NO118"/>
      <c r="NP118"/>
      <c r="NQ118"/>
      <c r="NR118"/>
      <c r="NS118"/>
      <c r="NT118"/>
      <c r="NU118"/>
      <c r="NV118"/>
      <c r="NW118"/>
      <c r="NX118"/>
      <c r="NY118"/>
      <c r="NZ118"/>
      <c r="OA118"/>
      <c r="OB118"/>
      <c r="OC118"/>
      <c r="OD118"/>
      <c r="OE118"/>
      <c r="OF118"/>
      <c r="OG118"/>
      <c r="OH118"/>
      <c r="OI118"/>
      <c r="OJ118"/>
      <c r="OK118"/>
      <c r="OL118"/>
      <c r="OM118"/>
      <c r="ON118"/>
      <c r="OO118"/>
      <c r="OP118"/>
      <c r="OQ118"/>
      <c r="OR118"/>
      <c r="OS118"/>
      <c r="OT118"/>
      <c r="OU118"/>
      <c r="OV118"/>
      <c r="OW118"/>
      <c r="OX118"/>
      <c r="OY118"/>
      <c r="OZ118"/>
      <c r="PA118"/>
      <c r="PB118"/>
      <c r="PC118"/>
      <c r="PD118"/>
      <c r="PE118"/>
      <c r="PF118"/>
      <c r="PG118"/>
      <c r="PH118"/>
      <c r="PI118"/>
      <c r="PJ118"/>
      <c r="PK118"/>
      <c r="PL118"/>
      <c r="PM118"/>
      <c r="PN118"/>
      <c r="PO118"/>
      <c r="PP118"/>
      <c r="PQ118"/>
      <c r="PR118"/>
      <c r="PS118"/>
      <c r="PT118"/>
      <c r="PU118"/>
      <c r="PV118"/>
      <c r="PW118"/>
      <c r="PX118"/>
      <c r="PY118"/>
      <c r="PZ118"/>
      <c r="QA118"/>
      <c r="QB118"/>
      <c r="QC118"/>
      <c r="QD118"/>
      <c r="QE118"/>
      <c r="QF118"/>
      <c r="QG118"/>
      <c r="QH118"/>
      <c r="QI118"/>
      <c r="QJ118"/>
      <c r="QK118"/>
      <c r="QL118"/>
      <c r="QM118"/>
      <c r="QN118"/>
      <c r="QO118"/>
      <c r="QP118"/>
      <c r="QQ118"/>
      <c r="QR118"/>
      <c r="QS118"/>
      <c r="QT118"/>
      <c r="QU118"/>
      <c r="QV118"/>
      <c r="QW118"/>
      <c r="QX118"/>
      <c r="QY118"/>
      <c r="QZ118"/>
      <c r="RA118"/>
      <c r="RB118"/>
      <c r="RC118"/>
      <c r="RD118"/>
      <c r="RE118"/>
      <c r="RF118"/>
    </row>
    <row r="119" spans="1:474">
      <c r="A119" s="255">
        <v>45</v>
      </c>
      <c r="B119" s="255" t="s">
        <v>259</v>
      </c>
      <c r="C119" s="255" t="s">
        <v>83</v>
      </c>
      <c r="D119" s="221">
        <v>20</v>
      </c>
      <c r="E119" s="221">
        <v>18</v>
      </c>
      <c r="F119" s="221">
        <v>22</v>
      </c>
      <c r="G119" s="221"/>
      <c r="H119" s="221"/>
      <c r="I119" s="221"/>
      <c r="J119"/>
      <c r="K119"/>
      <c r="L119"/>
      <c r="M119"/>
      <c r="N119"/>
      <c r="O119"/>
      <c r="P119"/>
      <c r="Q119"/>
      <c r="R119"/>
      <c r="S119"/>
      <c r="T119"/>
      <c r="U119"/>
      <c r="V119"/>
      <c r="W119"/>
      <c r="X119"/>
      <c r="Y119"/>
      <c r="Z119"/>
      <c r="AA119"/>
      <c r="AB119"/>
      <c r="AC119"/>
      <c r="AD119"/>
      <c r="AE119"/>
      <c r="AF119"/>
      <c r="AG119"/>
      <c r="AH119"/>
      <c r="AI119"/>
      <c r="AJ119"/>
      <c r="AK119"/>
      <c r="AL119"/>
      <c r="AM119"/>
      <c r="AN119"/>
      <c r="AO119"/>
      <c r="AP119"/>
      <c r="AQ119"/>
      <c r="AR119"/>
      <c r="AS119"/>
      <c r="AT119"/>
      <c r="AU119"/>
      <c r="AV119"/>
      <c r="AW119"/>
      <c r="AX119"/>
      <c r="AY119"/>
      <c r="AZ119"/>
      <c r="BA119"/>
      <c r="BB119"/>
      <c r="BC119"/>
      <c r="BD119"/>
      <c r="BE119"/>
      <c r="BF119"/>
      <c r="BG119"/>
      <c r="BH119"/>
      <c r="BI119"/>
      <c r="BJ119"/>
      <c r="BK119"/>
      <c r="BL119"/>
      <c r="BM119"/>
      <c r="BN119"/>
      <c r="BO119"/>
      <c r="BP119"/>
      <c r="BQ119"/>
      <c r="BR119"/>
      <c r="BS119"/>
      <c r="BT119"/>
      <c r="BU119"/>
      <c r="BV119"/>
      <c r="BW119"/>
      <c r="BX119"/>
      <c r="BY119"/>
      <c r="BZ119"/>
      <c r="CA119"/>
      <c r="CB119"/>
      <c r="CC119"/>
      <c r="CD119"/>
      <c r="CE119"/>
      <c r="CF119"/>
      <c r="CG119"/>
      <c r="CH119"/>
      <c r="CI119"/>
      <c r="CJ119"/>
      <c r="CK119"/>
      <c r="CL119"/>
      <c r="CM119"/>
      <c r="CN119"/>
      <c r="CO119"/>
      <c r="CP119"/>
      <c r="CQ119"/>
      <c r="CR119"/>
      <c r="CS119"/>
      <c r="CT119"/>
      <c r="CU119"/>
      <c r="CV119"/>
      <c r="CW119"/>
      <c r="CX119"/>
      <c r="CY119"/>
      <c r="CZ119"/>
      <c r="DA119"/>
      <c r="DB119"/>
      <c r="DC119"/>
      <c r="DD119"/>
      <c r="DE119"/>
      <c r="DF119"/>
      <c r="DG119"/>
      <c r="DH119"/>
      <c r="DI119"/>
      <c r="DJ119"/>
      <c r="DK119"/>
      <c r="DL119"/>
      <c r="DM119"/>
      <c r="DN119"/>
      <c r="DO119"/>
      <c r="DP119"/>
      <c r="DQ119"/>
      <c r="DR119"/>
      <c r="DS119"/>
      <c r="DT119"/>
      <c r="DU119"/>
      <c r="DV119"/>
      <c r="DW119"/>
      <c r="DX119"/>
      <c r="DY119"/>
      <c r="DZ119"/>
      <c r="EA119"/>
      <c r="EB119"/>
      <c r="EC119"/>
      <c r="ED119"/>
      <c r="EE119"/>
      <c r="EF119"/>
      <c r="EG119"/>
      <c r="EH119"/>
      <c r="EI119"/>
      <c r="EJ119"/>
      <c r="EK119"/>
      <c r="EL119"/>
      <c r="EM119"/>
      <c r="EN119"/>
      <c r="EO119"/>
      <c r="EP119"/>
      <c r="EQ119"/>
      <c r="ER119"/>
      <c r="ES119"/>
      <c r="ET119"/>
      <c r="EU119"/>
      <c r="EV119"/>
      <c r="EW119"/>
      <c r="EX119"/>
      <c r="EY119"/>
      <c r="EZ119"/>
      <c r="FA119"/>
      <c r="FB119"/>
      <c r="FC119"/>
      <c r="FD119"/>
      <c r="FE119"/>
      <c r="FF119"/>
      <c r="FG119"/>
      <c r="FH119"/>
      <c r="FI119"/>
      <c r="FJ119"/>
      <c r="FK119"/>
      <c r="FL119"/>
      <c r="FM119"/>
      <c r="FN119"/>
      <c r="FO119"/>
      <c r="FP119"/>
      <c r="FQ119"/>
      <c r="FR119"/>
      <c r="FS119"/>
      <c r="FT119"/>
      <c r="FU119"/>
      <c r="FV119"/>
      <c r="FW119"/>
      <c r="FX119"/>
      <c r="FY119"/>
      <c r="FZ119"/>
      <c r="GA119"/>
      <c r="GB119"/>
      <c r="GC119"/>
      <c r="GD119"/>
      <c r="GE119"/>
      <c r="GF119"/>
      <c r="GG119"/>
      <c r="GH119"/>
      <c r="GI119"/>
      <c r="GJ119"/>
      <c r="GK119"/>
      <c r="GL119"/>
      <c r="GM119"/>
      <c r="GN119"/>
      <c r="GO119"/>
      <c r="GP119"/>
      <c r="GQ119"/>
      <c r="GR119"/>
      <c r="GS119"/>
      <c r="GT119"/>
      <c r="GU119"/>
      <c r="GV119"/>
      <c r="GW119"/>
      <c r="GX119"/>
      <c r="GY119"/>
      <c r="GZ119"/>
      <c r="HA119"/>
      <c r="HB119"/>
      <c r="HC119"/>
      <c r="HD119"/>
      <c r="HE119"/>
      <c r="HF119"/>
      <c r="HG119"/>
      <c r="HH119"/>
      <c r="HI119"/>
      <c r="HJ119"/>
      <c r="HK119"/>
      <c r="HL119"/>
      <c r="HM119"/>
      <c r="HN119"/>
      <c r="HO119"/>
      <c r="HP119"/>
      <c r="HQ119"/>
      <c r="HR119"/>
      <c r="HS119"/>
      <c r="HT119"/>
      <c r="HU119"/>
      <c r="HV119"/>
      <c r="HW119"/>
      <c r="HX119"/>
      <c r="HY119"/>
      <c r="HZ119"/>
      <c r="IA119"/>
      <c r="IB119"/>
      <c r="IC119"/>
      <c r="ID119"/>
      <c r="IE119"/>
      <c r="IF119"/>
      <c r="IG119"/>
      <c r="IH119"/>
      <c r="II119"/>
      <c r="IJ119"/>
      <c r="IK119"/>
      <c r="IL119"/>
      <c r="IM119"/>
      <c r="IN119"/>
      <c r="IO119"/>
      <c r="IP119"/>
      <c r="IQ119"/>
      <c r="IR119"/>
      <c r="IS119"/>
      <c r="IT119"/>
      <c r="IU119"/>
      <c r="IV119"/>
      <c r="IW119"/>
      <c r="IX119"/>
      <c r="IY119"/>
      <c r="IZ119"/>
      <c r="JA119"/>
      <c r="JB119"/>
      <c r="JC119"/>
      <c r="JD119"/>
      <c r="JE119"/>
      <c r="JF119"/>
      <c r="JG119"/>
      <c r="JH119"/>
      <c r="JI119"/>
      <c r="JJ119"/>
      <c r="JK119"/>
      <c r="JL119"/>
      <c r="JM119"/>
      <c r="JN119"/>
      <c r="JO119"/>
      <c r="JP119"/>
      <c r="JQ119"/>
      <c r="JR119"/>
      <c r="JS119"/>
      <c r="JT119"/>
      <c r="JU119"/>
      <c r="JV119"/>
      <c r="JW119"/>
      <c r="JX119"/>
      <c r="JY119"/>
      <c r="JZ119"/>
      <c r="KA119"/>
      <c r="KB119"/>
      <c r="KC119"/>
      <c r="KD119"/>
      <c r="KE119"/>
      <c r="KF119"/>
      <c r="KG119"/>
      <c r="KH119"/>
      <c r="KI119"/>
      <c r="KJ119"/>
      <c r="KK119"/>
      <c r="KL119"/>
      <c r="KM119"/>
      <c r="KN119"/>
      <c r="KO119"/>
      <c r="KP119"/>
      <c r="KQ119"/>
      <c r="KR119"/>
      <c r="KS119"/>
      <c r="KT119"/>
      <c r="KU119"/>
      <c r="KV119"/>
      <c r="KW119"/>
      <c r="KX119"/>
      <c r="KY119"/>
      <c r="KZ119"/>
      <c r="LA119"/>
      <c r="LB119"/>
      <c r="LC119"/>
      <c r="LD119"/>
      <c r="LE119"/>
      <c r="LF119"/>
      <c r="LG119"/>
      <c r="LH119"/>
      <c r="LI119"/>
      <c r="LJ119"/>
      <c r="LK119"/>
      <c r="LL119"/>
      <c r="LM119"/>
      <c r="LN119"/>
      <c r="LO119"/>
      <c r="LP119"/>
      <c r="LQ119"/>
      <c r="LR119"/>
      <c r="LS119"/>
      <c r="LT119"/>
      <c r="LU119"/>
      <c r="LV119"/>
      <c r="LW119"/>
      <c r="LX119"/>
      <c r="LY119"/>
      <c r="LZ119"/>
      <c r="MA119"/>
      <c r="MB119"/>
      <c r="MC119"/>
      <c r="MD119"/>
      <c r="ME119"/>
      <c r="MF119"/>
      <c r="MG119"/>
      <c r="MH119"/>
      <c r="MI119"/>
      <c r="MJ119"/>
      <c r="MK119"/>
      <c r="ML119"/>
      <c r="MM119"/>
      <c r="MN119"/>
      <c r="MO119"/>
      <c r="MP119"/>
      <c r="MQ119"/>
      <c r="MR119"/>
      <c r="MS119"/>
      <c r="MT119"/>
      <c r="MU119"/>
      <c r="MV119"/>
      <c r="MW119"/>
      <c r="MX119"/>
      <c r="MY119"/>
      <c r="MZ119"/>
      <c r="NA119"/>
      <c r="NB119"/>
      <c r="NC119"/>
      <c r="ND119"/>
      <c r="NE119"/>
      <c r="NF119"/>
      <c r="NG119"/>
      <c r="NH119"/>
      <c r="NI119"/>
      <c r="NJ119"/>
      <c r="NK119"/>
      <c r="NL119"/>
      <c r="NM119"/>
      <c r="NN119"/>
      <c r="NO119"/>
      <c r="NP119"/>
      <c r="NQ119"/>
      <c r="NR119"/>
      <c r="NS119"/>
      <c r="NT119"/>
      <c r="NU119"/>
      <c r="NV119"/>
      <c r="NW119"/>
      <c r="NX119"/>
      <c r="NY119"/>
      <c r="NZ119"/>
      <c r="OA119"/>
      <c r="OB119"/>
      <c r="OC119"/>
      <c r="OD119"/>
      <c r="OE119"/>
      <c r="OF119"/>
      <c r="OG119"/>
      <c r="OH119"/>
      <c r="OI119"/>
      <c r="OJ119"/>
      <c r="OK119"/>
      <c r="OL119"/>
      <c r="OM119"/>
      <c r="ON119"/>
      <c r="OO119"/>
      <c r="OP119"/>
      <c r="OQ119"/>
      <c r="OR119"/>
      <c r="OS119"/>
      <c r="OT119"/>
      <c r="OU119"/>
      <c r="OV119"/>
      <c r="OW119"/>
      <c r="OX119"/>
      <c r="OY119"/>
      <c r="OZ119"/>
      <c r="PA119"/>
      <c r="PB119"/>
      <c r="PC119"/>
      <c r="PD119"/>
      <c r="PE119"/>
      <c r="PF119"/>
      <c r="PG119"/>
      <c r="PH119"/>
      <c r="PI119"/>
      <c r="PJ119"/>
      <c r="PK119"/>
      <c r="PL119"/>
      <c r="PM119"/>
      <c r="PN119"/>
      <c r="PO119"/>
      <c r="PP119"/>
      <c r="PQ119"/>
      <c r="PR119"/>
      <c r="PS119"/>
      <c r="PT119"/>
      <c r="PU119"/>
      <c r="PV119"/>
      <c r="PW119"/>
      <c r="PX119"/>
      <c r="PY119"/>
      <c r="PZ119"/>
      <c r="QA119"/>
      <c r="QB119"/>
      <c r="QC119"/>
      <c r="QD119"/>
      <c r="QE119"/>
      <c r="QF119"/>
      <c r="QG119"/>
      <c r="QH119"/>
      <c r="QI119"/>
      <c r="QJ119"/>
      <c r="QK119"/>
      <c r="QL119"/>
      <c r="QM119"/>
      <c r="QN119"/>
      <c r="QO119"/>
      <c r="QP119"/>
      <c r="QQ119"/>
      <c r="QR119"/>
      <c r="QS119"/>
      <c r="QT119"/>
      <c r="QU119"/>
      <c r="QV119"/>
      <c r="QW119"/>
      <c r="QX119"/>
      <c r="QY119"/>
      <c r="QZ119"/>
      <c r="RA119"/>
      <c r="RB119"/>
      <c r="RC119"/>
      <c r="RD119"/>
      <c r="RE119"/>
      <c r="RF119"/>
    </row>
    <row r="120" spans="1:474">
      <c r="A120" s="255">
        <v>46</v>
      </c>
      <c r="B120" s="255" t="s">
        <v>190</v>
      </c>
      <c r="C120" s="255" t="s">
        <v>84</v>
      </c>
      <c r="D120" s="221">
        <v>8.8333333333333339</v>
      </c>
      <c r="E120" s="221">
        <v>8</v>
      </c>
      <c r="F120" s="221">
        <v>9</v>
      </c>
      <c r="G120" s="221"/>
      <c r="H120" s="221"/>
      <c r="I120" s="221"/>
      <c r="J120"/>
      <c r="K120"/>
      <c r="L120"/>
      <c r="M120"/>
      <c r="N120"/>
      <c r="O120"/>
      <c r="P120"/>
      <c r="Q120"/>
      <c r="R120"/>
      <c r="S120"/>
      <c r="T120"/>
      <c r="U120"/>
      <c r="V120"/>
      <c r="W120"/>
      <c r="X120"/>
      <c r="Y120"/>
      <c r="Z120"/>
      <c r="AA120"/>
      <c r="AB120"/>
      <c r="AC120"/>
      <c r="AD120"/>
      <c r="AE120"/>
      <c r="AF120"/>
      <c r="AG120"/>
      <c r="AH120"/>
      <c r="AI120"/>
      <c r="AJ120"/>
      <c r="AK120"/>
      <c r="AL120"/>
      <c r="AM120"/>
      <c r="AN120"/>
      <c r="AO120"/>
      <c r="AP120"/>
      <c r="AQ120"/>
      <c r="AR120"/>
      <c r="AS120"/>
      <c r="AT120"/>
      <c r="AU120"/>
      <c r="AV120"/>
      <c r="AW120"/>
      <c r="AX120"/>
      <c r="AY120"/>
      <c r="AZ120"/>
      <c r="BA120"/>
      <c r="BB120"/>
      <c r="BC120"/>
      <c r="BD120"/>
      <c r="BE120"/>
      <c r="BF120"/>
      <c r="BG120"/>
      <c r="BH120"/>
      <c r="BI120"/>
      <c r="BJ120"/>
      <c r="BK120"/>
      <c r="BL120"/>
      <c r="BM120"/>
      <c r="BN120"/>
      <c r="BO120"/>
      <c r="BP120"/>
      <c r="BQ120"/>
      <c r="BR120"/>
      <c r="BS120"/>
      <c r="BT120"/>
      <c r="BU120"/>
      <c r="BV120"/>
      <c r="BW120"/>
      <c r="BX120"/>
      <c r="BY120"/>
      <c r="BZ120"/>
      <c r="CA120"/>
      <c r="CB120"/>
      <c r="CC120"/>
      <c r="CD120"/>
      <c r="CE120"/>
      <c r="CF120"/>
      <c r="CG120"/>
      <c r="CH120"/>
      <c r="CI120"/>
      <c r="CJ120"/>
      <c r="CK120"/>
      <c r="CL120"/>
      <c r="CM120"/>
      <c r="CN120"/>
      <c r="CO120"/>
      <c r="CP120"/>
      <c r="CQ120"/>
      <c r="CR120"/>
      <c r="CS120"/>
      <c r="CT120"/>
      <c r="CU120"/>
      <c r="CV120"/>
      <c r="CW120"/>
      <c r="CX120"/>
      <c r="CY120"/>
      <c r="CZ120"/>
      <c r="DA120"/>
      <c r="DB120"/>
      <c r="DC120"/>
      <c r="DD120"/>
      <c r="DE120"/>
      <c r="DF120"/>
      <c r="DG120"/>
      <c r="DH120"/>
      <c r="DI120"/>
      <c r="DJ120"/>
      <c r="DK120"/>
      <c r="DL120"/>
      <c r="DM120"/>
      <c r="DN120"/>
      <c r="DO120"/>
      <c r="DP120"/>
      <c r="DQ120"/>
      <c r="DR120"/>
      <c r="DS120"/>
      <c r="DT120"/>
      <c r="DU120"/>
      <c r="DV120"/>
      <c r="DW120"/>
      <c r="DX120"/>
      <c r="DY120"/>
      <c r="DZ120"/>
      <c r="EA120"/>
      <c r="EB120"/>
      <c r="EC120"/>
      <c r="ED120"/>
      <c r="EE120"/>
      <c r="EF120"/>
      <c r="EG120"/>
      <c r="EH120"/>
      <c r="EI120"/>
      <c r="EJ120"/>
      <c r="EK120"/>
      <c r="EL120"/>
      <c r="EM120"/>
      <c r="EN120"/>
      <c r="EO120"/>
      <c r="EP120"/>
      <c r="EQ120"/>
      <c r="ER120"/>
      <c r="ES120"/>
      <c r="ET120"/>
      <c r="EU120"/>
      <c r="EV120"/>
      <c r="EW120"/>
      <c r="EX120"/>
      <c r="EY120"/>
      <c r="EZ120"/>
      <c r="FA120"/>
      <c r="FB120"/>
      <c r="FC120"/>
      <c r="FD120"/>
      <c r="FE120"/>
      <c r="FF120"/>
      <c r="FG120"/>
      <c r="FH120"/>
      <c r="FI120"/>
      <c r="FJ120"/>
      <c r="FK120"/>
      <c r="FL120"/>
      <c r="FM120"/>
      <c r="FN120"/>
      <c r="FO120"/>
      <c r="FP120"/>
      <c r="FQ120"/>
      <c r="FR120"/>
      <c r="FS120"/>
      <c r="FT120"/>
      <c r="FU120"/>
      <c r="FV120"/>
      <c r="FW120"/>
      <c r="FX120"/>
      <c r="FY120"/>
      <c r="FZ120"/>
      <c r="GA120"/>
      <c r="GB120"/>
      <c r="GC120"/>
      <c r="GD120"/>
      <c r="GE120"/>
      <c r="GF120"/>
      <c r="GG120"/>
      <c r="GH120"/>
      <c r="GI120"/>
      <c r="GJ120"/>
      <c r="GK120"/>
      <c r="GL120"/>
      <c r="GM120"/>
      <c r="GN120"/>
      <c r="GO120"/>
      <c r="GP120"/>
      <c r="GQ120"/>
      <c r="GR120"/>
      <c r="GS120"/>
      <c r="GT120"/>
      <c r="GU120"/>
      <c r="GV120"/>
      <c r="GW120"/>
      <c r="GX120"/>
      <c r="GY120"/>
      <c r="GZ120"/>
      <c r="HA120"/>
      <c r="HB120"/>
      <c r="HC120"/>
      <c r="HD120"/>
      <c r="HE120"/>
      <c r="HF120"/>
      <c r="HG120"/>
      <c r="HH120"/>
      <c r="HI120"/>
      <c r="HJ120"/>
      <c r="HK120"/>
      <c r="HL120"/>
      <c r="HM120"/>
      <c r="HN120"/>
      <c r="HO120"/>
      <c r="HP120"/>
      <c r="HQ120"/>
      <c r="HR120"/>
      <c r="HS120"/>
      <c r="HT120"/>
      <c r="HU120"/>
      <c r="HV120"/>
      <c r="HW120"/>
      <c r="HX120"/>
      <c r="HY120"/>
      <c r="HZ120"/>
      <c r="IA120"/>
      <c r="IB120"/>
      <c r="IC120"/>
      <c r="ID120"/>
      <c r="IE120"/>
      <c r="IF120"/>
      <c r="IG120"/>
      <c r="IH120"/>
      <c r="II120"/>
      <c r="IJ120"/>
      <c r="IK120"/>
      <c r="IL120"/>
      <c r="IM120"/>
      <c r="IN120"/>
      <c r="IO120"/>
      <c r="IP120"/>
      <c r="IQ120"/>
      <c r="IR120"/>
      <c r="IS120"/>
      <c r="IT120"/>
      <c r="IU120"/>
      <c r="IV120"/>
      <c r="IW120"/>
      <c r="IX120"/>
      <c r="IY120"/>
      <c r="IZ120"/>
      <c r="JA120"/>
      <c r="JB120"/>
      <c r="JC120"/>
      <c r="JD120"/>
      <c r="JE120"/>
      <c r="JF120"/>
      <c r="JG120"/>
      <c r="JH120"/>
      <c r="JI120"/>
      <c r="JJ120"/>
      <c r="JK120"/>
      <c r="JL120"/>
      <c r="JM120"/>
      <c r="JN120"/>
      <c r="JO120"/>
      <c r="JP120"/>
      <c r="JQ120"/>
      <c r="JR120"/>
      <c r="JS120"/>
      <c r="JT120"/>
      <c r="JU120"/>
      <c r="JV120"/>
      <c r="JW120"/>
      <c r="JX120"/>
      <c r="JY120"/>
      <c r="JZ120"/>
      <c r="KA120"/>
      <c r="KB120"/>
      <c r="KC120"/>
      <c r="KD120"/>
      <c r="KE120"/>
      <c r="KF120"/>
      <c r="KG120"/>
      <c r="KH120"/>
      <c r="KI120"/>
      <c r="KJ120"/>
      <c r="KK120"/>
      <c r="KL120"/>
      <c r="KM120"/>
      <c r="KN120"/>
      <c r="KO120"/>
      <c r="KP120"/>
      <c r="KQ120"/>
      <c r="KR120"/>
      <c r="KS120"/>
      <c r="KT120"/>
      <c r="KU120"/>
      <c r="KV120"/>
      <c r="KW120"/>
      <c r="KX120"/>
      <c r="KY120"/>
      <c r="KZ120"/>
      <c r="LA120"/>
      <c r="LB120"/>
      <c r="LC120"/>
      <c r="LD120"/>
      <c r="LE120"/>
      <c r="LF120"/>
      <c r="LG120"/>
      <c r="LH120"/>
      <c r="LI120"/>
      <c r="LJ120"/>
      <c r="LK120"/>
      <c r="LL120"/>
      <c r="LM120"/>
      <c r="LN120"/>
      <c r="LO120"/>
      <c r="LP120"/>
      <c r="LQ120"/>
      <c r="LR120"/>
      <c r="LS120"/>
      <c r="LT120"/>
      <c r="LU120"/>
      <c r="LV120"/>
      <c r="LW120"/>
      <c r="LX120"/>
      <c r="LY120"/>
      <c r="LZ120"/>
      <c r="MA120"/>
      <c r="MB120"/>
      <c r="MC120"/>
      <c r="MD120"/>
      <c r="ME120"/>
      <c r="MF120"/>
      <c r="MG120"/>
      <c r="MH120"/>
      <c r="MI120"/>
      <c r="MJ120"/>
      <c r="MK120"/>
      <c r="ML120"/>
      <c r="MM120"/>
      <c r="MN120"/>
      <c r="MO120"/>
      <c r="MP120"/>
      <c r="MQ120"/>
      <c r="MR120"/>
      <c r="MS120"/>
      <c r="MT120"/>
      <c r="MU120"/>
      <c r="MV120"/>
      <c r="MW120"/>
      <c r="MX120"/>
      <c r="MY120"/>
      <c r="MZ120"/>
      <c r="NA120"/>
      <c r="NB120"/>
      <c r="NC120"/>
      <c r="ND120"/>
      <c r="NE120"/>
      <c r="NF120"/>
      <c r="NG120"/>
      <c r="NH120"/>
      <c r="NI120"/>
      <c r="NJ120"/>
      <c r="NK120"/>
      <c r="NL120"/>
      <c r="NM120"/>
      <c r="NN120"/>
      <c r="NO120"/>
      <c r="NP120"/>
      <c r="NQ120"/>
      <c r="NR120"/>
      <c r="NS120"/>
      <c r="NT120"/>
      <c r="NU120"/>
      <c r="NV120"/>
      <c r="NW120"/>
      <c r="NX120"/>
      <c r="NY120"/>
      <c r="NZ120"/>
      <c r="OA120"/>
      <c r="OB120"/>
      <c r="OC120"/>
      <c r="OD120"/>
      <c r="OE120"/>
      <c r="OF120"/>
      <c r="OG120"/>
      <c r="OH120"/>
      <c r="OI120"/>
      <c r="OJ120"/>
      <c r="OK120"/>
      <c r="OL120"/>
      <c r="OM120"/>
      <c r="ON120"/>
      <c r="OO120"/>
      <c r="OP120"/>
      <c r="OQ120"/>
      <c r="OR120"/>
      <c r="OS120"/>
      <c r="OT120"/>
      <c r="OU120"/>
      <c r="OV120"/>
      <c r="OW120"/>
      <c r="OX120"/>
      <c r="OY120"/>
      <c r="OZ120"/>
      <c r="PA120"/>
      <c r="PB120"/>
      <c r="PC120"/>
      <c r="PD120"/>
      <c r="PE120"/>
      <c r="PF120"/>
      <c r="PG120"/>
      <c r="PH120"/>
      <c r="PI120"/>
      <c r="PJ120"/>
      <c r="PK120"/>
      <c r="PL120"/>
      <c r="PM120"/>
      <c r="PN120"/>
      <c r="PO120"/>
      <c r="PP120"/>
      <c r="PQ120"/>
      <c r="PR120"/>
      <c r="PS120"/>
      <c r="PT120"/>
      <c r="PU120"/>
      <c r="PV120"/>
      <c r="PW120"/>
      <c r="PX120"/>
      <c r="PY120"/>
      <c r="PZ120"/>
      <c r="QA120"/>
      <c r="QB120"/>
      <c r="QC120"/>
      <c r="QD120"/>
      <c r="QE120"/>
      <c r="QF120"/>
      <c r="QG120"/>
      <c r="QH120"/>
      <c r="QI120"/>
      <c r="QJ120"/>
      <c r="QK120"/>
      <c r="QL120"/>
      <c r="QM120"/>
      <c r="QN120"/>
      <c r="QO120"/>
      <c r="QP120"/>
      <c r="QQ120"/>
      <c r="QR120"/>
      <c r="QS120"/>
      <c r="QT120"/>
      <c r="QU120"/>
      <c r="QV120"/>
      <c r="QW120"/>
      <c r="QX120"/>
      <c r="QY120"/>
      <c r="QZ120"/>
      <c r="RA120"/>
      <c r="RB120"/>
      <c r="RC120"/>
      <c r="RD120"/>
      <c r="RE120"/>
      <c r="RF120"/>
    </row>
    <row r="121" spans="1:474">
      <c r="A121" s="255">
        <v>46</v>
      </c>
      <c r="B121" s="255" t="s">
        <v>182</v>
      </c>
      <c r="C121" s="255" t="s">
        <v>84</v>
      </c>
      <c r="D121" s="221">
        <v>9.5</v>
      </c>
      <c r="E121" s="221">
        <v>9</v>
      </c>
      <c r="F121" s="221">
        <v>10</v>
      </c>
      <c r="G121" s="221"/>
      <c r="H121" s="221"/>
      <c r="I121" s="221"/>
      <c r="J121"/>
      <c r="K121"/>
      <c r="L121"/>
      <c r="M121"/>
      <c r="N121"/>
      <c r="O121"/>
      <c r="P121"/>
      <c r="Q121"/>
      <c r="R121"/>
      <c r="S121"/>
      <c r="T121"/>
      <c r="U121"/>
      <c r="V121"/>
      <c r="W121"/>
      <c r="X121"/>
      <c r="Y121"/>
      <c r="Z121"/>
      <c r="AA121"/>
      <c r="AB121"/>
      <c r="AC121"/>
      <c r="AD121"/>
      <c r="AE121"/>
      <c r="AF121"/>
      <c r="AG121"/>
      <c r="AH121"/>
      <c r="AI121"/>
      <c r="AJ121"/>
      <c r="AK121"/>
      <c r="AL121"/>
      <c r="AM121"/>
      <c r="AN121"/>
      <c r="AO121"/>
      <c r="AP121"/>
      <c r="AQ121"/>
      <c r="AR121"/>
      <c r="AS121"/>
      <c r="AT121"/>
      <c r="AU121"/>
      <c r="AV121"/>
      <c r="AW121"/>
      <c r="AX121"/>
      <c r="AY121"/>
      <c r="AZ121"/>
      <c r="BA121"/>
      <c r="BB121"/>
      <c r="BC121"/>
      <c r="BD121"/>
      <c r="BE121"/>
      <c r="BF121"/>
      <c r="BG121"/>
      <c r="BH121"/>
      <c r="BI121"/>
      <c r="BJ121"/>
      <c r="BK121"/>
      <c r="BL121"/>
      <c r="BM121"/>
      <c r="BN121"/>
      <c r="BO121"/>
      <c r="BP121"/>
      <c r="BQ121"/>
      <c r="BR121"/>
      <c r="BS121"/>
      <c r="BT121"/>
      <c r="BU121"/>
      <c r="BV121"/>
      <c r="BW121"/>
      <c r="BX121"/>
      <c r="BY121"/>
      <c r="BZ121"/>
      <c r="CA121"/>
      <c r="CB121"/>
      <c r="CC121"/>
      <c r="CD121"/>
      <c r="CE121"/>
      <c r="CF121"/>
      <c r="CG121"/>
      <c r="CH121"/>
      <c r="CI121"/>
      <c r="CJ121"/>
      <c r="CK121"/>
      <c r="CL121"/>
      <c r="CM121"/>
      <c r="CN121"/>
      <c r="CO121"/>
      <c r="CP121"/>
      <c r="CQ121"/>
      <c r="CR121"/>
      <c r="CS121"/>
      <c r="CT121"/>
      <c r="CU121"/>
      <c r="CV121"/>
      <c r="CW121"/>
      <c r="CX121"/>
      <c r="CY121"/>
      <c r="CZ121"/>
      <c r="DA121"/>
      <c r="DB121"/>
      <c r="DC121"/>
      <c r="DD121"/>
      <c r="DE121"/>
      <c r="DF121"/>
      <c r="DG121"/>
      <c r="DH121"/>
      <c r="DI121"/>
      <c r="DJ121"/>
      <c r="DK121"/>
      <c r="DL121"/>
      <c r="DM121"/>
      <c r="DN121"/>
      <c r="DO121"/>
      <c r="DP121"/>
      <c r="DQ121"/>
      <c r="DR121"/>
      <c r="DS121"/>
      <c r="DT121"/>
      <c r="DU121"/>
      <c r="DV121"/>
      <c r="DW121"/>
      <c r="DX121"/>
      <c r="DY121"/>
      <c r="DZ121"/>
      <c r="EA121"/>
      <c r="EB121"/>
      <c r="EC121"/>
      <c r="ED121"/>
      <c r="EE121"/>
      <c r="EF121"/>
      <c r="EG121"/>
      <c r="EH121"/>
      <c r="EI121"/>
      <c r="EJ121"/>
      <c r="EK121"/>
      <c r="EL121"/>
      <c r="EM121"/>
      <c r="EN121"/>
      <c r="EO121"/>
      <c r="EP121"/>
      <c r="EQ121"/>
      <c r="ER121"/>
      <c r="ES121"/>
      <c r="ET121"/>
      <c r="EU121"/>
      <c r="EV121"/>
      <c r="EW121"/>
      <c r="EX121"/>
      <c r="EY121"/>
      <c r="EZ121"/>
      <c r="FA121"/>
      <c r="FB121"/>
      <c r="FC121"/>
      <c r="FD121"/>
      <c r="FE121"/>
      <c r="FF121"/>
      <c r="FG121"/>
      <c r="FH121"/>
      <c r="FI121"/>
      <c r="FJ121"/>
      <c r="FK121"/>
      <c r="FL121"/>
      <c r="FM121"/>
      <c r="FN121"/>
      <c r="FO121"/>
      <c r="FP121"/>
      <c r="FQ121"/>
      <c r="FR121"/>
      <c r="FS121"/>
      <c r="FT121"/>
      <c r="FU121"/>
      <c r="FV121"/>
      <c r="FW121"/>
      <c r="FX121"/>
      <c r="FY121"/>
      <c r="FZ121"/>
      <c r="GA121"/>
      <c r="GB121"/>
      <c r="GC121"/>
      <c r="GD121"/>
      <c r="GE121"/>
      <c r="GF121"/>
      <c r="GG121"/>
      <c r="GH121"/>
      <c r="GI121"/>
      <c r="GJ121"/>
      <c r="GK121"/>
      <c r="GL121"/>
      <c r="GM121"/>
      <c r="GN121"/>
      <c r="GO121"/>
      <c r="GP121"/>
      <c r="GQ121"/>
      <c r="GR121"/>
      <c r="GS121"/>
      <c r="GT121"/>
      <c r="GU121"/>
      <c r="GV121"/>
      <c r="GW121"/>
      <c r="GX121"/>
      <c r="GY121"/>
      <c r="GZ121"/>
      <c r="HA121"/>
      <c r="HB121"/>
      <c r="HC121"/>
      <c r="HD121"/>
      <c r="HE121"/>
      <c r="HF121"/>
      <c r="HG121"/>
      <c r="HH121"/>
      <c r="HI121"/>
      <c r="HJ121"/>
      <c r="HK121"/>
      <c r="HL121"/>
      <c r="HM121"/>
      <c r="HN121"/>
      <c r="HO121"/>
      <c r="HP121"/>
      <c r="HQ121"/>
      <c r="HR121"/>
      <c r="HS121"/>
      <c r="HT121"/>
      <c r="HU121"/>
      <c r="HV121"/>
      <c r="HW121"/>
      <c r="HX121"/>
      <c r="HY121"/>
      <c r="HZ121"/>
      <c r="IA121"/>
      <c r="IB121"/>
      <c r="IC121"/>
      <c r="ID121"/>
      <c r="IE121"/>
      <c r="IF121"/>
      <c r="IG121"/>
      <c r="IH121"/>
      <c r="II121"/>
      <c r="IJ121"/>
      <c r="IK121"/>
      <c r="IL121"/>
      <c r="IM121"/>
      <c r="IN121"/>
      <c r="IO121"/>
      <c r="IP121"/>
      <c r="IQ121"/>
      <c r="IR121"/>
      <c r="IS121"/>
      <c r="IT121"/>
      <c r="IU121"/>
      <c r="IV121"/>
      <c r="IW121"/>
      <c r="IX121"/>
      <c r="IY121"/>
      <c r="IZ121"/>
      <c r="JA121"/>
      <c r="JB121"/>
      <c r="JC121"/>
      <c r="JD121"/>
      <c r="JE121"/>
      <c r="JF121"/>
      <c r="JG121"/>
      <c r="JH121"/>
      <c r="JI121"/>
      <c r="JJ121"/>
      <c r="JK121"/>
      <c r="JL121"/>
      <c r="JM121"/>
      <c r="JN121"/>
      <c r="JO121"/>
      <c r="JP121"/>
      <c r="JQ121"/>
      <c r="JR121"/>
      <c r="JS121"/>
      <c r="JT121"/>
      <c r="JU121"/>
      <c r="JV121"/>
      <c r="JW121"/>
      <c r="JX121"/>
      <c r="JY121"/>
      <c r="JZ121"/>
      <c r="KA121"/>
      <c r="KB121"/>
      <c r="KC121"/>
      <c r="KD121"/>
      <c r="KE121"/>
      <c r="KF121"/>
      <c r="KG121"/>
      <c r="KH121"/>
      <c r="KI121"/>
      <c r="KJ121"/>
      <c r="KK121"/>
      <c r="KL121"/>
      <c r="KM121"/>
      <c r="KN121"/>
      <c r="KO121"/>
      <c r="KP121"/>
      <c r="KQ121"/>
      <c r="KR121"/>
      <c r="KS121"/>
      <c r="KT121"/>
      <c r="KU121"/>
      <c r="KV121"/>
      <c r="KW121"/>
      <c r="KX121"/>
      <c r="KY121"/>
      <c r="KZ121"/>
      <c r="LA121"/>
      <c r="LB121"/>
      <c r="LC121"/>
      <c r="LD121"/>
      <c r="LE121"/>
      <c r="LF121"/>
      <c r="LG121"/>
      <c r="LH121"/>
      <c r="LI121"/>
      <c r="LJ121"/>
      <c r="LK121"/>
      <c r="LL121"/>
      <c r="LM121"/>
      <c r="LN121"/>
      <c r="LO121"/>
      <c r="LP121"/>
      <c r="LQ121"/>
      <c r="LR121"/>
      <c r="LS121"/>
      <c r="LT121"/>
      <c r="LU121"/>
      <c r="LV121"/>
      <c r="LW121"/>
      <c r="LX121"/>
      <c r="LY121"/>
      <c r="LZ121"/>
      <c r="MA121"/>
      <c r="MB121"/>
      <c r="MC121"/>
      <c r="MD121"/>
      <c r="ME121"/>
      <c r="MF121"/>
      <c r="MG121"/>
      <c r="MH121"/>
      <c r="MI121"/>
      <c r="MJ121"/>
      <c r="MK121"/>
      <c r="ML121"/>
      <c r="MM121"/>
      <c r="MN121"/>
      <c r="MO121"/>
      <c r="MP121"/>
      <c r="MQ121"/>
      <c r="MR121"/>
      <c r="MS121"/>
      <c r="MT121"/>
      <c r="MU121"/>
      <c r="MV121"/>
      <c r="MW121"/>
      <c r="MX121"/>
      <c r="MY121"/>
      <c r="MZ121"/>
      <c r="NA121"/>
      <c r="NB121"/>
      <c r="NC121"/>
      <c r="ND121"/>
      <c r="NE121"/>
      <c r="NF121"/>
      <c r="NG121"/>
      <c r="NH121"/>
      <c r="NI121"/>
      <c r="NJ121"/>
      <c r="NK121"/>
      <c r="NL121"/>
      <c r="NM121"/>
      <c r="NN121"/>
      <c r="NO121"/>
      <c r="NP121"/>
      <c r="NQ121"/>
      <c r="NR121"/>
      <c r="NS121"/>
      <c r="NT121"/>
      <c r="NU121"/>
      <c r="NV121"/>
      <c r="NW121"/>
      <c r="NX121"/>
      <c r="NY121"/>
      <c r="NZ121"/>
      <c r="OA121"/>
      <c r="OB121"/>
      <c r="OC121"/>
      <c r="OD121"/>
      <c r="OE121"/>
      <c r="OF121"/>
      <c r="OG121"/>
      <c r="OH121"/>
      <c r="OI121"/>
      <c r="OJ121"/>
      <c r="OK121"/>
      <c r="OL121"/>
      <c r="OM121"/>
      <c r="ON121"/>
      <c r="OO121"/>
      <c r="OP121"/>
      <c r="OQ121"/>
      <c r="OR121"/>
      <c r="OS121"/>
      <c r="OT121"/>
      <c r="OU121"/>
      <c r="OV121"/>
      <c r="OW121"/>
      <c r="OX121"/>
      <c r="OY121"/>
      <c r="OZ121"/>
      <c r="PA121"/>
      <c r="PB121"/>
      <c r="PC121"/>
      <c r="PD121"/>
      <c r="PE121"/>
      <c r="PF121"/>
      <c r="PG121"/>
      <c r="PH121"/>
      <c r="PI121"/>
      <c r="PJ121"/>
      <c r="PK121"/>
      <c r="PL121"/>
      <c r="PM121"/>
      <c r="PN121"/>
      <c r="PO121"/>
      <c r="PP121"/>
      <c r="PQ121"/>
      <c r="PR121"/>
      <c r="PS121"/>
      <c r="PT121"/>
      <c r="PU121"/>
      <c r="PV121"/>
      <c r="PW121"/>
      <c r="PX121"/>
      <c r="PY121"/>
      <c r="PZ121"/>
      <c r="QA121"/>
      <c r="QB121"/>
      <c r="QC121"/>
      <c r="QD121"/>
      <c r="QE121"/>
      <c r="QF121"/>
      <c r="QG121"/>
      <c r="QH121"/>
      <c r="QI121"/>
      <c r="QJ121"/>
      <c r="QK121"/>
      <c r="QL121"/>
      <c r="QM121"/>
      <c r="QN121"/>
      <c r="QO121"/>
      <c r="QP121"/>
      <c r="QQ121"/>
      <c r="QR121"/>
      <c r="QS121"/>
      <c r="QT121"/>
      <c r="QU121"/>
      <c r="QV121"/>
      <c r="QW121"/>
      <c r="QX121"/>
      <c r="QY121"/>
      <c r="QZ121"/>
      <c r="RA121"/>
      <c r="RB121"/>
      <c r="RC121"/>
      <c r="RD121"/>
      <c r="RE121"/>
      <c r="RF121"/>
    </row>
    <row r="122" spans="1:474">
      <c r="A122" s="255">
        <v>46</v>
      </c>
      <c r="B122" s="255" t="s">
        <v>259</v>
      </c>
      <c r="C122" s="255" t="s">
        <v>84</v>
      </c>
      <c r="D122" s="221">
        <v>10</v>
      </c>
      <c r="E122" s="221">
        <v>10</v>
      </c>
      <c r="F122" s="221">
        <v>10</v>
      </c>
      <c r="G122" s="221"/>
      <c r="H122" s="221"/>
      <c r="I122" s="221"/>
      <c r="J122"/>
      <c r="K122"/>
      <c r="L122"/>
      <c r="M122"/>
      <c r="N122"/>
      <c r="O122"/>
      <c r="P122"/>
      <c r="Q122"/>
      <c r="R122"/>
      <c r="S122"/>
      <c r="T122"/>
      <c r="U122"/>
      <c r="V122"/>
      <c r="W122"/>
      <c r="X122"/>
      <c r="Y122"/>
      <c r="Z122"/>
      <c r="AA122"/>
      <c r="AB122"/>
      <c r="AC122"/>
      <c r="AD122"/>
      <c r="AE122"/>
      <c r="AF122"/>
      <c r="AG122"/>
      <c r="AH122"/>
      <c r="AI122"/>
      <c r="AJ122"/>
      <c r="AK122"/>
      <c r="AL122"/>
      <c r="AM122"/>
      <c r="AN122"/>
      <c r="AO122"/>
      <c r="AP122"/>
      <c r="AQ122"/>
      <c r="AR122"/>
      <c r="AS122"/>
      <c r="AT122"/>
      <c r="AU122"/>
      <c r="AV122"/>
      <c r="AW122"/>
      <c r="AX122"/>
      <c r="AY122"/>
      <c r="AZ122"/>
      <c r="BA122"/>
      <c r="BB122"/>
      <c r="BC122"/>
      <c r="BD122"/>
      <c r="BE122"/>
      <c r="BF122"/>
      <c r="BG122"/>
      <c r="BH122"/>
      <c r="BI122"/>
      <c r="BJ122"/>
      <c r="BK122"/>
      <c r="BL122"/>
      <c r="BM122"/>
      <c r="BN122"/>
      <c r="BO122"/>
      <c r="BP122"/>
      <c r="BQ122"/>
      <c r="BR122"/>
      <c r="BS122"/>
      <c r="BT122"/>
      <c r="BU122"/>
      <c r="BV122"/>
      <c r="BW122"/>
      <c r="BX122"/>
      <c r="BY122"/>
      <c r="BZ122"/>
      <c r="CA122"/>
      <c r="CB122"/>
      <c r="CC122"/>
      <c r="CD122"/>
      <c r="CE122"/>
      <c r="CF122"/>
      <c r="CG122"/>
      <c r="CH122"/>
      <c r="CI122"/>
      <c r="CJ122"/>
      <c r="CK122"/>
      <c r="CL122"/>
      <c r="CM122"/>
      <c r="CN122"/>
      <c r="CO122"/>
      <c r="CP122"/>
      <c r="CQ122"/>
      <c r="CR122"/>
      <c r="CS122"/>
      <c r="CT122"/>
      <c r="CU122"/>
      <c r="CV122"/>
      <c r="CW122"/>
      <c r="CX122"/>
      <c r="CY122"/>
      <c r="CZ122"/>
      <c r="DA122"/>
      <c r="DB122"/>
      <c r="DC122"/>
      <c r="DD122"/>
      <c r="DE122"/>
      <c r="DF122"/>
      <c r="DG122"/>
      <c r="DH122"/>
      <c r="DI122"/>
      <c r="DJ122"/>
      <c r="DK122"/>
      <c r="DL122"/>
      <c r="DM122"/>
      <c r="DN122"/>
      <c r="DO122"/>
      <c r="DP122"/>
      <c r="DQ122"/>
      <c r="DR122"/>
      <c r="DS122"/>
      <c r="DT122"/>
      <c r="DU122"/>
      <c r="DV122"/>
      <c r="DW122"/>
      <c r="DX122"/>
      <c r="DY122"/>
      <c r="DZ122"/>
      <c r="EA122"/>
      <c r="EB122"/>
      <c r="EC122"/>
      <c r="ED122"/>
      <c r="EE122"/>
      <c r="EF122"/>
      <c r="EG122"/>
      <c r="EH122"/>
      <c r="EI122"/>
      <c r="EJ122"/>
      <c r="EK122"/>
      <c r="EL122"/>
      <c r="EM122"/>
      <c r="EN122"/>
      <c r="EO122"/>
      <c r="EP122"/>
      <c r="EQ122"/>
      <c r="ER122"/>
      <c r="ES122"/>
      <c r="ET122"/>
      <c r="EU122"/>
      <c r="EV122"/>
      <c r="EW122"/>
      <c r="EX122"/>
      <c r="EY122"/>
      <c r="EZ122"/>
      <c r="FA122"/>
      <c r="FB122"/>
      <c r="FC122"/>
      <c r="FD122"/>
      <c r="FE122"/>
      <c r="FF122"/>
      <c r="FG122"/>
      <c r="FH122"/>
      <c r="FI122"/>
      <c r="FJ122"/>
      <c r="FK122"/>
      <c r="FL122"/>
      <c r="FM122"/>
      <c r="FN122"/>
      <c r="FO122"/>
      <c r="FP122"/>
      <c r="FQ122"/>
      <c r="FR122"/>
      <c r="FS122"/>
      <c r="FT122"/>
      <c r="FU122"/>
      <c r="FV122"/>
      <c r="FW122"/>
      <c r="FX122"/>
      <c r="FY122"/>
      <c r="FZ122"/>
      <c r="GA122"/>
      <c r="GB122"/>
      <c r="GC122"/>
      <c r="GD122"/>
      <c r="GE122"/>
      <c r="GF122"/>
      <c r="GG122"/>
      <c r="GH122"/>
      <c r="GI122"/>
      <c r="GJ122"/>
      <c r="GK122"/>
      <c r="GL122"/>
      <c r="GM122"/>
      <c r="GN122"/>
      <c r="GO122"/>
      <c r="GP122"/>
      <c r="GQ122"/>
      <c r="GR122"/>
      <c r="GS122"/>
      <c r="GT122"/>
      <c r="GU122"/>
      <c r="GV122"/>
      <c r="GW122"/>
      <c r="GX122"/>
      <c r="GY122"/>
      <c r="GZ122"/>
      <c r="HA122"/>
      <c r="HB122"/>
      <c r="HC122"/>
      <c r="HD122"/>
      <c r="HE122"/>
      <c r="HF122"/>
      <c r="HG122"/>
      <c r="HH122"/>
      <c r="HI122"/>
      <c r="HJ122"/>
      <c r="HK122"/>
      <c r="HL122"/>
      <c r="HM122"/>
      <c r="HN122"/>
      <c r="HO122"/>
      <c r="HP122"/>
      <c r="HQ122"/>
      <c r="HR122"/>
      <c r="HS122"/>
      <c r="HT122"/>
      <c r="HU122"/>
      <c r="HV122"/>
      <c r="HW122"/>
      <c r="HX122"/>
      <c r="HY122"/>
      <c r="HZ122"/>
      <c r="IA122"/>
      <c r="IB122"/>
      <c r="IC122"/>
      <c r="ID122"/>
      <c r="IE122"/>
      <c r="IF122"/>
      <c r="IG122"/>
      <c r="IH122"/>
      <c r="II122"/>
      <c r="IJ122"/>
      <c r="IK122"/>
      <c r="IL122"/>
      <c r="IM122"/>
      <c r="IN122"/>
      <c r="IO122"/>
      <c r="IP122"/>
      <c r="IQ122"/>
      <c r="IR122"/>
      <c r="IS122"/>
      <c r="IT122"/>
      <c r="IU122"/>
      <c r="IV122"/>
      <c r="IW122"/>
      <c r="IX122"/>
      <c r="IY122"/>
      <c r="IZ122"/>
      <c r="JA122"/>
      <c r="JB122"/>
      <c r="JC122"/>
      <c r="JD122"/>
      <c r="JE122"/>
      <c r="JF122"/>
      <c r="JG122"/>
      <c r="JH122"/>
      <c r="JI122"/>
      <c r="JJ122"/>
      <c r="JK122"/>
      <c r="JL122"/>
      <c r="JM122"/>
      <c r="JN122"/>
      <c r="JO122"/>
      <c r="JP122"/>
      <c r="JQ122"/>
      <c r="JR122"/>
      <c r="JS122"/>
      <c r="JT122"/>
      <c r="JU122"/>
      <c r="JV122"/>
      <c r="JW122"/>
      <c r="JX122"/>
      <c r="JY122"/>
      <c r="JZ122"/>
      <c r="KA122"/>
      <c r="KB122"/>
      <c r="KC122"/>
      <c r="KD122"/>
      <c r="KE122"/>
      <c r="KF122"/>
      <c r="KG122"/>
      <c r="KH122"/>
      <c r="KI122"/>
      <c r="KJ122"/>
      <c r="KK122"/>
      <c r="KL122"/>
      <c r="KM122"/>
      <c r="KN122"/>
      <c r="KO122"/>
      <c r="KP122"/>
      <c r="KQ122"/>
      <c r="KR122"/>
      <c r="KS122"/>
      <c r="KT122"/>
      <c r="KU122"/>
      <c r="KV122"/>
      <c r="KW122"/>
      <c r="KX122"/>
      <c r="KY122"/>
      <c r="KZ122"/>
      <c r="LA122"/>
      <c r="LB122"/>
      <c r="LC122"/>
      <c r="LD122"/>
      <c r="LE122"/>
      <c r="LF122"/>
      <c r="LG122"/>
      <c r="LH122"/>
      <c r="LI122"/>
      <c r="LJ122"/>
      <c r="LK122"/>
      <c r="LL122"/>
      <c r="LM122"/>
      <c r="LN122"/>
      <c r="LO122"/>
      <c r="LP122"/>
      <c r="LQ122"/>
      <c r="LR122"/>
      <c r="LS122"/>
      <c r="LT122"/>
      <c r="LU122"/>
      <c r="LV122"/>
      <c r="LW122"/>
      <c r="LX122"/>
      <c r="LY122"/>
      <c r="LZ122"/>
      <c r="MA122"/>
      <c r="MB122"/>
      <c r="MC122"/>
      <c r="MD122"/>
      <c r="ME122"/>
      <c r="MF122"/>
      <c r="MG122"/>
      <c r="MH122"/>
      <c r="MI122"/>
      <c r="MJ122"/>
      <c r="MK122"/>
      <c r="ML122"/>
      <c r="MM122"/>
      <c r="MN122"/>
      <c r="MO122"/>
      <c r="MP122"/>
      <c r="MQ122"/>
      <c r="MR122"/>
      <c r="MS122"/>
      <c r="MT122"/>
      <c r="MU122"/>
      <c r="MV122"/>
      <c r="MW122"/>
      <c r="MX122"/>
      <c r="MY122"/>
      <c r="MZ122"/>
      <c r="NA122"/>
      <c r="NB122"/>
      <c r="NC122"/>
      <c r="ND122"/>
      <c r="NE122"/>
      <c r="NF122"/>
      <c r="NG122"/>
      <c r="NH122"/>
      <c r="NI122"/>
      <c r="NJ122"/>
      <c r="NK122"/>
      <c r="NL122"/>
      <c r="NM122"/>
      <c r="NN122"/>
      <c r="NO122"/>
      <c r="NP122"/>
      <c r="NQ122"/>
      <c r="NR122"/>
      <c r="NS122"/>
      <c r="NT122"/>
      <c r="NU122"/>
      <c r="NV122"/>
      <c r="NW122"/>
      <c r="NX122"/>
      <c r="NY122"/>
      <c r="NZ122"/>
      <c r="OA122"/>
      <c r="OB122"/>
      <c r="OC122"/>
      <c r="OD122"/>
      <c r="OE122"/>
      <c r="OF122"/>
      <c r="OG122"/>
      <c r="OH122"/>
      <c r="OI122"/>
      <c r="OJ122"/>
      <c r="OK122"/>
      <c r="OL122"/>
      <c r="OM122"/>
      <c r="ON122"/>
      <c r="OO122"/>
      <c r="OP122"/>
      <c r="OQ122"/>
      <c r="OR122"/>
      <c r="OS122"/>
      <c r="OT122"/>
      <c r="OU122"/>
      <c r="OV122"/>
      <c r="OW122"/>
      <c r="OX122"/>
      <c r="OY122"/>
      <c r="OZ122"/>
      <c r="PA122"/>
      <c r="PB122"/>
      <c r="PC122"/>
      <c r="PD122"/>
      <c r="PE122"/>
      <c r="PF122"/>
      <c r="PG122"/>
      <c r="PH122"/>
      <c r="PI122"/>
      <c r="PJ122"/>
      <c r="PK122"/>
      <c r="PL122"/>
      <c r="PM122"/>
      <c r="PN122"/>
      <c r="PO122"/>
      <c r="PP122"/>
      <c r="PQ122"/>
      <c r="PR122"/>
      <c r="PS122"/>
      <c r="PT122"/>
      <c r="PU122"/>
      <c r="PV122"/>
      <c r="PW122"/>
      <c r="PX122"/>
      <c r="PY122"/>
      <c r="PZ122"/>
      <c r="QA122"/>
      <c r="QB122"/>
      <c r="QC122"/>
      <c r="QD122"/>
      <c r="QE122"/>
      <c r="QF122"/>
      <c r="QG122"/>
      <c r="QH122"/>
      <c r="QI122"/>
      <c r="QJ122"/>
      <c r="QK122"/>
      <c r="QL122"/>
      <c r="QM122"/>
      <c r="QN122"/>
      <c r="QO122"/>
      <c r="QP122"/>
      <c r="QQ122"/>
      <c r="QR122"/>
      <c r="QS122"/>
      <c r="QT122"/>
      <c r="QU122"/>
      <c r="QV122"/>
      <c r="QW122"/>
      <c r="QX122"/>
      <c r="QY122"/>
      <c r="QZ122"/>
      <c r="RA122"/>
      <c r="RB122"/>
      <c r="RC122"/>
      <c r="RD122"/>
      <c r="RE122"/>
      <c r="RF122"/>
    </row>
    <row r="123" spans="1:474">
      <c r="A123" s="255">
        <v>47</v>
      </c>
      <c r="B123" s="255" t="s">
        <v>190</v>
      </c>
      <c r="C123" s="255" t="s">
        <v>85</v>
      </c>
      <c r="D123" s="221">
        <v>16.666666666666668</v>
      </c>
      <c r="E123" s="221">
        <v>16</v>
      </c>
      <c r="F123" s="221">
        <v>18</v>
      </c>
      <c r="G123" s="221"/>
      <c r="H123" s="221"/>
      <c r="I123" s="221"/>
      <c r="J123"/>
      <c r="K123"/>
      <c r="L123"/>
      <c r="M123"/>
      <c r="N123"/>
      <c r="O123"/>
      <c r="P123"/>
      <c r="Q123"/>
      <c r="R123"/>
      <c r="S123"/>
      <c r="T123"/>
      <c r="U123"/>
      <c r="V123"/>
      <c r="W123"/>
      <c r="X123"/>
      <c r="Y123"/>
      <c r="Z123"/>
      <c r="AA123"/>
      <c r="AB123"/>
      <c r="AC123"/>
      <c r="AD123"/>
      <c r="AE123"/>
      <c r="AF123"/>
      <c r="AG123"/>
      <c r="AH123"/>
      <c r="AI123"/>
      <c r="AJ123"/>
      <c r="AK123"/>
      <c r="AL123"/>
      <c r="AM123"/>
      <c r="AN123"/>
      <c r="AO123"/>
      <c r="AP123"/>
      <c r="AQ123"/>
      <c r="AR123"/>
      <c r="AS123"/>
      <c r="AT123"/>
      <c r="AU123"/>
      <c r="AV123"/>
      <c r="AW123"/>
      <c r="AX123"/>
      <c r="AY123"/>
      <c r="AZ123"/>
      <c r="BA123"/>
      <c r="BB123"/>
      <c r="BC123"/>
      <c r="BD123"/>
      <c r="BE123"/>
      <c r="BF123"/>
      <c r="BG123"/>
      <c r="BH123"/>
      <c r="BI123"/>
      <c r="BJ123"/>
      <c r="BK123"/>
      <c r="BL123"/>
      <c r="BM123"/>
      <c r="BN123"/>
      <c r="BO123"/>
      <c r="BP123"/>
      <c r="BQ123"/>
      <c r="BR123"/>
      <c r="BS123"/>
      <c r="BT123"/>
      <c r="BU123"/>
      <c r="BV123"/>
      <c r="BW123"/>
      <c r="BX123"/>
      <c r="BY123"/>
      <c r="BZ123"/>
      <c r="CA123"/>
      <c r="CB123"/>
      <c r="CC123"/>
      <c r="CD123"/>
      <c r="CE123"/>
      <c r="CF123"/>
      <c r="CG123"/>
      <c r="CH123"/>
      <c r="CI123"/>
      <c r="CJ123"/>
      <c r="CK123"/>
      <c r="CL123"/>
      <c r="CM123"/>
      <c r="CN123"/>
      <c r="CO123"/>
      <c r="CP123"/>
      <c r="CQ123"/>
      <c r="CR123"/>
      <c r="CS123"/>
      <c r="CT123"/>
      <c r="CU123"/>
      <c r="CV123"/>
      <c r="CW123"/>
      <c r="CX123"/>
      <c r="CY123"/>
      <c r="CZ123"/>
      <c r="DA123"/>
      <c r="DB123"/>
      <c r="DC123"/>
      <c r="DD123"/>
      <c r="DE123"/>
      <c r="DF123"/>
      <c r="DG123"/>
      <c r="DH123"/>
      <c r="DI123"/>
      <c r="DJ123"/>
      <c r="DK123"/>
      <c r="DL123"/>
      <c r="DM123"/>
      <c r="DN123"/>
      <c r="DO123"/>
      <c r="DP123"/>
      <c r="DQ123"/>
      <c r="DR123"/>
      <c r="DS123"/>
      <c r="DT123"/>
      <c r="DU123"/>
      <c r="DV123"/>
      <c r="DW123"/>
      <c r="DX123"/>
      <c r="DY123"/>
      <c r="DZ123"/>
      <c r="EA123"/>
      <c r="EB123"/>
      <c r="EC123"/>
      <c r="ED123"/>
      <c r="EE123"/>
      <c r="EF123"/>
      <c r="EG123"/>
      <c r="EH123"/>
      <c r="EI123"/>
      <c r="EJ123"/>
      <c r="EK123"/>
      <c r="EL123"/>
      <c r="EM123"/>
      <c r="EN123"/>
      <c r="EO123"/>
      <c r="EP123"/>
      <c r="EQ123"/>
      <c r="ER123"/>
      <c r="ES123"/>
      <c r="ET123"/>
      <c r="EU123"/>
      <c r="EV123"/>
      <c r="EW123"/>
      <c r="EX123"/>
      <c r="EY123"/>
      <c r="EZ123"/>
      <c r="FA123"/>
      <c r="FB123"/>
      <c r="FC123"/>
      <c r="FD123"/>
      <c r="FE123"/>
      <c r="FF123"/>
      <c r="FG123"/>
      <c r="FH123"/>
      <c r="FI123"/>
      <c r="FJ123"/>
      <c r="FK123"/>
      <c r="FL123"/>
      <c r="FM123"/>
      <c r="FN123"/>
      <c r="FO123"/>
      <c r="FP123"/>
      <c r="FQ123"/>
      <c r="FR123"/>
      <c r="FS123"/>
      <c r="FT123"/>
      <c r="FU123"/>
      <c r="FV123"/>
      <c r="FW123"/>
      <c r="FX123"/>
      <c r="FY123"/>
      <c r="FZ123"/>
      <c r="GA123"/>
      <c r="GB123"/>
      <c r="GC123"/>
      <c r="GD123"/>
      <c r="GE123"/>
      <c r="GF123"/>
      <c r="GG123"/>
      <c r="GH123"/>
      <c r="GI123"/>
      <c r="GJ123"/>
      <c r="GK123"/>
      <c r="GL123"/>
      <c r="GM123"/>
      <c r="GN123"/>
      <c r="GO123"/>
      <c r="GP123"/>
      <c r="GQ123"/>
      <c r="GR123"/>
      <c r="GS123"/>
      <c r="GT123"/>
      <c r="GU123"/>
      <c r="GV123"/>
      <c r="GW123"/>
      <c r="GX123"/>
      <c r="GY123"/>
      <c r="GZ123"/>
      <c r="HA123"/>
      <c r="HB123"/>
      <c r="HC123"/>
      <c r="HD123"/>
      <c r="HE123"/>
      <c r="HF123"/>
      <c r="HG123"/>
      <c r="HH123"/>
      <c r="HI123"/>
      <c r="HJ123"/>
      <c r="HK123"/>
      <c r="HL123"/>
      <c r="HM123"/>
      <c r="HN123"/>
      <c r="HO123"/>
      <c r="HP123"/>
      <c r="HQ123"/>
      <c r="HR123"/>
      <c r="HS123"/>
      <c r="HT123"/>
      <c r="HU123"/>
      <c r="HV123"/>
      <c r="HW123"/>
      <c r="HX123"/>
      <c r="HY123"/>
      <c r="HZ123"/>
      <c r="IA123"/>
      <c r="IB123"/>
      <c r="IC123"/>
      <c r="ID123"/>
      <c r="IE123"/>
      <c r="IF123"/>
      <c r="IG123"/>
      <c r="IH123"/>
      <c r="II123"/>
      <c r="IJ123"/>
      <c r="IK123"/>
      <c r="IL123"/>
      <c r="IM123"/>
      <c r="IN123"/>
      <c r="IO123"/>
      <c r="IP123"/>
      <c r="IQ123"/>
      <c r="IR123"/>
      <c r="IS123"/>
      <c r="IT123"/>
      <c r="IU123"/>
      <c r="IV123"/>
      <c r="IW123"/>
      <c r="IX123"/>
      <c r="IY123"/>
      <c r="IZ123"/>
      <c r="JA123"/>
      <c r="JB123"/>
      <c r="JC123"/>
      <c r="JD123"/>
      <c r="JE123"/>
      <c r="JF123"/>
      <c r="JG123"/>
      <c r="JH123"/>
      <c r="JI123"/>
      <c r="JJ123"/>
      <c r="JK123"/>
      <c r="JL123"/>
      <c r="JM123"/>
      <c r="JN123"/>
      <c r="JO123"/>
      <c r="JP123"/>
      <c r="JQ123"/>
      <c r="JR123"/>
      <c r="JS123"/>
      <c r="JT123"/>
      <c r="JU123"/>
      <c r="JV123"/>
      <c r="JW123"/>
      <c r="JX123"/>
      <c r="JY123"/>
      <c r="JZ123"/>
      <c r="KA123"/>
      <c r="KB123"/>
      <c r="KC123"/>
      <c r="KD123"/>
      <c r="KE123"/>
      <c r="KF123"/>
      <c r="KG123"/>
      <c r="KH123"/>
      <c r="KI123"/>
      <c r="KJ123"/>
      <c r="KK123"/>
      <c r="KL123"/>
      <c r="KM123"/>
      <c r="KN123"/>
      <c r="KO123"/>
      <c r="KP123"/>
      <c r="KQ123"/>
      <c r="KR123"/>
      <c r="KS123"/>
      <c r="KT123"/>
      <c r="KU123"/>
      <c r="KV123"/>
      <c r="KW123"/>
      <c r="KX123"/>
      <c r="KY123"/>
      <c r="KZ123"/>
      <c r="LA123"/>
      <c r="LB123"/>
      <c r="LC123"/>
      <c r="LD123"/>
      <c r="LE123"/>
      <c r="LF123"/>
      <c r="LG123"/>
      <c r="LH123"/>
      <c r="LI123"/>
      <c r="LJ123"/>
      <c r="LK123"/>
      <c r="LL123"/>
      <c r="LM123"/>
      <c r="LN123"/>
      <c r="LO123"/>
      <c r="LP123"/>
      <c r="LQ123"/>
      <c r="LR123"/>
      <c r="LS123"/>
      <c r="LT123"/>
      <c r="LU123"/>
      <c r="LV123"/>
      <c r="LW123"/>
      <c r="LX123"/>
      <c r="LY123"/>
      <c r="LZ123"/>
      <c r="MA123"/>
      <c r="MB123"/>
      <c r="MC123"/>
      <c r="MD123"/>
      <c r="ME123"/>
      <c r="MF123"/>
      <c r="MG123"/>
      <c r="MH123"/>
      <c r="MI123"/>
      <c r="MJ123"/>
      <c r="MK123"/>
      <c r="ML123"/>
      <c r="MM123"/>
      <c r="MN123"/>
      <c r="MO123"/>
      <c r="MP123"/>
      <c r="MQ123"/>
      <c r="MR123"/>
      <c r="MS123"/>
      <c r="MT123"/>
      <c r="MU123"/>
      <c r="MV123"/>
      <c r="MW123"/>
      <c r="MX123"/>
      <c r="MY123"/>
      <c r="MZ123"/>
      <c r="NA123"/>
      <c r="NB123"/>
      <c r="NC123"/>
      <c r="ND123"/>
      <c r="NE123"/>
      <c r="NF123"/>
      <c r="NG123"/>
      <c r="NH123"/>
      <c r="NI123"/>
      <c r="NJ123"/>
      <c r="NK123"/>
      <c r="NL123"/>
      <c r="NM123"/>
      <c r="NN123"/>
      <c r="NO123"/>
      <c r="NP123"/>
      <c r="NQ123"/>
      <c r="NR123"/>
      <c r="NS123"/>
      <c r="NT123"/>
      <c r="NU123"/>
      <c r="NV123"/>
      <c r="NW123"/>
      <c r="NX123"/>
      <c r="NY123"/>
      <c r="NZ123"/>
      <c r="OA123"/>
      <c r="OB123"/>
      <c r="OC123"/>
      <c r="OD123"/>
      <c r="OE123"/>
      <c r="OF123"/>
      <c r="OG123"/>
      <c r="OH123"/>
      <c r="OI123"/>
      <c r="OJ123"/>
      <c r="OK123"/>
      <c r="OL123"/>
      <c r="OM123"/>
      <c r="ON123"/>
      <c r="OO123"/>
      <c r="OP123"/>
      <c r="OQ123"/>
      <c r="OR123"/>
      <c r="OS123"/>
      <c r="OT123"/>
      <c r="OU123"/>
      <c r="OV123"/>
      <c r="OW123"/>
      <c r="OX123"/>
      <c r="OY123"/>
      <c r="OZ123"/>
      <c r="PA123"/>
      <c r="PB123"/>
      <c r="PC123"/>
      <c r="PD123"/>
      <c r="PE123"/>
      <c r="PF123"/>
      <c r="PG123"/>
      <c r="PH123"/>
      <c r="PI123"/>
      <c r="PJ123"/>
      <c r="PK123"/>
      <c r="PL123"/>
      <c r="PM123"/>
      <c r="PN123"/>
      <c r="PO123"/>
      <c r="PP123"/>
      <c r="PQ123"/>
      <c r="PR123"/>
      <c r="PS123"/>
      <c r="PT123"/>
      <c r="PU123"/>
      <c r="PV123"/>
      <c r="PW123"/>
      <c r="PX123"/>
      <c r="PY123"/>
      <c r="PZ123"/>
      <c r="QA123"/>
      <c r="QB123"/>
      <c r="QC123"/>
      <c r="QD123"/>
      <c r="QE123"/>
      <c r="QF123"/>
      <c r="QG123"/>
      <c r="QH123"/>
      <c r="QI123"/>
      <c r="QJ123"/>
      <c r="QK123"/>
      <c r="QL123"/>
      <c r="QM123"/>
      <c r="QN123"/>
      <c r="QO123"/>
      <c r="QP123"/>
      <c r="QQ123"/>
      <c r="QR123"/>
      <c r="QS123"/>
      <c r="QT123"/>
      <c r="QU123"/>
      <c r="QV123"/>
      <c r="QW123"/>
      <c r="QX123"/>
      <c r="QY123"/>
      <c r="QZ123"/>
      <c r="RA123"/>
      <c r="RB123"/>
      <c r="RC123"/>
      <c r="RD123"/>
      <c r="RE123"/>
      <c r="RF123"/>
    </row>
    <row r="124" spans="1:474">
      <c r="A124" s="255">
        <v>47</v>
      </c>
      <c r="B124" s="255" t="s">
        <v>175</v>
      </c>
      <c r="C124" s="255" t="s">
        <v>85</v>
      </c>
      <c r="D124" s="221">
        <v>20</v>
      </c>
      <c r="E124" s="221">
        <v>20</v>
      </c>
      <c r="F124" s="221">
        <v>20</v>
      </c>
      <c r="G124" s="221"/>
      <c r="H124" s="221"/>
      <c r="I124" s="221"/>
      <c r="J124"/>
      <c r="K124"/>
      <c r="L124"/>
      <c r="M124"/>
      <c r="N124"/>
      <c r="O124"/>
      <c r="P124"/>
      <c r="Q124"/>
      <c r="R124"/>
      <c r="S124"/>
      <c r="T124"/>
      <c r="U124"/>
      <c r="V124"/>
      <c r="W124"/>
      <c r="X124"/>
      <c r="Y124"/>
      <c r="Z124"/>
      <c r="AA124"/>
      <c r="AB124"/>
      <c r="AC124"/>
      <c r="AD124"/>
      <c r="AE124"/>
      <c r="AF124"/>
      <c r="AG124"/>
      <c r="AH124"/>
      <c r="AI124"/>
      <c r="AJ124"/>
      <c r="AK124"/>
      <c r="AL124"/>
      <c r="AM124"/>
      <c r="AN124"/>
      <c r="AO124"/>
      <c r="AP124"/>
      <c r="AQ124"/>
      <c r="AR124"/>
      <c r="AS124"/>
      <c r="AT124"/>
      <c r="AU124"/>
      <c r="AV124"/>
      <c r="AW124"/>
      <c r="AX124"/>
      <c r="AY124"/>
      <c r="AZ124"/>
      <c r="BA124"/>
      <c r="BB124"/>
      <c r="BC124"/>
      <c r="BD124"/>
      <c r="BE124"/>
      <c r="BF124"/>
      <c r="BG124"/>
      <c r="BH124"/>
      <c r="BI124"/>
      <c r="BJ124"/>
      <c r="BK124"/>
      <c r="BL124"/>
      <c r="BM124"/>
      <c r="BN124"/>
      <c r="BO124"/>
      <c r="BP124"/>
      <c r="BQ124"/>
      <c r="BR124"/>
      <c r="BS124"/>
      <c r="BT124"/>
      <c r="BU124"/>
      <c r="BV124"/>
      <c r="BW124"/>
      <c r="BX124"/>
      <c r="BY124"/>
      <c r="BZ124"/>
      <c r="CA124"/>
      <c r="CB124"/>
      <c r="CC124"/>
      <c r="CD124"/>
      <c r="CE124"/>
      <c r="CF124"/>
      <c r="CG124"/>
      <c r="CH124"/>
      <c r="CI124"/>
      <c r="CJ124"/>
      <c r="CK124"/>
      <c r="CL124"/>
      <c r="CM124"/>
      <c r="CN124"/>
      <c r="CO124"/>
      <c r="CP124"/>
      <c r="CQ124"/>
      <c r="CR124"/>
      <c r="CS124"/>
      <c r="CT124"/>
      <c r="CU124"/>
      <c r="CV124"/>
      <c r="CW124"/>
      <c r="CX124"/>
      <c r="CY124"/>
      <c r="CZ124"/>
      <c r="DA124"/>
      <c r="DB124"/>
      <c r="DC124"/>
      <c r="DD124"/>
      <c r="DE124"/>
      <c r="DF124"/>
      <c r="DG124"/>
      <c r="DH124"/>
      <c r="DI124"/>
      <c r="DJ124"/>
      <c r="DK124"/>
      <c r="DL124"/>
      <c r="DM124"/>
      <c r="DN124"/>
      <c r="DO124"/>
      <c r="DP124"/>
      <c r="DQ124"/>
      <c r="DR124"/>
      <c r="DS124"/>
      <c r="DT124"/>
      <c r="DU124"/>
      <c r="DV124"/>
      <c r="DW124"/>
      <c r="DX124"/>
      <c r="DY124"/>
      <c r="DZ124"/>
      <c r="EA124"/>
      <c r="EB124"/>
      <c r="EC124"/>
      <c r="ED124"/>
      <c r="EE124"/>
      <c r="EF124"/>
      <c r="EG124"/>
      <c r="EH124"/>
      <c r="EI124"/>
      <c r="EJ124"/>
      <c r="EK124"/>
      <c r="EL124"/>
      <c r="EM124"/>
      <c r="EN124"/>
      <c r="EO124"/>
      <c r="EP124"/>
      <c r="EQ124"/>
      <c r="ER124"/>
      <c r="ES124"/>
      <c r="ET124"/>
      <c r="EU124"/>
      <c r="EV124"/>
      <c r="EW124"/>
      <c r="EX124"/>
      <c r="EY124"/>
      <c r="EZ124"/>
      <c r="FA124"/>
      <c r="FB124"/>
      <c r="FC124"/>
      <c r="FD124"/>
      <c r="FE124"/>
      <c r="FF124"/>
      <c r="FG124"/>
      <c r="FH124"/>
      <c r="FI124"/>
      <c r="FJ124"/>
      <c r="FK124"/>
      <c r="FL124"/>
      <c r="FM124"/>
      <c r="FN124"/>
      <c r="FO124"/>
      <c r="FP124"/>
      <c r="FQ124"/>
      <c r="FR124"/>
      <c r="FS124"/>
      <c r="FT124"/>
      <c r="FU124"/>
      <c r="FV124"/>
      <c r="FW124"/>
      <c r="FX124"/>
      <c r="FY124"/>
      <c r="FZ124"/>
      <c r="GA124"/>
      <c r="GB124"/>
      <c r="GC124"/>
      <c r="GD124"/>
      <c r="GE124"/>
      <c r="GF124"/>
      <c r="GG124"/>
      <c r="GH124"/>
      <c r="GI124"/>
      <c r="GJ124"/>
      <c r="GK124"/>
      <c r="GL124"/>
      <c r="GM124"/>
      <c r="GN124"/>
      <c r="GO124"/>
      <c r="GP124"/>
      <c r="GQ124"/>
      <c r="GR124"/>
      <c r="GS124"/>
      <c r="GT124"/>
      <c r="GU124"/>
      <c r="GV124"/>
      <c r="GW124"/>
      <c r="GX124"/>
      <c r="GY124"/>
      <c r="GZ124"/>
      <c r="HA124"/>
      <c r="HB124"/>
      <c r="HC124"/>
      <c r="HD124"/>
      <c r="HE124"/>
      <c r="HF124"/>
      <c r="HG124"/>
      <c r="HH124"/>
      <c r="HI124"/>
      <c r="HJ124"/>
      <c r="HK124"/>
      <c r="HL124"/>
      <c r="HM124"/>
      <c r="HN124"/>
      <c r="HO124"/>
      <c r="HP124"/>
      <c r="HQ124"/>
      <c r="HR124"/>
      <c r="HS124"/>
      <c r="HT124"/>
      <c r="HU124"/>
      <c r="HV124"/>
      <c r="HW124"/>
      <c r="HX124"/>
      <c r="HY124"/>
      <c r="HZ124"/>
      <c r="IA124"/>
      <c r="IB124"/>
      <c r="IC124"/>
      <c r="ID124"/>
      <c r="IE124"/>
      <c r="IF124"/>
      <c r="IG124"/>
      <c r="IH124"/>
      <c r="II124"/>
      <c r="IJ124"/>
      <c r="IK124"/>
      <c r="IL124"/>
      <c r="IM124"/>
      <c r="IN124"/>
      <c r="IO124"/>
      <c r="IP124"/>
      <c r="IQ124"/>
      <c r="IR124"/>
      <c r="IS124"/>
      <c r="IT124"/>
      <c r="IU124"/>
      <c r="IV124"/>
      <c r="IW124"/>
      <c r="IX124"/>
      <c r="IY124"/>
      <c r="IZ124"/>
      <c r="JA124"/>
      <c r="JB124"/>
      <c r="JC124"/>
      <c r="JD124"/>
      <c r="JE124"/>
      <c r="JF124"/>
      <c r="JG124"/>
      <c r="JH124"/>
      <c r="JI124"/>
      <c r="JJ124"/>
      <c r="JK124"/>
      <c r="JL124"/>
      <c r="JM124"/>
      <c r="JN124"/>
      <c r="JO124"/>
      <c r="JP124"/>
      <c r="JQ124"/>
      <c r="JR124"/>
      <c r="JS124"/>
      <c r="JT124"/>
      <c r="JU124"/>
      <c r="JV124"/>
      <c r="JW124"/>
      <c r="JX124"/>
      <c r="JY124"/>
      <c r="JZ124"/>
      <c r="KA124"/>
      <c r="KB124"/>
      <c r="KC124"/>
      <c r="KD124"/>
      <c r="KE124"/>
      <c r="KF124"/>
      <c r="KG124"/>
      <c r="KH124"/>
      <c r="KI124"/>
      <c r="KJ124"/>
      <c r="KK124"/>
      <c r="KL124"/>
      <c r="KM124"/>
      <c r="KN124"/>
      <c r="KO124"/>
      <c r="KP124"/>
      <c r="KQ124"/>
      <c r="KR124"/>
      <c r="KS124"/>
      <c r="KT124"/>
      <c r="KU124"/>
      <c r="KV124"/>
      <c r="KW124"/>
      <c r="KX124"/>
      <c r="KY124"/>
      <c r="KZ124"/>
      <c r="LA124"/>
      <c r="LB124"/>
      <c r="LC124"/>
      <c r="LD124"/>
      <c r="LE124"/>
      <c r="LF124"/>
      <c r="LG124"/>
      <c r="LH124"/>
      <c r="LI124"/>
      <c r="LJ124"/>
      <c r="LK124"/>
      <c r="LL124"/>
      <c r="LM124"/>
      <c r="LN124"/>
      <c r="LO124"/>
      <c r="LP124"/>
      <c r="LQ124"/>
      <c r="LR124"/>
      <c r="LS124"/>
      <c r="LT124"/>
      <c r="LU124"/>
      <c r="LV124"/>
      <c r="LW124"/>
      <c r="LX124"/>
      <c r="LY124"/>
      <c r="LZ124"/>
      <c r="MA124"/>
      <c r="MB124"/>
      <c r="MC124"/>
      <c r="MD124"/>
      <c r="ME124"/>
      <c r="MF124"/>
      <c r="MG124"/>
      <c r="MH124"/>
      <c r="MI124"/>
      <c r="MJ124"/>
      <c r="MK124"/>
      <c r="ML124"/>
      <c r="MM124"/>
      <c r="MN124"/>
      <c r="MO124"/>
      <c r="MP124"/>
      <c r="MQ124"/>
      <c r="MR124"/>
      <c r="MS124"/>
      <c r="MT124"/>
      <c r="MU124"/>
      <c r="MV124"/>
      <c r="MW124"/>
      <c r="MX124"/>
      <c r="MY124"/>
      <c r="MZ124"/>
      <c r="NA124"/>
      <c r="NB124"/>
      <c r="NC124"/>
      <c r="ND124"/>
      <c r="NE124"/>
      <c r="NF124"/>
      <c r="NG124"/>
      <c r="NH124"/>
      <c r="NI124"/>
      <c r="NJ124"/>
      <c r="NK124"/>
      <c r="NL124"/>
      <c r="NM124"/>
      <c r="NN124"/>
      <c r="NO124"/>
      <c r="NP124"/>
      <c r="NQ124"/>
      <c r="NR124"/>
      <c r="NS124"/>
      <c r="NT124"/>
      <c r="NU124"/>
      <c r="NV124"/>
      <c r="NW124"/>
      <c r="NX124"/>
      <c r="NY124"/>
      <c r="NZ124"/>
      <c r="OA124"/>
      <c r="OB124"/>
      <c r="OC124"/>
      <c r="OD124"/>
      <c r="OE124"/>
      <c r="OF124"/>
      <c r="OG124"/>
      <c r="OH124"/>
      <c r="OI124"/>
      <c r="OJ124"/>
      <c r="OK124"/>
      <c r="OL124"/>
      <c r="OM124"/>
      <c r="ON124"/>
      <c r="OO124"/>
      <c r="OP124"/>
      <c r="OQ124"/>
      <c r="OR124"/>
      <c r="OS124"/>
      <c r="OT124"/>
      <c r="OU124"/>
      <c r="OV124"/>
      <c r="OW124"/>
      <c r="OX124"/>
      <c r="OY124"/>
      <c r="OZ124"/>
      <c r="PA124"/>
      <c r="PB124"/>
      <c r="PC124"/>
      <c r="PD124"/>
      <c r="PE124"/>
      <c r="PF124"/>
      <c r="PG124"/>
      <c r="PH124"/>
      <c r="PI124"/>
      <c r="PJ124"/>
      <c r="PK124"/>
      <c r="PL124"/>
      <c r="PM124"/>
      <c r="PN124"/>
      <c r="PO124"/>
      <c r="PP124"/>
      <c r="PQ124"/>
      <c r="PR124"/>
      <c r="PS124"/>
      <c r="PT124"/>
      <c r="PU124"/>
      <c r="PV124"/>
      <c r="PW124"/>
      <c r="PX124"/>
      <c r="PY124"/>
      <c r="PZ124"/>
      <c r="QA124"/>
      <c r="QB124"/>
      <c r="QC124"/>
      <c r="QD124"/>
      <c r="QE124"/>
      <c r="QF124"/>
      <c r="QG124"/>
      <c r="QH124"/>
      <c r="QI124"/>
      <c r="QJ124"/>
      <c r="QK124"/>
      <c r="QL124"/>
      <c r="QM124"/>
      <c r="QN124"/>
      <c r="QO124"/>
      <c r="QP124"/>
      <c r="QQ124"/>
      <c r="QR124"/>
      <c r="QS124"/>
      <c r="QT124"/>
      <c r="QU124"/>
      <c r="QV124"/>
      <c r="QW124"/>
      <c r="QX124"/>
      <c r="QY124"/>
      <c r="QZ124"/>
      <c r="RA124"/>
      <c r="RB124"/>
      <c r="RC124"/>
      <c r="RD124"/>
      <c r="RE124"/>
      <c r="RF124"/>
    </row>
    <row r="125" spans="1:474">
      <c r="A125" s="255">
        <v>49</v>
      </c>
      <c r="B125" s="255" t="s">
        <v>190</v>
      </c>
      <c r="C125" s="255" t="s">
        <v>86</v>
      </c>
      <c r="D125" s="221">
        <v>20</v>
      </c>
      <c r="E125" s="221">
        <v>20</v>
      </c>
      <c r="F125" s="221">
        <v>20</v>
      </c>
      <c r="G125" s="221"/>
      <c r="H125" s="221"/>
      <c r="I125" s="221"/>
      <c r="J125"/>
      <c r="K125"/>
      <c r="L125"/>
      <c r="M125"/>
      <c r="N125"/>
      <c r="O125"/>
      <c r="P125"/>
      <c r="Q125"/>
      <c r="R125"/>
      <c r="S125"/>
      <c r="T125"/>
      <c r="U125"/>
      <c r="V125"/>
      <c r="W125"/>
      <c r="X125"/>
      <c r="Y125"/>
      <c r="Z125"/>
      <c r="AA125"/>
      <c r="AB125"/>
      <c r="AC125"/>
      <c r="AD125"/>
      <c r="AE125"/>
      <c r="AF125"/>
      <c r="AG125"/>
      <c r="AH125"/>
      <c r="AI125"/>
      <c r="AJ125"/>
      <c r="AK125"/>
      <c r="AL125"/>
      <c r="AM125"/>
      <c r="AN125"/>
      <c r="AO125"/>
      <c r="AP125"/>
      <c r="AQ125"/>
      <c r="AR125"/>
      <c r="AS125"/>
      <c r="AT125"/>
      <c r="AU125"/>
      <c r="AV125"/>
      <c r="AW125"/>
      <c r="AX125"/>
      <c r="AY125"/>
      <c r="AZ125"/>
      <c r="BA125"/>
      <c r="BB125"/>
      <c r="BC125"/>
      <c r="BD125"/>
      <c r="BE125"/>
      <c r="BF125"/>
      <c r="BG125"/>
      <c r="BH125"/>
      <c r="BI125"/>
      <c r="BJ125"/>
      <c r="BK125"/>
      <c r="BL125"/>
      <c r="BM125"/>
      <c r="BN125"/>
      <c r="BO125"/>
      <c r="BP125"/>
      <c r="BQ125"/>
      <c r="BR125"/>
      <c r="BS125"/>
      <c r="BT125"/>
      <c r="BU125"/>
      <c r="BV125"/>
      <c r="BW125"/>
      <c r="BX125"/>
      <c r="BY125"/>
      <c r="BZ125"/>
      <c r="CA125"/>
      <c r="CB125"/>
      <c r="CC125"/>
      <c r="CD125"/>
      <c r="CE125"/>
      <c r="CF125"/>
      <c r="CG125"/>
      <c r="CH125"/>
      <c r="CI125"/>
      <c r="CJ125"/>
      <c r="CK125"/>
      <c r="CL125"/>
      <c r="CM125"/>
      <c r="CN125"/>
      <c r="CO125"/>
      <c r="CP125"/>
      <c r="CQ125"/>
      <c r="CR125"/>
      <c r="CS125"/>
      <c r="CT125"/>
      <c r="CU125"/>
      <c r="CV125"/>
      <c r="CW125"/>
      <c r="CX125"/>
      <c r="CY125"/>
      <c r="CZ125"/>
      <c r="DA125"/>
      <c r="DB125"/>
      <c r="DC125"/>
      <c r="DD125"/>
      <c r="DE125"/>
      <c r="DF125"/>
      <c r="DG125"/>
      <c r="DH125"/>
      <c r="DI125"/>
      <c r="DJ125"/>
      <c r="DK125"/>
      <c r="DL125"/>
      <c r="DM125"/>
      <c r="DN125"/>
      <c r="DO125"/>
      <c r="DP125"/>
      <c r="DQ125"/>
      <c r="DR125"/>
      <c r="DS125"/>
      <c r="DT125"/>
      <c r="DU125"/>
      <c r="DV125"/>
      <c r="DW125"/>
      <c r="DX125"/>
      <c r="DY125"/>
      <c r="DZ125"/>
      <c r="EA125"/>
      <c r="EB125"/>
      <c r="EC125"/>
      <c r="ED125"/>
      <c r="EE125"/>
      <c r="EF125"/>
      <c r="EG125"/>
      <c r="EH125"/>
      <c r="EI125"/>
      <c r="EJ125"/>
      <c r="EK125"/>
      <c r="EL125"/>
      <c r="EM125"/>
      <c r="EN125"/>
      <c r="EO125"/>
      <c r="EP125"/>
      <c r="EQ125"/>
      <c r="ER125"/>
      <c r="ES125"/>
      <c r="ET125"/>
      <c r="EU125"/>
      <c r="EV125"/>
      <c r="EW125"/>
      <c r="EX125"/>
      <c r="EY125"/>
      <c r="EZ125"/>
      <c r="FA125"/>
      <c r="FB125"/>
      <c r="FC125"/>
      <c r="FD125"/>
      <c r="FE125"/>
      <c r="FF125"/>
      <c r="FG125"/>
      <c r="FH125"/>
      <c r="FI125"/>
      <c r="FJ125"/>
      <c r="FK125"/>
      <c r="FL125"/>
      <c r="FM125"/>
      <c r="FN125"/>
      <c r="FO125"/>
      <c r="FP125"/>
      <c r="FQ125"/>
      <c r="FR125"/>
      <c r="FS125"/>
      <c r="FT125"/>
      <c r="FU125"/>
      <c r="FV125"/>
      <c r="FW125"/>
      <c r="FX125"/>
      <c r="FY125"/>
      <c r="FZ125"/>
      <c r="GA125"/>
      <c r="GB125"/>
      <c r="GC125"/>
      <c r="GD125"/>
      <c r="GE125"/>
      <c r="GF125"/>
      <c r="GG125"/>
      <c r="GH125"/>
      <c r="GI125"/>
      <c r="GJ125"/>
      <c r="GK125"/>
      <c r="GL125"/>
      <c r="GM125"/>
      <c r="GN125"/>
      <c r="GO125"/>
      <c r="GP125"/>
      <c r="GQ125"/>
      <c r="GR125"/>
      <c r="GS125"/>
      <c r="GT125"/>
      <c r="GU125"/>
      <c r="GV125"/>
      <c r="GW125"/>
      <c r="GX125"/>
      <c r="GY125"/>
      <c r="GZ125"/>
      <c r="HA125"/>
      <c r="HB125"/>
      <c r="HC125"/>
      <c r="HD125"/>
      <c r="HE125"/>
      <c r="HF125"/>
      <c r="HG125"/>
      <c r="HH125"/>
      <c r="HI125"/>
      <c r="HJ125"/>
      <c r="HK125"/>
      <c r="HL125"/>
      <c r="HM125"/>
      <c r="HN125"/>
      <c r="HO125"/>
      <c r="HP125"/>
      <c r="HQ125"/>
      <c r="HR125"/>
      <c r="HS125"/>
      <c r="HT125"/>
      <c r="HU125"/>
      <c r="HV125"/>
      <c r="HW125"/>
      <c r="HX125"/>
      <c r="HY125"/>
      <c r="HZ125"/>
      <c r="IA125"/>
      <c r="IB125"/>
      <c r="IC125"/>
      <c r="ID125"/>
      <c r="IE125"/>
      <c r="IF125"/>
      <c r="IG125"/>
      <c r="IH125"/>
      <c r="II125"/>
      <c r="IJ125"/>
      <c r="IK125"/>
      <c r="IL125"/>
      <c r="IM125"/>
      <c r="IN125"/>
      <c r="IO125"/>
      <c r="IP125"/>
      <c r="IQ125"/>
      <c r="IR125"/>
      <c r="IS125"/>
      <c r="IT125"/>
      <c r="IU125"/>
      <c r="IV125"/>
      <c r="IW125"/>
      <c r="IX125"/>
      <c r="IY125"/>
      <c r="IZ125"/>
      <c r="JA125"/>
      <c r="JB125"/>
      <c r="JC125"/>
      <c r="JD125"/>
      <c r="JE125"/>
      <c r="JF125"/>
      <c r="JG125"/>
      <c r="JH125"/>
      <c r="JI125"/>
      <c r="JJ125"/>
      <c r="JK125"/>
      <c r="JL125"/>
      <c r="JM125"/>
      <c r="JN125"/>
      <c r="JO125"/>
      <c r="JP125"/>
      <c r="JQ125"/>
      <c r="JR125"/>
      <c r="JS125"/>
      <c r="JT125"/>
      <c r="JU125"/>
      <c r="JV125"/>
      <c r="JW125"/>
      <c r="JX125"/>
      <c r="JY125"/>
      <c r="JZ125"/>
      <c r="KA125"/>
      <c r="KB125"/>
      <c r="KC125"/>
      <c r="KD125"/>
      <c r="KE125"/>
      <c r="KF125"/>
      <c r="KG125"/>
      <c r="KH125"/>
      <c r="KI125"/>
      <c r="KJ125"/>
      <c r="KK125"/>
      <c r="KL125"/>
      <c r="KM125"/>
      <c r="KN125"/>
      <c r="KO125"/>
      <c r="KP125"/>
      <c r="KQ125"/>
      <c r="KR125"/>
      <c r="KS125"/>
      <c r="KT125"/>
      <c r="KU125"/>
      <c r="KV125"/>
      <c r="KW125"/>
      <c r="KX125"/>
      <c r="KY125"/>
      <c r="KZ125"/>
      <c r="LA125"/>
      <c r="LB125"/>
      <c r="LC125"/>
      <c r="LD125"/>
      <c r="LE125"/>
      <c r="LF125"/>
      <c r="LG125"/>
      <c r="LH125"/>
      <c r="LI125"/>
      <c r="LJ125"/>
      <c r="LK125"/>
      <c r="LL125"/>
      <c r="LM125"/>
      <c r="LN125"/>
      <c r="LO125"/>
      <c r="LP125"/>
      <c r="LQ125"/>
      <c r="LR125"/>
      <c r="LS125"/>
      <c r="LT125"/>
      <c r="LU125"/>
      <c r="LV125"/>
      <c r="LW125"/>
      <c r="LX125"/>
      <c r="LY125"/>
      <c r="LZ125"/>
      <c r="MA125"/>
      <c r="MB125"/>
      <c r="MC125"/>
      <c r="MD125"/>
      <c r="ME125"/>
      <c r="MF125"/>
      <c r="MG125"/>
      <c r="MH125"/>
      <c r="MI125"/>
      <c r="MJ125"/>
      <c r="MK125"/>
      <c r="ML125"/>
      <c r="MM125"/>
      <c r="MN125"/>
      <c r="MO125"/>
      <c r="MP125"/>
      <c r="MQ125"/>
      <c r="MR125"/>
      <c r="MS125"/>
      <c r="MT125"/>
      <c r="MU125"/>
      <c r="MV125"/>
      <c r="MW125"/>
      <c r="MX125"/>
      <c r="MY125"/>
      <c r="MZ125"/>
      <c r="NA125"/>
      <c r="NB125"/>
      <c r="NC125"/>
      <c r="ND125"/>
      <c r="NE125"/>
      <c r="NF125"/>
      <c r="NG125"/>
      <c r="NH125"/>
      <c r="NI125"/>
      <c r="NJ125"/>
      <c r="NK125"/>
      <c r="NL125"/>
      <c r="NM125"/>
      <c r="NN125"/>
      <c r="NO125"/>
      <c r="NP125"/>
      <c r="NQ125"/>
      <c r="NR125"/>
      <c r="NS125"/>
      <c r="NT125"/>
      <c r="NU125"/>
      <c r="NV125"/>
      <c r="NW125"/>
      <c r="NX125"/>
      <c r="NY125"/>
      <c r="NZ125"/>
      <c r="OA125"/>
      <c r="OB125"/>
      <c r="OC125"/>
      <c r="OD125"/>
      <c r="OE125"/>
      <c r="OF125"/>
      <c r="OG125"/>
      <c r="OH125"/>
      <c r="OI125"/>
      <c r="OJ125"/>
      <c r="OK125"/>
      <c r="OL125"/>
      <c r="OM125"/>
      <c r="ON125"/>
      <c r="OO125"/>
      <c r="OP125"/>
      <c r="OQ125"/>
      <c r="OR125"/>
      <c r="OS125"/>
      <c r="OT125"/>
      <c r="OU125"/>
      <c r="OV125"/>
      <c r="OW125"/>
      <c r="OX125"/>
      <c r="OY125"/>
      <c r="OZ125"/>
      <c r="PA125"/>
      <c r="PB125"/>
      <c r="PC125"/>
      <c r="PD125"/>
      <c r="PE125"/>
      <c r="PF125"/>
      <c r="PG125"/>
      <c r="PH125"/>
      <c r="PI125"/>
      <c r="PJ125"/>
      <c r="PK125"/>
      <c r="PL125"/>
      <c r="PM125"/>
      <c r="PN125"/>
      <c r="PO125"/>
      <c r="PP125"/>
      <c r="PQ125"/>
      <c r="PR125"/>
      <c r="PS125"/>
      <c r="PT125"/>
      <c r="PU125"/>
      <c r="PV125"/>
      <c r="PW125"/>
      <c r="PX125"/>
      <c r="PY125"/>
      <c r="PZ125"/>
      <c r="QA125"/>
      <c r="QB125"/>
      <c r="QC125"/>
      <c r="QD125"/>
      <c r="QE125"/>
      <c r="QF125"/>
      <c r="QG125"/>
      <c r="QH125"/>
      <c r="QI125"/>
      <c r="QJ125"/>
      <c r="QK125"/>
      <c r="QL125"/>
      <c r="QM125"/>
      <c r="QN125"/>
      <c r="QO125"/>
      <c r="QP125"/>
      <c r="QQ125"/>
      <c r="QR125"/>
      <c r="QS125"/>
      <c r="QT125"/>
      <c r="QU125"/>
      <c r="QV125"/>
      <c r="QW125"/>
      <c r="QX125"/>
      <c r="QY125"/>
      <c r="QZ125"/>
      <c r="RA125"/>
      <c r="RB125"/>
      <c r="RC125"/>
      <c r="RD125"/>
      <c r="RE125"/>
      <c r="RF125"/>
    </row>
    <row r="126" spans="1:474">
      <c r="A126" s="255">
        <v>49</v>
      </c>
      <c r="B126" s="255" t="s">
        <v>182</v>
      </c>
      <c r="C126" s="255" t="s">
        <v>86</v>
      </c>
      <c r="D126" s="221">
        <v>19</v>
      </c>
      <c r="E126" s="221">
        <v>18</v>
      </c>
      <c r="F126" s="221">
        <v>20</v>
      </c>
      <c r="G126" s="221"/>
      <c r="H126" s="221"/>
      <c r="I126" s="221"/>
      <c r="J126"/>
      <c r="K126"/>
      <c r="L126"/>
      <c r="M126"/>
      <c r="N126"/>
      <c r="O126"/>
      <c r="P126"/>
      <c r="Q126"/>
      <c r="R126"/>
      <c r="S126"/>
      <c r="T126"/>
      <c r="U126"/>
      <c r="V126"/>
      <c r="W126"/>
      <c r="X126"/>
      <c r="Y126"/>
      <c r="Z126"/>
      <c r="AA126"/>
      <c r="AB126"/>
      <c r="AC126"/>
      <c r="AD126"/>
      <c r="AE126"/>
      <c r="AF126"/>
      <c r="AG126"/>
      <c r="AH126"/>
      <c r="AI126"/>
      <c r="AJ126"/>
      <c r="AK126"/>
      <c r="AL126"/>
      <c r="AM126"/>
      <c r="AN126"/>
      <c r="AO126"/>
      <c r="AP126"/>
      <c r="AQ126"/>
      <c r="AR126"/>
      <c r="AS126"/>
      <c r="AT126"/>
      <c r="AU126"/>
      <c r="AV126"/>
      <c r="AW126"/>
      <c r="AX126"/>
      <c r="AY126"/>
      <c r="AZ126"/>
      <c r="BA126"/>
      <c r="BB126"/>
      <c r="BC126"/>
      <c r="BD126"/>
      <c r="BE126"/>
      <c r="BF126"/>
      <c r="BG126"/>
      <c r="BH126"/>
      <c r="BI126"/>
      <c r="BJ126"/>
      <c r="BK126"/>
      <c r="BL126"/>
      <c r="BM126"/>
      <c r="BN126"/>
      <c r="BO126"/>
      <c r="BP126"/>
      <c r="BQ126"/>
      <c r="BR126"/>
      <c r="BS126"/>
      <c r="BT126"/>
      <c r="BU126"/>
      <c r="BV126"/>
      <c r="BW126"/>
      <c r="BX126"/>
      <c r="BY126"/>
      <c r="BZ126"/>
      <c r="CA126"/>
      <c r="CB126"/>
      <c r="CC126"/>
      <c r="CD126"/>
      <c r="CE126"/>
      <c r="CF126"/>
      <c r="CG126"/>
      <c r="CH126"/>
      <c r="CI126"/>
      <c r="CJ126"/>
      <c r="CK126"/>
      <c r="CL126"/>
      <c r="CM126"/>
      <c r="CN126"/>
      <c r="CO126"/>
      <c r="CP126"/>
      <c r="CQ126"/>
      <c r="CR126"/>
      <c r="CS126"/>
      <c r="CT126"/>
      <c r="CU126"/>
      <c r="CV126"/>
      <c r="CW126"/>
      <c r="CX126"/>
      <c r="CY126"/>
      <c r="CZ126"/>
      <c r="DA126"/>
      <c r="DB126"/>
      <c r="DC126"/>
      <c r="DD126"/>
      <c r="DE126"/>
      <c r="DF126"/>
      <c r="DG126"/>
      <c r="DH126"/>
      <c r="DI126"/>
      <c r="DJ126"/>
      <c r="DK126"/>
      <c r="DL126"/>
      <c r="DM126"/>
      <c r="DN126"/>
      <c r="DO126"/>
      <c r="DP126"/>
      <c r="DQ126"/>
      <c r="DR126"/>
      <c r="DS126"/>
      <c r="DT126"/>
      <c r="DU126"/>
      <c r="DV126"/>
      <c r="DW126"/>
      <c r="DX126"/>
      <c r="DY126"/>
      <c r="DZ126"/>
      <c r="EA126"/>
      <c r="EB126"/>
      <c r="EC126"/>
      <c r="ED126"/>
      <c r="EE126"/>
      <c r="EF126"/>
      <c r="EG126"/>
      <c r="EH126"/>
      <c r="EI126"/>
      <c r="EJ126"/>
      <c r="EK126"/>
      <c r="EL126"/>
      <c r="EM126"/>
      <c r="EN126"/>
      <c r="EO126"/>
      <c r="EP126"/>
      <c r="EQ126"/>
      <c r="ER126"/>
      <c r="ES126"/>
      <c r="ET126"/>
      <c r="EU126"/>
      <c r="EV126"/>
      <c r="EW126"/>
      <c r="EX126"/>
      <c r="EY126"/>
      <c r="EZ126"/>
      <c r="FA126"/>
      <c r="FB126"/>
      <c r="FC126"/>
      <c r="FD126"/>
      <c r="FE126"/>
      <c r="FF126"/>
      <c r="FG126"/>
      <c r="FH126"/>
      <c r="FI126"/>
      <c r="FJ126"/>
      <c r="FK126"/>
      <c r="FL126"/>
      <c r="FM126"/>
      <c r="FN126"/>
      <c r="FO126"/>
      <c r="FP126"/>
      <c r="FQ126"/>
      <c r="FR126"/>
      <c r="FS126"/>
      <c r="FT126"/>
      <c r="FU126"/>
      <c r="FV126"/>
      <c r="FW126"/>
      <c r="FX126"/>
      <c r="FY126"/>
      <c r="FZ126"/>
      <c r="GA126"/>
      <c r="GB126"/>
      <c r="GC126"/>
      <c r="GD126"/>
      <c r="GE126"/>
      <c r="GF126"/>
      <c r="GG126"/>
      <c r="GH126"/>
      <c r="GI126"/>
      <c r="GJ126"/>
      <c r="GK126"/>
      <c r="GL126"/>
      <c r="GM126"/>
      <c r="GN126"/>
      <c r="GO126"/>
      <c r="GP126"/>
      <c r="GQ126"/>
      <c r="GR126"/>
      <c r="GS126"/>
      <c r="GT126"/>
      <c r="GU126"/>
      <c r="GV126"/>
      <c r="GW126"/>
      <c r="GX126"/>
      <c r="GY126"/>
      <c r="GZ126"/>
      <c r="HA126"/>
      <c r="HB126"/>
      <c r="HC126"/>
      <c r="HD126"/>
      <c r="HE126"/>
      <c r="HF126"/>
      <c r="HG126"/>
      <c r="HH126"/>
      <c r="HI126"/>
      <c r="HJ126"/>
      <c r="HK126"/>
      <c r="HL126"/>
      <c r="HM126"/>
      <c r="HN126"/>
      <c r="HO126"/>
      <c r="HP126"/>
      <c r="HQ126"/>
      <c r="HR126"/>
      <c r="HS126"/>
      <c r="HT126"/>
      <c r="HU126"/>
      <c r="HV126"/>
      <c r="HW126"/>
      <c r="HX126"/>
      <c r="HY126"/>
      <c r="HZ126"/>
      <c r="IA126"/>
      <c r="IB126"/>
      <c r="IC126"/>
      <c r="ID126"/>
      <c r="IE126"/>
      <c r="IF126"/>
      <c r="IG126"/>
      <c r="IH126"/>
      <c r="II126"/>
      <c r="IJ126"/>
      <c r="IK126"/>
      <c r="IL126"/>
      <c r="IM126"/>
      <c r="IN126"/>
      <c r="IO126"/>
      <c r="IP126"/>
      <c r="IQ126"/>
      <c r="IR126"/>
      <c r="IS126"/>
      <c r="IT126"/>
      <c r="IU126"/>
      <c r="IV126"/>
      <c r="IW126"/>
      <c r="IX126"/>
      <c r="IY126"/>
      <c r="IZ126"/>
      <c r="JA126"/>
      <c r="JB126"/>
      <c r="JC126"/>
      <c r="JD126"/>
      <c r="JE126"/>
      <c r="JF126"/>
      <c r="JG126"/>
      <c r="JH126"/>
      <c r="JI126"/>
      <c r="JJ126"/>
      <c r="JK126"/>
      <c r="JL126"/>
      <c r="JM126"/>
      <c r="JN126"/>
      <c r="JO126"/>
      <c r="JP126"/>
      <c r="JQ126"/>
      <c r="JR126"/>
      <c r="JS126"/>
      <c r="JT126"/>
      <c r="JU126"/>
      <c r="JV126"/>
      <c r="JW126"/>
      <c r="JX126"/>
      <c r="JY126"/>
      <c r="JZ126"/>
      <c r="KA126"/>
      <c r="KB126"/>
      <c r="KC126"/>
      <c r="KD126"/>
      <c r="KE126"/>
      <c r="KF126"/>
      <c r="KG126"/>
      <c r="KH126"/>
      <c r="KI126"/>
      <c r="KJ126"/>
      <c r="KK126"/>
      <c r="KL126"/>
      <c r="KM126"/>
      <c r="KN126"/>
      <c r="KO126"/>
      <c r="KP126"/>
      <c r="KQ126"/>
      <c r="KR126"/>
      <c r="KS126"/>
      <c r="KT126"/>
      <c r="KU126"/>
      <c r="KV126"/>
      <c r="KW126"/>
      <c r="KX126"/>
      <c r="KY126"/>
      <c r="KZ126"/>
      <c r="LA126"/>
      <c r="LB126"/>
      <c r="LC126"/>
      <c r="LD126"/>
      <c r="LE126"/>
      <c r="LF126"/>
      <c r="LG126"/>
      <c r="LH126"/>
      <c r="LI126"/>
      <c r="LJ126"/>
      <c r="LK126"/>
      <c r="LL126"/>
      <c r="LM126"/>
      <c r="LN126"/>
      <c r="LO126"/>
      <c r="LP126"/>
      <c r="LQ126"/>
      <c r="LR126"/>
      <c r="LS126"/>
      <c r="LT126"/>
      <c r="LU126"/>
      <c r="LV126"/>
      <c r="LW126"/>
      <c r="LX126"/>
      <c r="LY126"/>
      <c r="LZ126"/>
      <c r="MA126"/>
      <c r="MB126"/>
      <c r="MC126"/>
      <c r="MD126"/>
      <c r="ME126"/>
      <c r="MF126"/>
      <c r="MG126"/>
      <c r="MH126"/>
      <c r="MI126"/>
      <c r="MJ126"/>
      <c r="MK126"/>
      <c r="ML126"/>
      <c r="MM126"/>
      <c r="MN126"/>
      <c r="MO126"/>
      <c r="MP126"/>
      <c r="MQ126"/>
      <c r="MR126"/>
      <c r="MS126"/>
      <c r="MT126"/>
      <c r="MU126"/>
      <c r="MV126"/>
      <c r="MW126"/>
      <c r="MX126"/>
      <c r="MY126"/>
      <c r="MZ126"/>
      <c r="NA126"/>
      <c r="NB126"/>
      <c r="NC126"/>
      <c r="ND126"/>
      <c r="NE126"/>
      <c r="NF126"/>
      <c r="NG126"/>
      <c r="NH126"/>
      <c r="NI126"/>
      <c r="NJ126"/>
      <c r="NK126"/>
      <c r="NL126"/>
      <c r="NM126"/>
      <c r="NN126"/>
      <c r="NO126"/>
      <c r="NP126"/>
      <c r="NQ126"/>
      <c r="NR126"/>
      <c r="NS126"/>
      <c r="NT126"/>
      <c r="NU126"/>
      <c r="NV126"/>
      <c r="NW126"/>
      <c r="NX126"/>
      <c r="NY126"/>
      <c r="NZ126"/>
      <c r="OA126"/>
      <c r="OB126"/>
      <c r="OC126"/>
      <c r="OD126"/>
      <c r="OE126"/>
      <c r="OF126"/>
      <c r="OG126"/>
      <c r="OH126"/>
      <c r="OI126"/>
      <c r="OJ126"/>
      <c r="OK126"/>
      <c r="OL126"/>
      <c r="OM126"/>
      <c r="ON126"/>
      <c r="OO126"/>
      <c r="OP126"/>
      <c r="OQ126"/>
      <c r="OR126"/>
      <c r="OS126"/>
      <c r="OT126"/>
      <c r="OU126"/>
      <c r="OV126"/>
      <c r="OW126"/>
      <c r="OX126"/>
      <c r="OY126"/>
      <c r="OZ126"/>
      <c r="PA126"/>
      <c r="PB126"/>
      <c r="PC126"/>
      <c r="PD126"/>
      <c r="PE126"/>
      <c r="PF126"/>
      <c r="PG126"/>
      <c r="PH126"/>
      <c r="PI126"/>
      <c r="PJ126"/>
      <c r="PK126"/>
      <c r="PL126"/>
      <c r="PM126"/>
      <c r="PN126"/>
      <c r="PO126"/>
      <c r="PP126"/>
      <c r="PQ126"/>
      <c r="PR126"/>
      <c r="PS126"/>
      <c r="PT126"/>
      <c r="PU126"/>
      <c r="PV126"/>
      <c r="PW126"/>
      <c r="PX126"/>
      <c r="PY126"/>
      <c r="PZ126"/>
      <c r="QA126"/>
      <c r="QB126"/>
      <c r="QC126"/>
      <c r="QD126"/>
      <c r="QE126"/>
      <c r="QF126"/>
      <c r="QG126"/>
      <c r="QH126"/>
      <c r="QI126"/>
      <c r="QJ126"/>
      <c r="QK126"/>
      <c r="QL126"/>
      <c r="QM126"/>
      <c r="QN126"/>
      <c r="QO126"/>
      <c r="QP126"/>
      <c r="QQ126"/>
      <c r="QR126"/>
      <c r="QS126"/>
      <c r="QT126"/>
      <c r="QU126"/>
      <c r="QV126"/>
      <c r="QW126"/>
      <c r="QX126"/>
      <c r="QY126"/>
      <c r="QZ126"/>
      <c r="RA126"/>
      <c r="RB126"/>
      <c r="RC126"/>
      <c r="RD126"/>
      <c r="RE126"/>
      <c r="RF126"/>
    </row>
    <row r="127" spans="1:474">
      <c r="A127" s="255">
        <v>49</v>
      </c>
      <c r="B127" s="255" t="s">
        <v>175</v>
      </c>
      <c r="C127" s="255" t="s">
        <v>86</v>
      </c>
      <c r="D127" s="221">
        <v>20</v>
      </c>
      <c r="E127" s="221">
        <v>20</v>
      </c>
      <c r="F127" s="221">
        <v>20</v>
      </c>
      <c r="G127" s="221"/>
      <c r="H127" s="221"/>
      <c r="I127" s="221"/>
      <c r="J127"/>
      <c r="K127"/>
      <c r="L127"/>
      <c r="M127"/>
      <c r="N127"/>
      <c r="O127"/>
      <c r="P127"/>
      <c r="Q127"/>
      <c r="R127"/>
      <c r="S127"/>
      <c r="T127"/>
      <c r="U127"/>
      <c r="V127"/>
      <c r="W127"/>
      <c r="X127"/>
      <c r="Y127"/>
      <c r="Z127"/>
      <c r="AA127"/>
      <c r="AB127"/>
      <c r="AC127"/>
      <c r="AD127"/>
      <c r="AE127"/>
      <c r="AF127"/>
      <c r="AG127"/>
      <c r="AH127"/>
      <c r="AI127"/>
      <c r="AJ127"/>
      <c r="AK127"/>
      <c r="AL127"/>
      <c r="AM127"/>
      <c r="AN127"/>
      <c r="AO127"/>
      <c r="AP127"/>
      <c r="AQ127"/>
      <c r="AR127"/>
      <c r="AS127"/>
      <c r="AT127"/>
      <c r="AU127"/>
      <c r="AV127"/>
      <c r="AW127"/>
      <c r="AX127"/>
      <c r="AY127"/>
      <c r="AZ127"/>
      <c r="BA127"/>
      <c r="BB127"/>
      <c r="BC127"/>
      <c r="BD127"/>
      <c r="BE127"/>
      <c r="BF127"/>
      <c r="BG127"/>
      <c r="BH127"/>
      <c r="BI127"/>
      <c r="BJ127"/>
      <c r="BK127"/>
      <c r="BL127"/>
      <c r="BM127"/>
      <c r="BN127"/>
      <c r="BO127"/>
      <c r="BP127"/>
      <c r="BQ127"/>
      <c r="BR127"/>
      <c r="BS127"/>
      <c r="BT127"/>
      <c r="BU127"/>
      <c r="BV127"/>
      <c r="BW127"/>
      <c r="BX127"/>
      <c r="BY127"/>
      <c r="BZ127"/>
      <c r="CA127"/>
      <c r="CB127"/>
      <c r="CC127"/>
      <c r="CD127"/>
      <c r="CE127"/>
      <c r="CF127"/>
      <c r="CG127"/>
      <c r="CH127"/>
      <c r="CI127"/>
      <c r="CJ127"/>
      <c r="CK127"/>
      <c r="CL127"/>
      <c r="CM127"/>
      <c r="CN127"/>
      <c r="CO127"/>
      <c r="CP127"/>
      <c r="CQ127"/>
      <c r="CR127"/>
      <c r="CS127"/>
      <c r="CT127"/>
      <c r="CU127"/>
      <c r="CV127"/>
      <c r="CW127"/>
      <c r="CX127"/>
      <c r="CY127"/>
      <c r="CZ127"/>
      <c r="DA127"/>
      <c r="DB127"/>
      <c r="DC127"/>
      <c r="DD127"/>
      <c r="DE127"/>
      <c r="DF127"/>
      <c r="DG127"/>
      <c r="DH127"/>
      <c r="DI127"/>
      <c r="DJ127"/>
      <c r="DK127"/>
      <c r="DL127"/>
      <c r="DM127"/>
      <c r="DN127"/>
      <c r="DO127"/>
      <c r="DP127"/>
      <c r="DQ127"/>
      <c r="DR127"/>
      <c r="DS127"/>
      <c r="DT127"/>
      <c r="DU127"/>
      <c r="DV127"/>
      <c r="DW127"/>
      <c r="DX127"/>
      <c r="DY127"/>
      <c r="DZ127"/>
      <c r="EA127"/>
      <c r="EB127"/>
      <c r="EC127"/>
      <c r="ED127"/>
      <c r="EE127"/>
      <c r="EF127"/>
      <c r="EG127"/>
      <c r="EH127"/>
      <c r="EI127"/>
      <c r="EJ127"/>
      <c r="EK127"/>
      <c r="EL127"/>
      <c r="EM127"/>
      <c r="EN127"/>
      <c r="EO127"/>
      <c r="EP127"/>
      <c r="EQ127"/>
      <c r="ER127"/>
      <c r="ES127"/>
      <c r="ET127"/>
      <c r="EU127"/>
      <c r="EV127"/>
      <c r="EW127"/>
      <c r="EX127"/>
      <c r="EY127"/>
      <c r="EZ127"/>
      <c r="FA127"/>
      <c r="FB127"/>
      <c r="FC127"/>
      <c r="FD127"/>
      <c r="FE127"/>
      <c r="FF127"/>
      <c r="FG127"/>
      <c r="FH127"/>
      <c r="FI127"/>
      <c r="FJ127"/>
      <c r="FK127"/>
      <c r="FL127"/>
      <c r="FM127"/>
      <c r="FN127"/>
      <c r="FO127"/>
      <c r="FP127"/>
      <c r="FQ127"/>
      <c r="FR127"/>
      <c r="FS127"/>
      <c r="FT127"/>
      <c r="FU127"/>
      <c r="FV127"/>
      <c r="FW127"/>
      <c r="FX127"/>
      <c r="FY127"/>
      <c r="FZ127"/>
      <c r="GA127"/>
      <c r="GB127"/>
      <c r="GC127"/>
      <c r="GD127"/>
      <c r="GE127"/>
      <c r="GF127"/>
      <c r="GG127"/>
      <c r="GH127"/>
      <c r="GI127"/>
      <c r="GJ127"/>
      <c r="GK127"/>
      <c r="GL127"/>
      <c r="GM127"/>
      <c r="GN127"/>
      <c r="GO127"/>
      <c r="GP127"/>
      <c r="GQ127"/>
      <c r="GR127"/>
      <c r="GS127"/>
      <c r="GT127"/>
      <c r="GU127"/>
      <c r="GV127"/>
      <c r="GW127"/>
      <c r="GX127"/>
      <c r="GY127"/>
      <c r="GZ127"/>
      <c r="HA127"/>
      <c r="HB127"/>
      <c r="HC127"/>
      <c r="HD127"/>
      <c r="HE127"/>
      <c r="HF127"/>
      <c r="HG127"/>
      <c r="HH127"/>
      <c r="HI127"/>
      <c r="HJ127"/>
      <c r="HK127"/>
      <c r="HL127"/>
      <c r="HM127"/>
      <c r="HN127"/>
      <c r="HO127"/>
      <c r="HP127"/>
      <c r="HQ127"/>
      <c r="HR127"/>
      <c r="HS127"/>
      <c r="HT127"/>
      <c r="HU127"/>
      <c r="HV127"/>
      <c r="HW127"/>
      <c r="HX127"/>
      <c r="HY127"/>
      <c r="HZ127"/>
      <c r="IA127"/>
      <c r="IB127"/>
      <c r="IC127"/>
      <c r="ID127"/>
      <c r="IE127"/>
      <c r="IF127"/>
      <c r="IG127"/>
      <c r="IH127"/>
      <c r="II127"/>
      <c r="IJ127"/>
      <c r="IK127"/>
      <c r="IL127"/>
      <c r="IM127"/>
      <c r="IN127"/>
      <c r="IO127"/>
      <c r="IP127"/>
      <c r="IQ127"/>
      <c r="IR127"/>
      <c r="IS127"/>
      <c r="IT127"/>
      <c r="IU127"/>
      <c r="IV127"/>
      <c r="IW127"/>
      <c r="IX127"/>
      <c r="IY127"/>
      <c r="IZ127"/>
      <c r="JA127"/>
      <c r="JB127"/>
      <c r="JC127"/>
      <c r="JD127"/>
      <c r="JE127"/>
      <c r="JF127"/>
      <c r="JG127"/>
      <c r="JH127"/>
      <c r="JI127"/>
      <c r="JJ127"/>
      <c r="JK127"/>
      <c r="JL127"/>
      <c r="JM127"/>
      <c r="JN127"/>
      <c r="JO127"/>
      <c r="JP127"/>
      <c r="JQ127"/>
      <c r="JR127"/>
      <c r="JS127"/>
      <c r="JT127"/>
      <c r="JU127"/>
      <c r="JV127"/>
      <c r="JW127"/>
      <c r="JX127"/>
      <c r="JY127"/>
      <c r="JZ127"/>
      <c r="KA127"/>
      <c r="KB127"/>
      <c r="KC127"/>
      <c r="KD127"/>
      <c r="KE127"/>
      <c r="KF127"/>
      <c r="KG127"/>
      <c r="KH127"/>
      <c r="KI127"/>
      <c r="KJ127"/>
      <c r="KK127"/>
      <c r="KL127"/>
      <c r="KM127"/>
      <c r="KN127"/>
      <c r="KO127"/>
      <c r="KP127"/>
      <c r="KQ127"/>
      <c r="KR127"/>
      <c r="KS127"/>
      <c r="KT127"/>
      <c r="KU127"/>
      <c r="KV127"/>
      <c r="KW127"/>
      <c r="KX127"/>
      <c r="KY127"/>
      <c r="KZ127"/>
      <c r="LA127"/>
      <c r="LB127"/>
      <c r="LC127"/>
      <c r="LD127"/>
      <c r="LE127"/>
      <c r="LF127"/>
      <c r="LG127"/>
      <c r="LH127"/>
      <c r="LI127"/>
      <c r="LJ127"/>
      <c r="LK127"/>
      <c r="LL127"/>
      <c r="LM127"/>
      <c r="LN127"/>
      <c r="LO127"/>
      <c r="LP127"/>
      <c r="LQ127"/>
      <c r="LR127"/>
      <c r="LS127"/>
      <c r="LT127"/>
      <c r="LU127"/>
      <c r="LV127"/>
      <c r="LW127"/>
      <c r="LX127"/>
      <c r="LY127"/>
      <c r="LZ127"/>
      <c r="MA127"/>
      <c r="MB127"/>
      <c r="MC127"/>
      <c r="MD127"/>
      <c r="ME127"/>
      <c r="MF127"/>
      <c r="MG127"/>
      <c r="MH127"/>
      <c r="MI127"/>
      <c r="MJ127"/>
      <c r="MK127"/>
      <c r="ML127"/>
      <c r="MM127"/>
      <c r="MN127"/>
      <c r="MO127"/>
      <c r="MP127"/>
      <c r="MQ127"/>
      <c r="MR127"/>
      <c r="MS127"/>
      <c r="MT127"/>
      <c r="MU127"/>
      <c r="MV127"/>
      <c r="MW127"/>
      <c r="MX127"/>
      <c r="MY127"/>
      <c r="MZ127"/>
      <c r="NA127"/>
      <c r="NB127"/>
      <c r="NC127"/>
      <c r="ND127"/>
      <c r="NE127"/>
      <c r="NF127"/>
      <c r="NG127"/>
      <c r="NH127"/>
      <c r="NI127"/>
      <c r="NJ127"/>
      <c r="NK127"/>
      <c r="NL127"/>
      <c r="NM127"/>
      <c r="NN127"/>
      <c r="NO127"/>
      <c r="NP127"/>
      <c r="NQ127"/>
      <c r="NR127"/>
      <c r="NS127"/>
      <c r="NT127"/>
      <c r="NU127"/>
      <c r="NV127"/>
      <c r="NW127"/>
      <c r="NX127"/>
      <c r="NY127"/>
      <c r="NZ127"/>
      <c r="OA127"/>
      <c r="OB127"/>
      <c r="OC127"/>
      <c r="OD127"/>
      <c r="OE127"/>
      <c r="OF127"/>
      <c r="OG127"/>
      <c r="OH127"/>
      <c r="OI127"/>
      <c r="OJ127"/>
      <c r="OK127"/>
      <c r="OL127"/>
      <c r="OM127"/>
      <c r="ON127"/>
      <c r="OO127"/>
      <c r="OP127"/>
      <c r="OQ127"/>
      <c r="OR127"/>
      <c r="OS127"/>
      <c r="OT127"/>
      <c r="OU127"/>
      <c r="OV127"/>
      <c r="OW127"/>
      <c r="OX127"/>
      <c r="OY127"/>
      <c r="OZ127"/>
      <c r="PA127"/>
      <c r="PB127"/>
      <c r="PC127"/>
      <c r="PD127"/>
      <c r="PE127"/>
      <c r="PF127"/>
      <c r="PG127"/>
      <c r="PH127"/>
      <c r="PI127"/>
      <c r="PJ127"/>
      <c r="PK127"/>
      <c r="PL127"/>
      <c r="PM127"/>
      <c r="PN127"/>
      <c r="PO127"/>
      <c r="PP127"/>
      <c r="PQ127"/>
      <c r="PR127"/>
      <c r="PS127"/>
      <c r="PT127"/>
      <c r="PU127"/>
      <c r="PV127"/>
      <c r="PW127"/>
      <c r="PX127"/>
      <c r="PY127"/>
      <c r="PZ127"/>
      <c r="QA127"/>
      <c r="QB127"/>
      <c r="QC127"/>
      <c r="QD127"/>
      <c r="QE127"/>
      <c r="QF127"/>
      <c r="QG127"/>
      <c r="QH127"/>
      <c r="QI127"/>
      <c r="QJ127"/>
      <c r="QK127"/>
      <c r="QL127"/>
      <c r="QM127"/>
      <c r="QN127"/>
      <c r="QO127"/>
      <c r="QP127"/>
      <c r="QQ127"/>
      <c r="QR127"/>
      <c r="QS127"/>
      <c r="QT127"/>
      <c r="QU127"/>
      <c r="QV127"/>
      <c r="QW127"/>
      <c r="QX127"/>
      <c r="QY127"/>
      <c r="QZ127"/>
      <c r="RA127"/>
      <c r="RB127"/>
      <c r="RC127"/>
      <c r="RD127"/>
      <c r="RE127"/>
      <c r="RF127"/>
    </row>
    <row r="128" spans="1:474">
      <c r="A128" s="255">
        <v>49</v>
      </c>
      <c r="B128" s="255" t="s">
        <v>259</v>
      </c>
      <c r="C128" s="255" t="s">
        <v>86</v>
      </c>
      <c r="D128" s="221">
        <v>21.5</v>
      </c>
      <c r="E128" s="221">
        <v>20</v>
      </c>
      <c r="F128" s="221">
        <v>22</v>
      </c>
      <c r="G128" s="221"/>
      <c r="H128" s="221"/>
      <c r="I128" s="221"/>
      <c r="J128"/>
      <c r="K128"/>
      <c r="L128"/>
      <c r="M128"/>
      <c r="N128"/>
      <c r="O128"/>
      <c r="P128"/>
      <c r="Q128"/>
      <c r="R128"/>
      <c r="S128"/>
      <c r="T128"/>
      <c r="U128"/>
      <c r="V128"/>
      <c r="W128"/>
      <c r="X128"/>
      <c r="Y128"/>
      <c r="Z128"/>
      <c r="AA128"/>
      <c r="AB128"/>
      <c r="AC128"/>
      <c r="AD128"/>
      <c r="AE128"/>
      <c r="AF128"/>
      <c r="AG128"/>
      <c r="AH128"/>
      <c r="AI128"/>
      <c r="AJ128"/>
      <c r="AK128"/>
      <c r="AL128"/>
      <c r="AM128"/>
      <c r="AN128"/>
      <c r="AO128"/>
      <c r="AP128"/>
      <c r="AQ128"/>
      <c r="AR128"/>
      <c r="AS128"/>
      <c r="AT128"/>
      <c r="AU128"/>
      <c r="AV128"/>
      <c r="AW128"/>
      <c r="AX128"/>
      <c r="AY128"/>
      <c r="AZ128"/>
      <c r="BA128"/>
      <c r="BB128"/>
      <c r="BC128"/>
      <c r="BD128"/>
      <c r="BE128"/>
      <c r="BF128"/>
      <c r="BG128"/>
      <c r="BH128"/>
      <c r="BI128"/>
      <c r="BJ128"/>
      <c r="BK128"/>
      <c r="BL128"/>
      <c r="BM128"/>
      <c r="BN128"/>
      <c r="BO128"/>
      <c r="BP128"/>
      <c r="BQ128"/>
      <c r="BR128"/>
      <c r="BS128"/>
      <c r="BT128"/>
      <c r="BU128"/>
      <c r="BV128"/>
      <c r="BW128"/>
      <c r="BX128"/>
      <c r="BY128"/>
      <c r="BZ128"/>
      <c r="CA128"/>
      <c r="CB128"/>
      <c r="CC128"/>
      <c r="CD128"/>
      <c r="CE128"/>
      <c r="CF128"/>
      <c r="CG128"/>
      <c r="CH128"/>
      <c r="CI128"/>
      <c r="CJ128"/>
      <c r="CK128"/>
      <c r="CL128"/>
      <c r="CM128"/>
      <c r="CN128"/>
      <c r="CO128"/>
      <c r="CP128"/>
      <c r="CQ128"/>
      <c r="CR128"/>
      <c r="CS128"/>
      <c r="CT128"/>
      <c r="CU128"/>
      <c r="CV128"/>
      <c r="CW128"/>
      <c r="CX128"/>
      <c r="CY128"/>
      <c r="CZ128"/>
      <c r="DA128"/>
      <c r="DB128"/>
      <c r="DC128"/>
      <c r="DD128"/>
      <c r="DE128"/>
      <c r="DF128"/>
      <c r="DG128"/>
      <c r="DH128"/>
      <c r="DI128"/>
      <c r="DJ128"/>
      <c r="DK128"/>
      <c r="DL128"/>
      <c r="DM128"/>
      <c r="DN128"/>
      <c r="DO128"/>
      <c r="DP128"/>
      <c r="DQ128"/>
      <c r="DR128"/>
      <c r="DS128"/>
      <c r="DT128"/>
      <c r="DU128"/>
      <c r="DV128"/>
      <c r="DW128"/>
      <c r="DX128"/>
      <c r="DY128"/>
      <c r="DZ128"/>
      <c r="EA128"/>
      <c r="EB128"/>
      <c r="EC128"/>
      <c r="ED128"/>
      <c r="EE128"/>
      <c r="EF128"/>
      <c r="EG128"/>
      <c r="EH128"/>
      <c r="EI128"/>
      <c r="EJ128"/>
      <c r="EK128"/>
      <c r="EL128"/>
      <c r="EM128"/>
      <c r="EN128"/>
      <c r="EO128"/>
      <c r="EP128"/>
      <c r="EQ128"/>
      <c r="ER128"/>
      <c r="ES128"/>
      <c r="ET128"/>
      <c r="EU128"/>
      <c r="EV128"/>
      <c r="EW128"/>
      <c r="EX128"/>
      <c r="EY128"/>
      <c r="EZ128"/>
      <c r="FA128"/>
      <c r="FB128"/>
      <c r="FC128"/>
      <c r="FD128"/>
      <c r="FE128"/>
      <c r="FF128"/>
      <c r="FG128"/>
      <c r="FH128"/>
      <c r="FI128"/>
      <c r="FJ128"/>
      <c r="FK128"/>
      <c r="FL128"/>
      <c r="FM128"/>
      <c r="FN128"/>
      <c r="FO128"/>
      <c r="FP128"/>
      <c r="FQ128"/>
      <c r="FR128"/>
      <c r="FS128"/>
      <c r="FT128"/>
      <c r="FU128"/>
      <c r="FV128"/>
      <c r="FW128"/>
      <c r="FX128"/>
      <c r="FY128"/>
      <c r="FZ128"/>
      <c r="GA128"/>
      <c r="GB128"/>
      <c r="GC128"/>
      <c r="GD128"/>
      <c r="GE128"/>
      <c r="GF128"/>
      <c r="GG128"/>
      <c r="GH128"/>
      <c r="GI128"/>
      <c r="GJ128"/>
      <c r="GK128"/>
      <c r="GL128"/>
      <c r="GM128"/>
      <c r="GN128"/>
      <c r="GO128"/>
      <c r="GP128"/>
      <c r="GQ128"/>
      <c r="GR128"/>
      <c r="GS128"/>
      <c r="GT128"/>
      <c r="GU128"/>
      <c r="GV128"/>
      <c r="GW128"/>
      <c r="GX128"/>
      <c r="GY128"/>
      <c r="GZ128"/>
      <c r="HA128"/>
      <c r="HB128"/>
      <c r="HC128"/>
      <c r="HD128"/>
      <c r="HE128"/>
      <c r="HF128"/>
      <c r="HG128"/>
      <c r="HH128"/>
      <c r="HI128"/>
      <c r="HJ128"/>
      <c r="HK128"/>
      <c r="HL128"/>
      <c r="HM128"/>
      <c r="HN128"/>
      <c r="HO128"/>
      <c r="HP128"/>
      <c r="HQ128"/>
      <c r="HR128"/>
      <c r="HS128"/>
      <c r="HT128"/>
      <c r="HU128"/>
      <c r="HV128"/>
      <c r="HW128"/>
      <c r="HX128"/>
      <c r="HY128"/>
      <c r="HZ128"/>
      <c r="IA128"/>
      <c r="IB128"/>
      <c r="IC128"/>
      <c r="ID128"/>
      <c r="IE128"/>
      <c r="IF128"/>
      <c r="IG128"/>
      <c r="IH128"/>
      <c r="II128"/>
      <c r="IJ128"/>
      <c r="IK128"/>
      <c r="IL128"/>
      <c r="IM128"/>
      <c r="IN128"/>
      <c r="IO128"/>
      <c r="IP128"/>
      <c r="IQ128"/>
      <c r="IR128"/>
      <c r="IS128"/>
      <c r="IT128"/>
      <c r="IU128"/>
      <c r="IV128"/>
      <c r="IW128"/>
      <c r="IX128"/>
      <c r="IY128"/>
      <c r="IZ128"/>
      <c r="JA128"/>
      <c r="JB128"/>
      <c r="JC128"/>
      <c r="JD128"/>
      <c r="JE128"/>
      <c r="JF128"/>
      <c r="JG128"/>
      <c r="JH128"/>
      <c r="JI128"/>
      <c r="JJ128"/>
      <c r="JK128"/>
      <c r="JL128"/>
      <c r="JM128"/>
      <c r="JN128"/>
      <c r="JO128"/>
      <c r="JP128"/>
      <c r="JQ128"/>
      <c r="JR128"/>
      <c r="JS128"/>
      <c r="JT128"/>
      <c r="JU128"/>
      <c r="JV128"/>
      <c r="JW128"/>
      <c r="JX128"/>
      <c r="JY128"/>
      <c r="JZ128"/>
      <c r="KA128"/>
      <c r="KB128"/>
      <c r="KC128"/>
      <c r="KD128"/>
      <c r="KE128"/>
      <c r="KF128"/>
      <c r="KG128"/>
      <c r="KH128"/>
      <c r="KI128"/>
      <c r="KJ128"/>
      <c r="KK128"/>
      <c r="KL128"/>
      <c r="KM128"/>
      <c r="KN128"/>
      <c r="KO128"/>
      <c r="KP128"/>
      <c r="KQ128"/>
      <c r="KR128"/>
      <c r="KS128"/>
      <c r="KT128"/>
      <c r="KU128"/>
      <c r="KV128"/>
      <c r="KW128"/>
      <c r="KX128"/>
      <c r="KY128"/>
      <c r="KZ128"/>
      <c r="LA128"/>
      <c r="LB128"/>
      <c r="LC128"/>
      <c r="LD128"/>
      <c r="LE128"/>
      <c r="LF128"/>
      <c r="LG128"/>
      <c r="LH128"/>
      <c r="LI128"/>
      <c r="LJ128"/>
      <c r="LK128"/>
      <c r="LL128"/>
      <c r="LM128"/>
      <c r="LN128"/>
      <c r="LO128"/>
      <c r="LP128"/>
      <c r="LQ128"/>
      <c r="LR128"/>
      <c r="LS128"/>
      <c r="LT128"/>
      <c r="LU128"/>
      <c r="LV128"/>
      <c r="LW128"/>
      <c r="LX128"/>
      <c r="LY128"/>
      <c r="LZ128"/>
      <c r="MA128"/>
      <c r="MB128"/>
      <c r="MC128"/>
      <c r="MD128"/>
      <c r="ME128"/>
      <c r="MF128"/>
      <c r="MG128"/>
      <c r="MH128"/>
      <c r="MI128"/>
      <c r="MJ128"/>
      <c r="MK128"/>
      <c r="ML128"/>
      <c r="MM128"/>
      <c r="MN128"/>
      <c r="MO128"/>
      <c r="MP128"/>
      <c r="MQ128"/>
      <c r="MR128"/>
      <c r="MS128"/>
      <c r="MT128"/>
      <c r="MU128"/>
      <c r="MV128"/>
      <c r="MW128"/>
      <c r="MX128"/>
      <c r="MY128"/>
      <c r="MZ128"/>
      <c r="NA128"/>
      <c r="NB128"/>
      <c r="NC128"/>
      <c r="ND128"/>
      <c r="NE128"/>
      <c r="NF128"/>
      <c r="NG128"/>
      <c r="NH128"/>
      <c r="NI128"/>
      <c r="NJ128"/>
      <c r="NK128"/>
      <c r="NL128"/>
      <c r="NM128"/>
      <c r="NN128"/>
      <c r="NO128"/>
      <c r="NP128"/>
      <c r="NQ128"/>
      <c r="NR128"/>
      <c r="NS128"/>
      <c r="NT128"/>
      <c r="NU128"/>
      <c r="NV128"/>
      <c r="NW128"/>
      <c r="NX128"/>
      <c r="NY128"/>
      <c r="NZ128"/>
      <c r="OA128"/>
      <c r="OB128"/>
      <c r="OC128"/>
      <c r="OD128"/>
      <c r="OE128"/>
      <c r="OF128"/>
      <c r="OG128"/>
      <c r="OH128"/>
      <c r="OI128"/>
      <c r="OJ128"/>
      <c r="OK128"/>
      <c r="OL128"/>
      <c r="OM128"/>
      <c r="ON128"/>
      <c r="OO128"/>
      <c r="OP128"/>
      <c r="OQ128"/>
      <c r="OR128"/>
      <c r="OS128"/>
      <c r="OT128"/>
      <c r="OU128"/>
      <c r="OV128"/>
      <c r="OW128"/>
      <c r="OX128"/>
      <c r="OY128"/>
      <c r="OZ128"/>
      <c r="PA128"/>
      <c r="PB128"/>
      <c r="PC128"/>
      <c r="PD128"/>
      <c r="PE128"/>
      <c r="PF128"/>
      <c r="PG128"/>
      <c r="PH128"/>
      <c r="PI128"/>
      <c r="PJ128"/>
      <c r="PK128"/>
      <c r="PL128"/>
      <c r="PM128"/>
      <c r="PN128"/>
      <c r="PO128"/>
      <c r="PP128"/>
      <c r="PQ128"/>
      <c r="PR128"/>
      <c r="PS128"/>
      <c r="PT128"/>
      <c r="PU128"/>
      <c r="PV128"/>
      <c r="PW128"/>
      <c r="PX128"/>
      <c r="PY128"/>
      <c r="PZ128"/>
      <c r="QA128"/>
      <c r="QB128"/>
      <c r="QC128"/>
      <c r="QD128"/>
      <c r="QE128"/>
      <c r="QF128"/>
      <c r="QG128"/>
      <c r="QH128"/>
      <c r="QI128"/>
      <c r="QJ128"/>
      <c r="QK128"/>
      <c r="QL128"/>
      <c r="QM128"/>
      <c r="QN128"/>
      <c r="QO128"/>
      <c r="QP128"/>
      <c r="QQ128"/>
      <c r="QR128"/>
      <c r="QS128"/>
      <c r="QT128"/>
      <c r="QU128"/>
      <c r="QV128"/>
      <c r="QW128"/>
      <c r="QX128"/>
      <c r="QY128"/>
      <c r="QZ128"/>
      <c r="RA128"/>
      <c r="RB128"/>
      <c r="RC128"/>
      <c r="RD128"/>
      <c r="RE128"/>
      <c r="RF128"/>
    </row>
    <row r="129" spans="1:474">
      <c r="A129" s="255">
        <v>50</v>
      </c>
      <c r="B129" s="255" t="s">
        <v>190</v>
      </c>
      <c r="C129" s="255" t="s">
        <v>87</v>
      </c>
      <c r="D129" s="221">
        <v>120</v>
      </c>
      <c r="E129" s="221">
        <v>120</v>
      </c>
      <c r="F129" s="221">
        <v>120</v>
      </c>
      <c r="G129" s="221"/>
      <c r="H129" s="221"/>
      <c r="I129" s="221"/>
      <c r="J129"/>
      <c r="K129"/>
      <c r="L129"/>
      <c r="M129"/>
      <c r="N129"/>
      <c r="O129"/>
      <c r="P129"/>
      <c r="Q129"/>
      <c r="R129"/>
      <c r="S129"/>
      <c r="T129"/>
      <c r="U129"/>
      <c r="V129"/>
      <c r="W129"/>
      <c r="X129"/>
      <c r="Y129"/>
      <c r="Z129"/>
      <c r="AA129"/>
      <c r="AB129"/>
      <c r="AC129"/>
      <c r="AD129"/>
      <c r="AE129"/>
      <c r="AF129"/>
      <c r="AG129"/>
      <c r="AH129"/>
      <c r="AI129"/>
      <c r="AJ129"/>
      <c r="AK129"/>
      <c r="AL129"/>
      <c r="AM129"/>
      <c r="AN129"/>
      <c r="AO129"/>
      <c r="AP129"/>
      <c r="AQ129"/>
      <c r="AR129"/>
      <c r="AS129"/>
      <c r="AT129"/>
      <c r="AU129"/>
      <c r="AV129"/>
      <c r="AW129"/>
      <c r="AX129"/>
      <c r="AY129"/>
      <c r="AZ129"/>
      <c r="BA129"/>
      <c r="BB129"/>
      <c r="BC129"/>
      <c r="BD129"/>
      <c r="BE129"/>
      <c r="BF129"/>
      <c r="BG129"/>
      <c r="BH129"/>
      <c r="BI129"/>
      <c r="BJ129"/>
      <c r="BK129"/>
      <c r="BL129"/>
      <c r="BM129"/>
      <c r="BN129"/>
      <c r="BO129"/>
      <c r="BP129"/>
      <c r="BQ129"/>
      <c r="BR129"/>
      <c r="BS129"/>
      <c r="BT129"/>
      <c r="BU129"/>
      <c r="BV129"/>
      <c r="BW129"/>
      <c r="BX129"/>
      <c r="BY129"/>
      <c r="BZ129"/>
      <c r="CA129"/>
      <c r="CB129"/>
      <c r="CC129"/>
      <c r="CD129"/>
      <c r="CE129"/>
      <c r="CF129"/>
      <c r="CG129"/>
      <c r="CH129"/>
      <c r="CI129"/>
      <c r="CJ129"/>
      <c r="CK129"/>
      <c r="CL129"/>
      <c r="CM129"/>
      <c r="CN129"/>
      <c r="CO129"/>
      <c r="CP129"/>
      <c r="CQ129"/>
      <c r="CR129"/>
      <c r="CS129"/>
      <c r="CT129"/>
      <c r="CU129"/>
      <c r="CV129"/>
      <c r="CW129"/>
      <c r="CX129"/>
      <c r="CY129"/>
      <c r="CZ129"/>
      <c r="DA129"/>
      <c r="DB129"/>
      <c r="DC129"/>
      <c r="DD129"/>
      <c r="DE129"/>
      <c r="DF129"/>
      <c r="DG129"/>
      <c r="DH129"/>
      <c r="DI129"/>
      <c r="DJ129"/>
      <c r="DK129"/>
      <c r="DL129"/>
      <c r="DM129"/>
      <c r="DN129"/>
      <c r="DO129"/>
      <c r="DP129"/>
      <c r="DQ129"/>
      <c r="DR129"/>
      <c r="DS129"/>
      <c r="DT129"/>
      <c r="DU129"/>
      <c r="DV129"/>
      <c r="DW129"/>
      <c r="DX129"/>
      <c r="DY129"/>
      <c r="DZ129"/>
      <c r="EA129"/>
      <c r="EB129"/>
      <c r="EC129"/>
      <c r="ED129"/>
      <c r="EE129"/>
      <c r="EF129"/>
      <c r="EG129"/>
      <c r="EH129"/>
      <c r="EI129"/>
      <c r="EJ129"/>
      <c r="EK129"/>
      <c r="EL129"/>
      <c r="EM129"/>
      <c r="EN129"/>
      <c r="EO129"/>
      <c r="EP129"/>
      <c r="EQ129"/>
      <c r="ER129"/>
      <c r="ES129"/>
      <c r="ET129"/>
      <c r="EU129"/>
      <c r="EV129"/>
      <c r="EW129"/>
      <c r="EX129"/>
      <c r="EY129"/>
      <c r="EZ129"/>
      <c r="FA129"/>
      <c r="FB129"/>
      <c r="FC129"/>
      <c r="FD129"/>
      <c r="FE129"/>
      <c r="FF129"/>
      <c r="FG129"/>
      <c r="FH129"/>
      <c r="FI129"/>
      <c r="FJ129"/>
      <c r="FK129"/>
      <c r="FL129"/>
      <c r="FM129"/>
      <c r="FN129"/>
      <c r="FO129"/>
      <c r="FP129"/>
      <c r="FQ129"/>
      <c r="FR129"/>
      <c r="FS129"/>
      <c r="FT129"/>
      <c r="FU129"/>
      <c r="FV129"/>
      <c r="FW129"/>
      <c r="FX129"/>
      <c r="FY129"/>
      <c r="FZ129"/>
      <c r="GA129"/>
      <c r="GB129"/>
      <c r="GC129"/>
      <c r="GD129"/>
      <c r="GE129"/>
      <c r="GF129"/>
      <c r="GG129"/>
      <c r="GH129"/>
      <c r="GI129"/>
      <c r="GJ129"/>
      <c r="GK129"/>
      <c r="GL129"/>
      <c r="GM129"/>
      <c r="GN129"/>
      <c r="GO129"/>
      <c r="GP129"/>
      <c r="GQ129"/>
      <c r="GR129"/>
      <c r="GS129"/>
      <c r="GT129"/>
      <c r="GU129"/>
      <c r="GV129"/>
      <c r="GW129"/>
      <c r="GX129"/>
      <c r="GY129"/>
      <c r="GZ129"/>
      <c r="HA129"/>
      <c r="HB129"/>
      <c r="HC129"/>
      <c r="HD129"/>
      <c r="HE129"/>
      <c r="HF129"/>
      <c r="HG129"/>
      <c r="HH129"/>
      <c r="HI129"/>
      <c r="HJ129"/>
      <c r="HK129"/>
      <c r="HL129"/>
      <c r="HM129"/>
      <c r="HN129"/>
      <c r="HO129"/>
      <c r="HP129"/>
      <c r="HQ129"/>
      <c r="HR129"/>
      <c r="HS129"/>
      <c r="HT129"/>
      <c r="HU129"/>
      <c r="HV129"/>
      <c r="HW129"/>
      <c r="HX129"/>
      <c r="HY129"/>
      <c r="HZ129"/>
      <c r="IA129"/>
      <c r="IB129"/>
      <c r="IC129"/>
      <c r="ID129"/>
      <c r="IE129"/>
      <c r="IF129"/>
      <c r="IG129"/>
      <c r="IH129"/>
      <c r="II129"/>
      <c r="IJ129"/>
      <c r="IK129"/>
      <c r="IL129"/>
      <c r="IM129"/>
      <c r="IN129"/>
      <c r="IO129"/>
      <c r="IP129"/>
      <c r="IQ129"/>
      <c r="IR129"/>
      <c r="IS129"/>
      <c r="IT129"/>
      <c r="IU129"/>
      <c r="IV129"/>
      <c r="IW129"/>
      <c r="IX129"/>
      <c r="IY129"/>
      <c r="IZ129"/>
      <c r="JA129"/>
      <c r="JB129"/>
      <c r="JC129"/>
      <c r="JD129"/>
      <c r="JE129"/>
      <c r="JF129"/>
      <c r="JG129"/>
      <c r="JH129"/>
      <c r="JI129"/>
      <c r="JJ129"/>
      <c r="JK129"/>
      <c r="JL129"/>
      <c r="JM129"/>
      <c r="JN129"/>
      <c r="JO129"/>
      <c r="JP129"/>
      <c r="JQ129"/>
      <c r="JR129"/>
      <c r="JS129"/>
      <c r="JT129"/>
      <c r="JU129"/>
      <c r="JV129"/>
      <c r="JW129"/>
      <c r="JX129"/>
      <c r="JY129"/>
      <c r="JZ129"/>
      <c r="KA129"/>
      <c r="KB129"/>
      <c r="KC129"/>
      <c r="KD129"/>
      <c r="KE129"/>
      <c r="KF129"/>
      <c r="KG129"/>
      <c r="KH129"/>
      <c r="KI129"/>
      <c r="KJ129"/>
      <c r="KK129"/>
      <c r="KL129"/>
      <c r="KM129"/>
      <c r="KN129"/>
      <c r="KO129"/>
      <c r="KP129"/>
      <c r="KQ129"/>
      <c r="KR129"/>
      <c r="KS129"/>
      <c r="KT129"/>
      <c r="KU129"/>
      <c r="KV129"/>
      <c r="KW129"/>
      <c r="KX129"/>
      <c r="KY129"/>
      <c r="KZ129"/>
      <c r="LA129"/>
      <c r="LB129"/>
      <c r="LC129"/>
      <c r="LD129"/>
      <c r="LE129"/>
      <c r="LF129"/>
      <c r="LG129"/>
      <c r="LH129"/>
      <c r="LI129"/>
      <c r="LJ129"/>
      <c r="LK129"/>
      <c r="LL129"/>
      <c r="LM129"/>
      <c r="LN129"/>
      <c r="LO129"/>
      <c r="LP129"/>
      <c r="LQ129"/>
      <c r="LR129"/>
      <c r="LS129"/>
      <c r="LT129"/>
      <c r="LU129"/>
      <c r="LV129"/>
      <c r="LW129"/>
      <c r="LX129"/>
      <c r="LY129"/>
      <c r="LZ129"/>
      <c r="MA129"/>
      <c r="MB129"/>
      <c r="MC129"/>
      <c r="MD129"/>
      <c r="ME129"/>
      <c r="MF129"/>
      <c r="MG129"/>
      <c r="MH129"/>
      <c r="MI129"/>
      <c r="MJ129"/>
      <c r="MK129"/>
      <c r="ML129"/>
      <c r="MM129"/>
      <c r="MN129"/>
      <c r="MO129"/>
      <c r="MP129"/>
      <c r="MQ129"/>
      <c r="MR129"/>
      <c r="MS129"/>
      <c r="MT129"/>
      <c r="MU129"/>
      <c r="MV129"/>
      <c r="MW129"/>
      <c r="MX129"/>
      <c r="MY129"/>
      <c r="MZ129"/>
      <c r="NA129"/>
      <c r="NB129"/>
      <c r="NC129"/>
      <c r="ND129"/>
      <c r="NE129"/>
      <c r="NF129"/>
      <c r="NG129"/>
      <c r="NH129"/>
      <c r="NI129"/>
      <c r="NJ129"/>
      <c r="NK129"/>
      <c r="NL129"/>
      <c r="NM129"/>
      <c r="NN129"/>
      <c r="NO129"/>
      <c r="NP129"/>
      <c r="NQ129"/>
      <c r="NR129"/>
      <c r="NS129"/>
      <c r="NT129"/>
      <c r="NU129"/>
      <c r="NV129"/>
      <c r="NW129"/>
      <c r="NX129"/>
      <c r="NY129"/>
      <c r="NZ129"/>
      <c r="OA129"/>
      <c r="OB129"/>
      <c r="OC129"/>
      <c r="OD129"/>
      <c r="OE129"/>
      <c r="OF129"/>
      <c r="OG129"/>
      <c r="OH129"/>
      <c r="OI129"/>
      <c r="OJ129"/>
      <c r="OK129"/>
      <c r="OL129"/>
      <c r="OM129"/>
      <c r="ON129"/>
      <c r="OO129"/>
      <c r="OP129"/>
      <c r="OQ129"/>
      <c r="OR129"/>
      <c r="OS129"/>
      <c r="OT129"/>
      <c r="OU129"/>
      <c r="OV129"/>
      <c r="OW129"/>
      <c r="OX129"/>
      <c r="OY129"/>
      <c r="OZ129"/>
      <c r="PA129"/>
      <c r="PB129"/>
      <c r="PC129"/>
      <c r="PD129"/>
      <c r="PE129"/>
      <c r="PF129"/>
      <c r="PG129"/>
      <c r="PH129"/>
      <c r="PI129"/>
      <c r="PJ129"/>
      <c r="PK129"/>
      <c r="PL129"/>
      <c r="PM129"/>
      <c r="PN129"/>
      <c r="PO129"/>
      <c r="PP129"/>
      <c r="PQ129"/>
      <c r="PR129"/>
      <c r="PS129"/>
      <c r="PT129"/>
      <c r="PU129"/>
      <c r="PV129"/>
      <c r="PW129"/>
      <c r="PX129"/>
      <c r="PY129"/>
      <c r="PZ129"/>
      <c r="QA129"/>
      <c r="QB129"/>
      <c r="QC129"/>
      <c r="QD129"/>
      <c r="QE129"/>
      <c r="QF129"/>
      <c r="QG129"/>
      <c r="QH129"/>
      <c r="QI129"/>
      <c r="QJ129"/>
      <c r="QK129"/>
      <c r="QL129"/>
      <c r="QM129"/>
      <c r="QN129"/>
      <c r="QO129"/>
      <c r="QP129"/>
      <c r="QQ129"/>
      <c r="QR129"/>
      <c r="QS129"/>
      <c r="QT129"/>
      <c r="QU129"/>
      <c r="QV129"/>
      <c r="QW129"/>
      <c r="QX129"/>
      <c r="QY129"/>
      <c r="QZ129"/>
      <c r="RA129"/>
      <c r="RB129"/>
      <c r="RC129"/>
      <c r="RD129"/>
      <c r="RE129"/>
      <c r="RF129"/>
    </row>
    <row r="130" spans="1:474">
      <c r="A130" s="255">
        <v>51</v>
      </c>
      <c r="B130" s="255" t="s">
        <v>190</v>
      </c>
      <c r="C130" s="255" t="s">
        <v>87</v>
      </c>
      <c r="D130" s="221">
        <v>18</v>
      </c>
      <c r="E130" s="221">
        <v>18</v>
      </c>
      <c r="F130" s="221">
        <v>18</v>
      </c>
      <c r="G130" s="221"/>
      <c r="H130" s="221"/>
      <c r="I130" s="221"/>
      <c r="J130"/>
      <c r="K130"/>
      <c r="L130"/>
      <c r="M130"/>
      <c r="N130"/>
      <c r="O130"/>
      <c r="P130"/>
      <c r="Q130"/>
      <c r="R130"/>
      <c r="S130"/>
      <c r="T130"/>
      <c r="U130"/>
      <c r="V130"/>
      <c r="W130"/>
      <c r="X130"/>
      <c r="Y130"/>
      <c r="Z130"/>
      <c r="AA130"/>
      <c r="AB130"/>
      <c r="AC130"/>
      <c r="AD130"/>
      <c r="AE130"/>
      <c r="AF130"/>
      <c r="AG130"/>
      <c r="AH130"/>
      <c r="AI130"/>
      <c r="AJ130"/>
      <c r="AK130"/>
      <c r="AL130"/>
      <c r="AM130"/>
      <c r="AN130"/>
      <c r="AO130"/>
      <c r="AP130"/>
      <c r="AQ130"/>
      <c r="AR130"/>
      <c r="AS130"/>
      <c r="AT130"/>
      <c r="AU130"/>
      <c r="AV130"/>
      <c r="AW130"/>
      <c r="AX130"/>
      <c r="AY130"/>
      <c r="AZ130"/>
      <c r="BA130"/>
      <c r="BB130"/>
      <c r="BC130"/>
      <c r="BD130"/>
      <c r="BE130"/>
      <c r="BF130"/>
      <c r="BG130"/>
      <c r="BH130"/>
      <c r="BI130"/>
      <c r="BJ130"/>
      <c r="BK130"/>
      <c r="BL130"/>
      <c r="BM130"/>
      <c r="BN130"/>
      <c r="BO130"/>
      <c r="BP130"/>
      <c r="BQ130"/>
      <c r="BR130"/>
      <c r="BS130"/>
      <c r="BT130"/>
      <c r="BU130"/>
      <c r="BV130"/>
      <c r="BW130"/>
      <c r="BX130"/>
      <c r="BY130"/>
      <c r="BZ130"/>
      <c r="CA130"/>
      <c r="CB130"/>
      <c r="CC130"/>
      <c r="CD130"/>
      <c r="CE130"/>
      <c r="CF130"/>
      <c r="CG130"/>
      <c r="CH130"/>
      <c r="CI130"/>
      <c r="CJ130"/>
      <c r="CK130"/>
      <c r="CL130"/>
      <c r="CM130"/>
      <c r="CN130"/>
      <c r="CO130"/>
      <c r="CP130"/>
      <c r="CQ130"/>
      <c r="CR130"/>
      <c r="CS130"/>
      <c r="CT130"/>
      <c r="CU130"/>
      <c r="CV130"/>
      <c r="CW130"/>
      <c r="CX130"/>
      <c r="CY130"/>
      <c r="CZ130"/>
      <c r="DA130"/>
      <c r="DB130"/>
      <c r="DC130"/>
      <c r="DD130"/>
      <c r="DE130"/>
      <c r="DF130"/>
      <c r="DG130"/>
      <c r="DH130"/>
      <c r="DI130"/>
      <c r="DJ130"/>
      <c r="DK130"/>
      <c r="DL130"/>
      <c r="DM130"/>
      <c r="DN130"/>
      <c r="DO130"/>
      <c r="DP130"/>
      <c r="DQ130"/>
      <c r="DR130"/>
      <c r="DS130"/>
      <c r="DT130"/>
      <c r="DU130"/>
      <c r="DV130"/>
      <c r="DW130"/>
      <c r="DX130"/>
      <c r="DY130"/>
      <c r="DZ130"/>
      <c r="EA130"/>
      <c r="EB130"/>
      <c r="EC130"/>
      <c r="ED130"/>
      <c r="EE130"/>
      <c r="EF130"/>
      <c r="EG130"/>
      <c r="EH130"/>
      <c r="EI130"/>
      <c r="EJ130"/>
      <c r="EK130"/>
      <c r="EL130"/>
      <c r="EM130"/>
      <c r="EN130"/>
      <c r="EO130"/>
      <c r="EP130"/>
      <c r="EQ130"/>
      <c r="ER130"/>
      <c r="ES130"/>
      <c r="ET130"/>
      <c r="EU130"/>
      <c r="EV130"/>
      <c r="EW130"/>
      <c r="EX130"/>
      <c r="EY130"/>
      <c r="EZ130"/>
      <c r="FA130"/>
      <c r="FB130"/>
      <c r="FC130"/>
      <c r="FD130"/>
      <c r="FE130"/>
      <c r="FF130"/>
      <c r="FG130"/>
      <c r="FH130"/>
      <c r="FI130"/>
      <c r="FJ130"/>
      <c r="FK130"/>
      <c r="FL130"/>
      <c r="FM130"/>
      <c r="FN130"/>
      <c r="FO130"/>
      <c r="FP130"/>
      <c r="FQ130"/>
      <c r="FR130"/>
      <c r="FS130"/>
      <c r="FT130"/>
      <c r="FU130"/>
      <c r="FV130"/>
      <c r="FW130"/>
      <c r="FX130"/>
      <c r="FY130"/>
      <c r="FZ130"/>
      <c r="GA130"/>
      <c r="GB130"/>
      <c r="GC130"/>
      <c r="GD130"/>
      <c r="GE130"/>
      <c r="GF130"/>
      <c r="GG130"/>
      <c r="GH130"/>
      <c r="GI130"/>
      <c r="GJ130"/>
      <c r="GK130"/>
      <c r="GL130"/>
      <c r="GM130"/>
      <c r="GN130"/>
      <c r="GO130"/>
      <c r="GP130"/>
      <c r="GQ130"/>
      <c r="GR130"/>
      <c r="GS130"/>
      <c r="GT130"/>
      <c r="GU130"/>
      <c r="GV130"/>
      <c r="GW130"/>
      <c r="GX130"/>
      <c r="GY130"/>
      <c r="GZ130"/>
      <c r="HA130"/>
      <c r="HB130"/>
      <c r="HC130"/>
      <c r="HD130"/>
      <c r="HE130"/>
      <c r="HF130"/>
      <c r="HG130"/>
      <c r="HH130"/>
      <c r="HI130"/>
      <c r="HJ130"/>
      <c r="HK130"/>
      <c r="HL130"/>
      <c r="HM130"/>
      <c r="HN130"/>
      <c r="HO130"/>
      <c r="HP130"/>
      <c r="HQ130"/>
      <c r="HR130"/>
      <c r="HS130"/>
      <c r="HT130"/>
      <c r="HU130"/>
      <c r="HV130"/>
      <c r="HW130"/>
      <c r="HX130"/>
      <c r="HY130"/>
      <c r="HZ130"/>
      <c r="IA130"/>
      <c r="IB130"/>
      <c r="IC130"/>
      <c r="ID130"/>
      <c r="IE130"/>
      <c r="IF130"/>
      <c r="IG130"/>
      <c r="IH130"/>
      <c r="II130"/>
      <c r="IJ130"/>
      <c r="IK130"/>
      <c r="IL130"/>
      <c r="IM130"/>
      <c r="IN130"/>
      <c r="IO130"/>
      <c r="IP130"/>
      <c r="IQ130"/>
      <c r="IR130"/>
      <c r="IS130"/>
      <c r="IT130"/>
      <c r="IU130"/>
      <c r="IV130"/>
      <c r="IW130"/>
      <c r="IX130"/>
      <c r="IY130"/>
      <c r="IZ130"/>
      <c r="JA130"/>
      <c r="JB130"/>
      <c r="JC130"/>
      <c r="JD130"/>
      <c r="JE130"/>
      <c r="JF130"/>
      <c r="JG130"/>
      <c r="JH130"/>
      <c r="JI130"/>
      <c r="JJ130"/>
      <c r="JK130"/>
      <c r="JL130"/>
      <c r="JM130"/>
      <c r="JN130"/>
      <c r="JO130"/>
      <c r="JP130"/>
      <c r="JQ130"/>
      <c r="JR130"/>
      <c r="JS130"/>
      <c r="JT130"/>
      <c r="JU130"/>
      <c r="JV130"/>
      <c r="JW130"/>
      <c r="JX130"/>
      <c r="JY130"/>
      <c r="JZ130"/>
      <c r="KA130"/>
      <c r="KB130"/>
      <c r="KC130"/>
      <c r="KD130"/>
      <c r="KE130"/>
      <c r="KF130"/>
      <c r="KG130"/>
      <c r="KH130"/>
      <c r="KI130"/>
      <c r="KJ130"/>
      <c r="KK130"/>
      <c r="KL130"/>
      <c r="KM130"/>
      <c r="KN130"/>
      <c r="KO130"/>
      <c r="KP130"/>
      <c r="KQ130"/>
      <c r="KR130"/>
      <c r="KS130"/>
      <c r="KT130"/>
      <c r="KU130"/>
      <c r="KV130"/>
      <c r="KW130"/>
      <c r="KX130"/>
      <c r="KY130"/>
      <c r="KZ130"/>
      <c r="LA130"/>
      <c r="LB130"/>
      <c r="LC130"/>
      <c r="LD130"/>
      <c r="LE130"/>
      <c r="LF130"/>
      <c r="LG130"/>
      <c r="LH130"/>
      <c r="LI130"/>
      <c r="LJ130"/>
      <c r="LK130"/>
      <c r="LL130"/>
      <c r="LM130"/>
      <c r="LN130"/>
      <c r="LO130"/>
      <c r="LP130"/>
      <c r="LQ130"/>
      <c r="LR130"/>
      <c r="LS130"/>
      <c r="LT130"/>
      <c r="LU130"/>
      <c r="LV130"/>
      <c r="LW130"/>
      <c r="LX130"/>
      <c r="LY130"/>
      <c r="LZ130"/>
      <c r="MA130"/>
      <c r="MB130"/>
      <c r="MC130"/>
      <c r="MD130"/>
      <c r="ME130"/>
      <c r="MF130"/>
      <c r="MG130"/>
      <c r="MH130"/>
      <c r="MI130"/>
      <c r="MJ130"/>
      <c r="MK130"/>
      <c r="ML130"/>
      <c r="MM130"/>
      <c r="MN130"/>
      <c r="MO130"/>
      <c r="MP130"/>
      <c r="MQ130"/>
      <c r="MR130"/>
      <c r="MS130"/>
      <c r="MT130"/>
      <c r="MU130"/>
      <c r="MV130"/>
      <c r="MW130"/>
      <c r="MX130"/>
      <c r="MY130"/>
      <c r="MZ130"/>
      <c r="NA130"/>
      <c r="NB130"/>
      <c r="NC130"/>
      <c r="ND130"/>
      <c r="NE130"/>
      <c r="NF130"/>
      <c r="NG130"/>
      <c r="NH130"/>
      <c r="NI130"/>
      <c r="NJ130"/>
      <c r="NK130"/>
      <c r="NL130"/>
      <c r="NM130"/>
      <c r="NN130"/>
      <c r="NO130"/>
      <c r="NP130"/>
      <c r="NQ130"/>
      <c r="NR130"/>
      <c r="NS130"/>
      <c r="NT130"/>
      <c r="NU130"/>
      <c r="NV130"/>
      <c r="NW130"/>
      <c r="NX130"/>
      <c r="NY130"/>
      <c r="NZ130"/>
      <c r="OA130"/>
      <c r="OB130"/>
      <c r="OC130"/>
      <c r="OD130"/>
      <c r="OE130"/>
      <c r="OF130"/>
      <c r="OG130"/>
      <c r="OH130"/>
      <c r="OI130"/>
      <c r="OJ130"/>
      <c r="OK130"/>
      <c r="OL130"/>
      <c r="OM130"/>
      <c r="ON130"/>
      <c r="OO130"/>
      <c r="OP130"/>
      <c r="OQ130"/>
      <c r="OR130"/>
      <c r="OS130"/>
      <c r="OT130"/>
      <c r="OU130"/>
      <c r="OV130"/>
      <c r="OW130"/>
      <c r="OX130"/>
      <c r="OY130"/>
      <c r="OZ130"/>
      <c r="PA130"/>
      <c r="PB130"/>
      <c r="PC130"/>
      <c r="PD130"/>
      <c r="PE130"/>
      <c r="PF130"/>
      <c r="PG130"/>
      <c r="PH130"/>
      <c r="PI130"/>
      <c r="PJ130"/>
      <c r="PK130"/>
      <c r="PL130"/>
      <c r="PM130"/>
      <c r="PN130"/>
      <c r="PO130"/>
      <c r="PP130"/>
      <c r="PQ130"/>
      <c r="PR130"/>
      <c r="PS130"/>
      <c r="PT130"/>
      <c r="PU130"/>
      <c r="PV130"/>
      <c r="PW130"/>
      <c r="PX130"/>
      <c r="PY130"/>
      <c r="PZ130"/>
      <c r="QA130"/>
      <c r="QB130"/>
      <c r="QC130"/>
      <c r="QD130"/>
      <c r="QE130"/>
      <c r="QF130"/>
      <c r="QG130"/>
      <c r="QH130"/>
      <c r="QI130"/>
      <c r="QJ130"/>
      <c r="QK130"/>
      <c r="QL130"/>
      <c r="QM130"/>
      <c r="QN130"/>
      <c r="QO130"/>
      <c r="QP130"/>
      <c r="QQ130"/>
      <c r="QR130"/>
      <c r="QS130"/>
      <c r="QT130"/>
      <c r="QU130"/>
      <c r="QV130"/>
      <c r="QW130"/>
      <c r="QX130"/>
      <c r="QY130"/>
      <c r="QZ130"/>
      <c r="RA130"/>
      <c r="RB130"/>
      <c r="RC130"/>
      <c r="RD130"/>
      <c r="RE130"/>
      <c r="RF130"/>
    </row>
    <row r="131" spans="1:474">
      <c r="A131" s="255">
        <v>52</v>
      </c>
      <c r="B131" s="255" t="s">
        <v>190</v>
      </c>
      <c r="C131" s="255" t="s">
        <v>88</v>
      </c>
      <c r="D131" s="221">
        <v>275</v>
      </c>
      <c r="E131" s="221">
        <v>275</v>
      </c>
      <c r="F131" s="221">
        <v>275</v>
      </c>
      <c r="G131" s="221"/>
      <c r="H131" s="221"/>
      <c r="I131" s="221"/>
      <c r="J131"/>
      <c r="K131"/>
      <c r="L131"/>
      <c r="M131"/>
      <c r="N131"/>
      <c r="O131"/>
      <c r="P131"/>
      <c r="Q131"/>
      <c r="R131"/>
      <c r="S131"/>
      <c r="T131"/>
      <c r="U131"/>
      <c r="V131"/>
      <c r="W131"/>
      <c r="X131"/>
      <c r="Y131"/>
      <c r="Z131"/>
      <c r="AA131"/>
      <c r="AB131"/>
      <c r="AC131"/>
      <c r="AD131"/>
      <c r="AE131"/>
      <c r="AF131"/>
      <c r="AG131"/>
      <c r="AH131"/>
      <c r="AI131"/>
      <c r="AJ131"/>
      <c r="AK131"/>
      <c r="AL131"/>
      <c r="AM131"/>
      <c r="AN131"/>
      <c r="AO131"/>
      <c r="AP131"/>
      <c r="AQ131"/>
      <c r="AR131"/>
      <c r="AS131"/>
      <c r="AT131"/>
      <c r="AU131"/>
      <c r="AV131"/>
      <c r="AW131"/>
      <c r="AX131"/>
      <c r="AY131"/>
      <c r="AZ131"/>
      <c r="BA131"/>
      <c r="BB131"/>
      <c r="BC131"/>
      <c r="BD131"/>
      <c r="BE131"/>
      <c r="BF131"/>
      <c r="BG131"/>
      <c r="BH131"/>
      <c r="BI131"/>
      <c r="BJ131"/>
      <c r="BK131"/>
      <c r="BL131"/>
      <c r="BM131"/>
      <c r="BN131"/>
      <c r="BO131"/>
      <c r="BP131"/>
      <c r="BQ131"/>
      <c r="BR131"/>
      <c r="BS131"/>
      <c r="BT131"/>
      <c r="BU131"/>
      <c r="BV131"/>
      <c r="BW131"/>
      <c r="BX131"/>
      <c r="BY131"/>
      <c r="BZ131"/>
      <c r="CA131"/>
      <c r="CB131"/>
      <c r="CC131"/>
      <c r="CD131"/>
      <c r="CE131"/>
      <c r="CF131"/>
      <c r="CG131"/>
      <c r="CH131"/>
      <c r="CI131"/>
      <c r="CJ131"/>
      <c r="CK131"/>
      <c r="CL131"/>
      <c r="CM131"/>
      <c r="CN131"/>
      <c r="CO131"/>
      <c r="CP131"/>
      <c r="CQ131"/>
      <c r="CR131"/>
      <c r="CS131"/>
      <c r="CT131"/>
      <c r="CU131"/>
      <c r="CV131"/>
      <c r="CW131"/>
      <c r="CX131"/>
      <c r="CY131"/>
      <c r="CZ131"/>
      <c r="DA131"/>
      <c r="DB131"/>
      <c r="DC131"/>
      <c r="DD131"/>
      <c r="DE131"/>
      <c r="DF131"/>
      <c r="DG131"/>
      <c r="DH131"/>
      <c r="DI131"/>
      <c r="DJ131"/>
      <c r="DK131"/>
      <c r="DL131"/>
      <c r="DM131"/>
      <c r="DN131"/>
      <c r="DO131"/>
      <c r="DP131"/>
      <c r="DQ131"/>
      <c r="DR131"/>
      <c r="DS131"/>
      <c r="DT131"/>
      <c r="DU131"/>
      <c r="DV131"/>
      <c r="DW131"/>
      <c r="DX131"/>
      <c r="DY131"/>
      <c r="DZ131"/>
      <c r="EA131"/>
      <c r="EB131"/>
      <c r="EC131"/>
      <c r="ED131"/>
      <c r="EE131"/>
      <c r="EF131"/>
      <c r="EG131"/>
      <c r="EH131"/>
      <c r="EI131"/>
      <c r="EJ131"/>
      <c r="EK131"/>
      <c r="EL131"/>
      <c r="EM131"/>
      <c r="EN131"/>
      <c r="EO131"/>
      <c r="EP131"/>
      <c r="EQ131"/>
      <c r="ER131"/>
      <c r="ES131"/>
      <c r="ET131"/>
      <c r="EU131"/>
      <c r="EV131"/>
      <c r="EW131"/>
      <c r="EX131"/>
      <c r="EY131"/>
      <c r="EZ131"/>
      <c r="FA131"/>
      <c r="FB131"/>
      <c r="FC131"/>
      <c r="FD131"/>
      <c r="FE131"/>
      <c r="FF131"/>
      <c r="FG131"/>
      <c r="FH131"/>
      <c r="FI131"/>
      <c r="FJ131"/>
      <c r="FK131"/>
      <c r="FL131"/>
      <c r="FM131"/>
      <c r="FN131"/>
      <c r="FO131"/>
      <c r="FP131"/>
      <c r="FQ131"/>
      <c r="FR131"/>
      <c r="FS131"/>
      <c r="FT131"/>
      <c r="FU131"/>
      <c r="FV131"/>
      <c r="FW131"/>
      <c r="FX131"/>
      <c r="FY131"/>
      <c r="FZ131"/>
      <c r="GA131"/>
      <c r="GB131"/>
      <c r="GC131"/>
      <c r="GD131"/>
      <c r="GE131"/>
      <c r="GF131"/>
      <c r="GG131"/>
      <c r="GH131"/>
      <c r="GI131"/>
      <c r="GJ131"/>
      <c r="GK131"/>
      <c r="GL131"/>
      <c r="GM131"/>
      <c r="GN131"/>
      <c r="GO131"/>
      <c r="GP131"/>
      <c r="GQ131"/>
      <c r="GR131"/>
      <c r="GS131"/>
      <c r="GT131"/>
      <c r="GU131"/>
      <c r="GV131"/>
      <c r="GW131"/>
      <c r="GX131"/>
      <c r="GY131"/>
      <c r="GZ131"/>
      <c r="HA131"/>
      <c r="HB131"/>
      <c r="HC131"/>
      <c r="HD131"/>
      <c r="HE131"/>
      <c r="HF131"/>
      <c r="HG131"/>
      <c r="HH131"/>
      <c r="HI131"/>
      <c r="HJ131"/>
      <c r="HK131"/>
      <c r="HL131"/>
      <c r="HM131"/>
      <c r="HN131"/>
      <c r="HO131"/>
      <c r="HP131"/>
      <c r="HQ131"/>
      <c r="HR131"/>
      <c r="HS131"/>
      <c r="HT131"/>
      <c r="HU131"/>
      <c r="HV131"/>
      <c r="HW131"/>
      <c r="HX131"/>
      <c r="HY131"/>
      <c r="HZ131"/>
      <c r="IA131"/>
      <c r="IB131"/>
      <c r="IC131"/>
      <c r="ID131"/>
      <c r="IE131"/>
      <c r="IF131"/>
      <c r="IG131"/>
      <c r="IH131"/>
      <c r="II131"/>
      <c r="IJ131"/>
      <c r="IK131"/>
      <c r="IL131"/>
      <c r="IM131"/>
      <c r="IN131"/>
      <c r="IO131"/>
      <c r="IP131"/>
      <c r="IQ131"/>
      <c r="IR131"/>
      <c r="IS131"/>
      <c r="IT131"/>
      <c r="IU131"/>
      <c r="IV131"/>
      <c r="IW131"/>
      <c r="IX131"/>
      <c r="IY131"/>
      <c r="IZ131"/>
      <c r="JA131"/>
      <c r="JB131"/>
      <c r="JC131"/>
      <c r="JD131"/>
      <c r="JE131"/>
      <c r="JF131"/>
      <c r="JG131"/>
      <c r="JH131"/>
      <c r="JI131"/>
      <c r="JJ131"/>
      <c r="JK131"/>
      <c r="JL131"/>
      <c r="JM131"/>
      <c r="JN131"/>
      <c r="JO131"/>
      <c r="JP131"/>
      <c r="JQ131"/>
      <c r="JR131"/>
      <c r="JS131"/>
      <c r="JT131"/>
      <c r="JU131"/>
      <c r="JV131"/>
      <c r="JW131"/>
      <c r="JX131"/>
      <c r="JY131"/>
      <c r="JZ131"/>
      <c r="KA131"/>
      <c r="KB131"/>
      <c r="KC131"/>
      <c r="KD131"/>
      <c r="KE131"/>
      <c r="KF131"/>
      <c r="KG131"/>
      <c r="KH131"/>
      <c r="KI131"/>
      <c r="KJ131"/>
      <c r="KK131"/>
      <c r="KL131"/>
      <c r="KM131"/>
      <c r="KN131"/>
      <c r="KO131"/>
      <c r="KP131"/>
      <c r="KQ131"/>
      <c r="KR131"/>
      <c r="KS131"/>
      <c r="KT131"/>
      <c r="KU131"/>
      <c r="KV131"/>
      <c r="KW131"/>
      <c r="KX131"/>
      <c r="KY131"/>
      <c r="KZ131"/>
      <c r="LA131"/>
      <c r="LB131"/>
      <c r="LC131"/>
      <c r="LD131"/>
      <c r="LE131"/>
      <c r="LF131"/>
      <c r="LG131"/>
      <c r="LH131"/>
      <c r="LI131"/>
      <c r="LJ131"/>
      <c r="LK131"/>
      <c r="LL131"/>
      <c r="LM131"/>
      <c r="LN131"/>
      <c r="LO131"/>
      <c r="LP131"/>
      <c r="LQ131"/>
      <c r="LR131"/>
      <c r="LS131"/>
      <c r="LT131"/>
      <c r="LU131"/>
      <c r="LV131"/>
      <c r="LW131"/>
      <c r="LX131"/>
      <c r="LY131"/>
      <c r="LZ131"/>
      <c r="MA131"/>
      <c r="MB131"/>
      <c r="MC131"/>
      <c r="MD131"/>
      <c r="ME131"/>
      <c r="MF131"/>
      <c r="MG131"/>
      <c r="MH131"/>
      <c r="MI131"/>
      <c r="MJ131"/>
      <c r="MK131"/>
      <c r="ML131"/>
      <c r="MM131"/>
      <c r="MN131"/>
      <c r="MO131"/>
      <c r="MP131"/>
      <c r="MQ131"/>
      <c r="MR131"/>
      <c r="MS131"/>
      <c r="MT131"/>
      <c r="MU131"/>
      <c r="MV131"/>
      <c r="MW131"/>
      <c r="MX131"/>
      <c r="MY131"/>
      <c r="MZ131"/>
      <c r="NA131"/>
      <c r="NB131"/>
      <c r="NC131"/>
      <c r="ND131"/>
      <c r="NE131"/>
      <c r="NF131"/>
      <c r="NG131"/>
      <c r="NH131"/>
      <c r="NI131"/>
      <c r="NJ131"/>
      <c r="NK131"/>
      <c r="NL131"/>
      <c r="NM131"/>
      <c r="NN131"/>
      <c r="NO131"/>
      <c r="NP131"/>
      <c r="NQ131"/>
      <c r="NR131"/>
      <c r="NS131"/>
      <c r="NT131"/>
      <c r="NU131"/>
      <c r="NV131"/>
      <c r="NW131"/>
      <c r="NX131"/>
      <c r="NY131"/>
      <c r="NZ131"/>
      <c r="OA131"/>
      <c r="OB131"/>
      <c r="OC131"/>
      <c r="OD131"/>
      <c r="OE131"/>
      <c r="OF131"/>
      <c r="OG131"/>
      <c r="OH131"/>
      <c r="OI131"/>
      <c r="OJ131"/>
      <c r="OK131"/>
      <c r="OL131"/>
      <c r="OM131"/>
      <c r="ON131"/>
      <c r="OO131"/>
      <c r="OP131"/>
      <c r="OQ131"/>
      <c r="OR131"/>
      <c r="OS131"/>
      <c r="OT131"/>
      <c r="OU131"/>
      <c r="OV131"/>
      <c r="OW131"/>
      <c r="OX131"/>
      <c r="OY131"/>
      <c r="OZ131"/>
      <c r="PA131"/>
      <c r="PB131"/>
      <c r="PC131"/>
      <c r="PD131"/>
      <c r="PE131"/>
      <c r="PF131"/>
      <c r="PG131"/>
      <c r="PH131"/>
      <c r="PI131"/>
      <c r="PJ131"/>
      <c r="PK131"/>
      <c r="PL131"/>
      <c r="PM131"/>
      <c r="PN131"/>
      <c r="PO131"/>
      <c r="PP131"/>
      <c r="PQ131"/>
      <c r="PR131"/>
      <c r="PS131"/>
      <c r="PT131"/>
      <c r="PU131"/>
      <c r="PV131"/>
      <c r="PW131"/>
      <c r="PX131"/>
      <c r="PY131"/>
      <c r="PZ131"/>
      <c r="QA131"/>
      <c r="QB131"/>
      <c r="QC131"/>
      <c r="QD131"/>
      <c r="QE131"/>
      <c r="QF131"/>
      <c r="QG131"/>
      <c r="QH131"/>
      <c r="QI131"/>
      <c r="QJ131"/>
      <c r="QK131"/>
      <c r="QL131"/>
      <c r="QM131"/>
      <c r="QN131"/>
      <c r="QO131"/>
      <c r="QP131"/>
      <c r="QQ131"/>
      <c r="QR131"/>
      <c r="QS131"/>
      <c r="QT131"/>
      <c r="QU131"/>
      <c r="QV131"/>
      <c r="QW131"/>
      <c r="QX131"/>
      <c r="QY131"/>
      <c r="QZ131"/>
      <c r="RA131"/>
      <c r="RB131"/>
      <c r="RC131"/>
      <c r="RD131"/>
      <c r="RE131"/>
      <c r="RF131"/>
    </row>
    <row r="132" spans="1:474">
      <c r="A132" s="255">
        <v>53</v>
      </c>
      <c r="B132" s="255" t="s">
        <v>190</v>
      </c>
      <c r="C132" s="255" t="s">
        <v>89</v>
      </c>
      <c r="D132" s="221">
        <v>175</v>
      </c>
      <c r="E132" s="221">
        <v>175</v>
      </c>
      <c r="F132" s="221">
        <v>175</v>
      </c>
      <c r="G132" s="221"/>
      <c r="H132" s="221"/>
      <c r="I132" s="221"/>
      <c r="J132"/>
      <c r="K132"/>
      <c r="L132"/>
      <c r="M132"/>
      <c r="N132"/>
      <c r="O132"/>
      <c r="P132"/>
      <c r="Q132"/>
      <c r="R132"/>
      <c r="S132"/>
      <c r="T132"/>
      <c r="U132"/>
      <c r="V132"/>
      <c r="W132"/>
      <c r="X132"/>
      <c r="Y132"/>
      <c r="Z132"/>
      <c r="AA132"/>
      <c r="AB132"/>
      <c r="AC132"/>
      <c r="AD132"/>
      <c r="AE132"/>
      <c r="AF132"/>
      <c r="AG132"/>
      <c r="AH132"/>
      <c r="AI132"/>
      <c r="AJ132"/>
      <c r="AK132"/>
      <c r="AL132"/>
      <c r="AM132"/>
      <c r="AN132"/>
      <c r="AO132"/>
      <c r="AP132"/>
      <c r="AQ132"/>
      <c r="AR132"/>
      <c r="AS132"/>
      <c r="AT132"/>
      <c r="AU132"/>
      <c r="AV132"/>
      <c r="AW132"/>
      <c r="AX132"/>
      <c r="AY132"/>
      <c r="AZ132"/>
      <c r="BA132"/>
      <c r="BB132"/>
      <c r="BC132"/>
      <c r="BD132"/>
      <c r="BE132"/>
      <c r="BF132"/>
      <c r="BG132"/>
      <c r="BH132"/>
      <c r="BI132"/>
      <c r="BJ132"/>
      <c r="BK132"/>
      <c r="BL132"/>
      <c r="BM132"/>
      <c r="BN132"/>
      <c r="BO132"/>
      <c r="BP132"/>
      <c r="BQ132"/>
      <c r="BR132"/>
      <c r="BS132"/>
      <c r="BT132"/>
      <c r="BU132"/>
      <c r="BV132"/>
      <c r="BW132"/>
      <c r="BX132"/>
      <c r="BY132"/>
      <c r="BZ132"/>
      <c r="CA132"/>
      <c r="CB132"/>
      <c r="CC132"/>
      <c r="CD132"/>
      <c r="CE132"/>
      <c r="CF132"/>
      <c r="CG132"/>
      <c r="CH132"/>
      <c r="CI132"/>
      <c r="CJ132"/>
      <c r="CK132"/>
      <c r="CL132"/>
      <c r="CM132"/>
      <c r="CN132"/>
      <c r="CO132"/>
      <c r="CP132"/>
      <c r="CQ132"/>
      <c r="CR132"/>
      <c r="CS132"/>
      <c r="CT132"/>
      <c r="CU132"/>
      <c r="CV132"/>
      <c r="CW132"/>
      <c r="CX132"/>
      <c r="CY132"/>
      <c r="CZ132"/>
      <c r="DA132"/>
      <c r="DB132"/>
      <c r="DC132"/>
      <c r="DD132"/>
      <c r="DE132"/>
      <c r="DF132"/>
      <c r="DG132"/>
      <c r="DH132"/>
      <c r="DI132"/>
      <c r="DJ132"/>
      <c r="DK132"/>
      <c r="DL132"/>
      <c r="DM132"/>
      <c r="DN132"/>
      <c r="DO132"/>
      <c r="DP132"/>
      <c r="DQ132"/>
      <c r="DR132"/>
      <c r="DS132"/>
      <c r="DT132"/>
      <c r="DU132"/>
      <c r="DV132"/>
      <c r="DW132"/>
      <c r="DX132"/>
      <c r="DY132"/>
      <c r="DZ132"/>
      <c r="EA132"/>
      <c r="EB132"/>
      <c r="EC132"/>
      <c r="ED132"/>
      <c r="EE132"/>
      <c r="EF132"/>
      <c r="EG132"/>
      <c r="EH132"/>
      <c r="EI132"/>
      <c r="EJ132"/>
      <c r="EK132"/>
      <c r="EL132"/>
      <c r="EM132"/>
      <c r="EN132"/>
      <c r="EO132"/>
      <c r="EP132"/>
      <c r="EQ132"/>
      <c r="ER132"/>
      <c r="ES132"/>
      <c r="ET132"/>
      <c r="EU132"/>
      <c r="EV132"/>
      <c r="EW132"/>
      <c r="EX132"/>
      <c r="EY132"/>
      <c r="EZ132"/>
      <c r="FA132"/>
      <c r="FB132"/>
      <c r="FC132"/>
      <c r="FD132"/>
      <c r="FE132"/>
      <c r="FF132"/>
      <c r="FG132"/>
      <c r="FH132"/>
      <c r="FI132"/>
      <c r="FJ132"/>
      <c r="FK132"/>
      <c r="FL132"/>
      <c r="FM132"/>
      <c r="FN132"/>
      <c r="FO132"/>
      <c r="FP132"/>
      <c r="FQ132"/>
      <c r="FR132"/>
      <c r="FS132"/>
      <c r="FT132"/>
      <c r="FU132"/>
      <c r="FV132"/>
      <c r="FW132"/>
      <c r="FX132"/>
      <c r="FY132"/>
      <c r="FZ132"/>
      <c r="GA132"/>
      <c r="GB132"/>
      <c r="GC132"/>
      <c r="GD132"/>
      <c r="GE132"/>
      <c r="GF132"/>
      <c r="GG132"/>
      <c r="GH132"/>
      <c r="GI132"/>
      <c r="GJ132"/>
      <c r="GK132"/>
      <c r="GL132"/>
      <c r="GM132"/>
      <c r="GN132"/>
      <c r="GO132"/>
      <c r="GP132"/>
      <c r="GQ132"/>
      <c r="GR132"/>
      <c r="GS132"/>
      <c r="GT132"/>
      <c r="GU132"/>
      <c r="GV132"/>
      <c r="GW132"/>
      <c r="GX132"/>
      <c r="GY132"/>
      <c r="GZ132"/>
      <c r="HA132"/>
      <c r="HB132"/>
      <c r="HC132"/>
      <c r="HD132"/>
      <c r="HE132"/>
      <c r="HF132"/>
      <c r="HG132"/>
      <c r="HH132"/>
      <c r="HI132"/>
      <c r="HJ132"/>
      <c r="HK132"/>
      <c r="HL132"/>
      <c r="HM132"/>
      <c r="HN132"/>
      <c r="HO132"/>
      <c r="HP132"/>
      <c r="HQ132"/>
      <c r="HR132"/>
      <c r="HS132"/>
      <c r="HT132"/>
      <c r="HU132"/>
      <c r="HV132"/>
      <c r="HW132"/>
      <c r="HX132"/>
      <c r="HY132"/>
      <c r="HZ132"/>
      <c r="IA132"/>
      <c r="IB132"/>
      <c r="IC132"/>
      <c r="ID132"/>
      <c r="IE132"/>
      <c r="IF132"/>
      <c r="IG132"/>
      <c r="IH132"/>
      <c r="II132"/>
      <c r="IJ132"/>
      <c r="IK132"/>
      <c r="IL132"/>
      <c r="IM132"/>
      <c r="IN132"/>
      <c r="IO132"/>
      <c r="IP132"/>
      <c r="IQ132"/>
      <c r="IR132"/>
      <c r="IS132"/>
      <c r="IT132"/>
      <c r="IU132"/>
      <c r="IV132"/>
      <c r="IW132"/>
      <c r="IX132"/>
      <c r="IY132"/>
      <c r="IZ132"/>
      <c r="JA132"/>
      <c r="JB132"/>
      <c r="JC132"/>
      <c r="JD132"/>
      <c r="JE132"/>
      <c r="JF132"/>
      <c r="JG132"/>
      <c r="JH132"/>
      <c r="JI132"/>
      <c r="JJ132"/>
      <c r="JK132"/>
      <c r="JL132"/>
      <c r="JM132"/>
      <c r="JN132"/>
      <c r="JO132"/>
      <c r="JP132"/>
      <c r="JQ132"/>
      <c r="JR132"/>
      <c r="JS132"/>
      <c r="JT132"/>
      <c r="JU132"/>
      <c r="JV132"/>
      <c r="JW132"/>
      <c r="JX132"/>
      <c r="JY132"/>
      <c r="JZ132"/>
      <c r="KA132"/>
      <c r="KB132"/>
      <c r="KC132"/>
      <c r="KD132"/>
      <c r="KE132"/>
      <c r="KF132"/>
      <c r="KG132"/>
      <c r="KH132"/>
      <c r="KI132"/>
      <c r="KJ132"/>
      <c r="KK132"/>
      <c r="KL132"/>
      <c r="KM132"/>
      <c r="KN132"/>
      <c r="KO132"/>
      <c r="KP132"/>
      <c r="KQ132"/>
      <c r="KR132"/>
      <c r="KS132"/>
      <c r="KT132"/>
      <c r="KU132"/>
      <c r="KV132"/>
      <c r="KW132"/>
      <c r="KX132"/>
      <c r="KY132"/>
      <c r="KZ132"/>
      <c r="LA132"/>
      <c r="LB132"/>
      <c r="LC132"/>
      <c r="LD132"/>
      <c r="LE132"/>
      <c r="LF132"/>
      <c r="LG132"/>
      <c r="LH132"/>
      <c r="LI132"/>
      <c r="LJ132"/>
      <c r="LK132"/>
      <c r="LL132"/>
      <c r="LM132"/>
      <c r="LN132"/>
      <c r="LO132"/>
      <c r="LP132"/>
      <c r="LQ132"/>
      <c r="LR132"/>
      <c r="LS132"/>
      <c r="LT132"/>
      <c r="LU132"/>
      <c r="LV132"/>
      <c r="LW132"/>
      <c r="LX132"/>
      <c r="LY132"/>
      <c r="LZ132"/>
      <c r="MA132"/>
      <c r="MB132"/>
      <c r="MC132"/>
      <c r="MD132"/>
      <c r="ME132"/>
      <c r="MF132"/>
      <c r="MG132"/>
      <c r="MH132"/>
      <c r="MI132"/>
      <c r="MJ132"/>
      <c r="MK132"/>
      <c r="ML132"/>
      <c r="MM132"/>
      <c r="MN132"/>
      <c r="MO132"/>
      <c r="MP132"/>
      <c r="MQ132"/>
      <c r="MR132"/>
      <c r="MS132"/>
      <c r="MT132"/>
      <c r="MU132"/>
      <c r="MV132"/>
      <c r="MW132"/>
      <c r="MX132"/>
      <c r="MY132"/>
      <c r="MZ132"/>
      <c r="NA132"/>
      <c r="NB132"/>
      <c r="NC132"/>
      <c r="ND132"/>
      <c r="NE132"/>
      <c r="NF132"/>
      <c r="NG132"/>
      <c r="NH132"/>
      <c r="NI132"/>
      <c r="NJ132"/>
      <c r="NK132"/>
      <c r="NL132"/>
      <c r="NM132"/>
      <c r="NN132"/>
      <c r="NO132"/>
      <c r="NP132"/>
      <c r="NQ132"/>
      <c r="NR132"/>
      <c r="NS132"/>
      <c r="NT132"/>
      <c r="NU132"/>
      <c r="NV132"/>
      <c r="NW132"/>
      <c r="NX132"/>
      <c r="NY132"/>
      <c r="NZ132"/>
      <c r="OA132"/>
      <c r="OB132"/>
      <c r="OC132"/>
      <c r="OD132"/>
      <c r="OE132"/>
      <c r="OF132"/>
      <c r="OG132"/>
      <c r="OH132"/>
      <c r="OI132"/>
      <c r="OJ132"/>
      <c r="OK132"/>
      <c r="OL132"/>
      <c r="OM132"/>
      <c r="ON132"/>
      <c r="OO132"/>
      <c r="OP132"/>
      <c r="OQ132"/>
      <c r="OR132"/>
      <c r="OS132"/>
      <c r="OT132"/>
      <c r="OU132"/>
      <c r="OV132"/>
      <c r="OW132"/>
      <c r="OX132"/>
      <c r="OY132"/>
      <c r="OZ132"/>
      <c r="PA132"/>
      <c r="PB132"/>
      <c r="PC132"/>
      <c r="PD132"/>
      <c r="PE132"/>
      <c r="PF132"/>
      <c r="PG132"/>
      <c r="PH132"/>
      <c r="PI132"/>
      <c r="PJ132"/>
      <c r="PK132"/>
      <c r="PL132"/>
      <c r="PM132"/>
      <c r="PN132"/>
      <c r="PO132"/>
      <c r="PP132"/>
      <c r="PQ132"/>
      <c r="PR132"/>
      <c r="PS132"/>
      <c r="PT132"/>
      <c r="PU132"/>
      <c r="PV132"/>
      <c r="PW132"/>
      <c r="PX132"/>
      <c r="PY132"/>
      <c r="PZ132"/>
      <c r="QA132"/>
      <c r="QB132"/>
      <c r="QC132"/>
      <c r="QD132"/>
      <c r="QE132"/>
      <c r="QF132"/>
      <c r="QG132"/>
      <c r="QH132"/>
      <c r="QI132"/>
      <c r="QJ132"/>
      <c r="QK132"/>
      <c r="QL132"/>
      <c r="QM132"/>
      <c r="QN132"/>
      <c r="QO132"/>
      <c r="QP132"/>
      <c r="QQ132"/>
      <c r="QR132"/>
      <c r="QS132"/>
      <c r="QT132"/>
      <c r="QU132"/>
      <c r="QV132"/>
      <c r="QW132"/>
      <c r="QX132"/>
      <c r="QY132"/>
      <c r="QZ132"/>
      <c r="RA132"/>
      <c r="RB132"/>
      <c r="RC132"/>
      <c r="RD132"/>
      <c r="RE132"/>
      <c r="RF132"/>
    </row>
    <row r="133" spans="1:474">
      <c r="A133" s="255">
        <v>53</v>
      </c>
      <c r="B133" s="255" t="s">
        <v>182</v>
      </c>
      <c r="C133" s="255" t="s">
        <v>89</v>
      </c>
      <c r="D133" s="221">
        <v>250</v>
      </c>
      <c r="E133" s="221">
        <v>250</v>
      </c>
      <c r="F133" s="221">
        <v>250</v>
      </c>
      <c r="G133" s="221"/>
      <c r="H133" s="221"/>
      <c r="I133" s="221"/>
      <c r="J133"/>
      <c r="K133"/>
      <c r="L133"/>
      <c r="M133"/>
      <c r="N133"/>
      <c r="O133"/>
      <c r="P133"/>
      <c r="Q133"/>
      <c r="R133"/>
      <c r="S133"/>
      <c r="T133"/>
      <c r="U133"/>
      <c r="V133"/>
      <c r="W133"/>
      <c r="X133"/>
      <c r="Y133"/>
      <c r="Z133"/>
      <c r="AA133"/>
      <c r="AB133"/>
      <c r="AC133"/>
      <c r="AD133"/>
      <c r="AE133"/>
      <c r="AF133"/>
      <c r="AG133"/>
      <c r="AH133"/>
      <c r="AI133"/>
      <c r="AJ133"/>
      <c r="AK133"/>
      <c r="AL133"/>
      <c r="AM133"/>
      <c r="AN133"/>
      <c r="AO133"/>
      <c r="AP133"/>
      <c r="AQ133"/>
      <c r="AR133"/>
      <c r="AS133"/>
      <c r="AT133"/>
      <c r="AU133"/>
      <c r="AV133"/>
      <c r="AW133"/>
      <c r="AX133"/>
      <c r="AY133"/>
      <c r="AZ133"/>
      <c r="BA133"/>
      <c r="BB133"/>
      <c r="BC133"/>
      <c r="BD133"/>
      <c r="BE133"/>
      <c r="BF133"/>
      <c r="BG133"/>
      <c r="BH133"/>
      <c r="BI133"/>
      <c r="BJ133"/>
      <c r="BK133"/>
      <c r="BL133"/>
      <c r="BM133"/>
      <c r="BN133"/>
      <c r="BO133"/>
      <c r="BP133"/>
      <c r="BQ133"/>
      <c r="BR133"/>
      <c r="BS133"/>
      <c r="BT133"/>
      <c r="BU133"/>
      <c r="BV133"/>
      <c r="BW133"/>
      <c r="BX133"/>
      <c r="BY133"/>
      <c r="BZ133"/>
      <c r="CA133"/>
      <c r="CB133"/>
      <c r="CC133"/>
      <c r="CD133"/>
      <c r="CE133"/>
      <c r="CF133"/>
      <c r="CG133"/>
      <c r="CH133"/>
      <c r="CI133"/>
      <c r="CJ133"/>
      <c r="CK133"/>
      <c r="CL133"/>
      <c r="CM133"/>
      <c r="CN133"/>
      <c r="CO133"/>
      <c r="CP133"/>
      <c r="CQ133"/>
      <c r="CR133"/>
      <c r="CS133"/>
      <c r="CT133"/>
      <c r="CU133"/>
      <c r="CV133"/>
      <c r="CW133"/>
      <c r="CX133"/>
      <c r="CY133"/>
      <c r="CZ133"/>
      <c r="DA133"/>
      <c r="DB133"/>
      <c r="DC133"/>
      <c r="DD133"/>
      <c r="DE133"/>
      <c r="DF133"/>
      <c r="DG133"/>
      <c r="DH133"/>
      <c r="DI133"/>
      <c r="DJ133"/>
      <c r="DK133"/>
      <c r="DL133"/>
      <c r="DM133"/>
      <c r="DN133"/>
      <c r="DO133"/>
      <c r="DP133"/>
      <c r="DQ133"/>
      <c r="DR133"/>
      <c r="DS133"/>
      <c r="DT133"/>
      <c r="DU133"/>
      <c r="DV133"/>
      <c r="DW133"/>
      <c r="DX133"/>
      <c r="DY133"/>
      <c r="DZ133"/>
      <c r="EA133"/>
      <c r="EB133"/>
      <c r="EC133"/>
      <c r="ED133"/>
      <c r="EE133"/>
      <c r="EF133"/>
      <c r="EG133"/>
      <c r="EH133"/>
      <c r="EI133"/>
      <c r="EJ133"/>
      <c r="EK133"/>
      <c r="EL133"/>
      <c r="EM133"/>
      <c r="EN133"/>
      <c r="EO133"/>
      <c r="EP133"/>
      <c r="EQ133"/>
      <c r="ER133"/>
      <c r="ES133"/>
      <c r="ET133"/>
      <c r="EU133"/>
      <c r="EV133"/>
      <c r="EW133"/>
      <c r="EX133"/>
      <c r="EY133"/>
      <c r="EZ133"/>
      <c r="FA133"/>
      <c r="FB133"/>
      <c r="FC133"/>
      <c r="FD133"/>
      <c r="FE133"/>
      <c r="FF133"/>
      <c r="FG133"/>
      <c r="FH133"/>
      <c r="FI133"/>
      <c r="FJ133"/>
      <c r="FK133"/>
      <c r="FL133"/>
      <c r="FM133"/>
      <c r="FN133"/>
      <c r="FO133"/>
      <c r="FP133"/>
      <c r="FQ133"/>
      <c r="FR133"/>
      <c r="FS133"/>
      <c r="FT133"/>
      <c r="FU133"/>
      <c r="FV133"/>
      <c r="FW133"/>
      <c r="FX133"/>
      <c r="FY133"/>
      <c r="FZ133"/>
      <c r="GA133"/>
      <c r="GB133"/>
      <c r="GC133"/>
      <c r="GD133"/>
      <c r="GE133"/>
      <c r="GF133"/>
      <c r="GG133"/>
      <c r="GH133"/>
      <c r="GI133"/>
      <c r="GJ133"/>
      <c r="GK133"/>
      <c r="GL133"/>
      <c r="GM133"/>
      <c r="GN133"/>
      <c r="GO133"/>
      <c r="GP133"/>
      <c r="GQ133"/>
      <c r="GR133"/>
      <c r="GS133"/>
      <c r="GT133"/>
      <c r="GU133"/>
      <c r="GV133"/>
      <c r="GW133"/>
      <c r="GX133"/>
      <c r="GY133"/>
      <c r="GZ133"/>
      <c r="HA133"/>
      <c r="HB133"/>
      <c r="HC133"/>
      <c r="HD133"/>
      <c r="HE133"/>
      <c r="HF133"/>
      <c r="HG133"/>
      <c r="HH133"/>
      <c r="HI133"/>
      <c r="HJ133"/>
      <c r="HK133"/>
      <c r="HL133"/>
      <c r="HM133"/>
      <c r="HN133"/>
      <c r="HO133"/>
      <c r="HP133"/>
      <c r="HQ133"/>
      <c r="HR133"/>
      <c r="HS133"/>
      <c r="HT133"/>
      <c r="HU133"/>
      <c r="HV133"/>
      <c r="HW133"/>
      <c r="HX133"/>
      <c r="HY133"/>
      <c r="HZ133"/>
      <c r="IA133"/>
      <c r="IB133"/>
      <c r="IC133"/>
      <c r="ID133"/>
      <c r="IE133"/>
      <c r="IF133"/>
      <c r="IG133"/>
      <c r="IH133"/>
      <c r="II133"/>
      <c r="IJ133"/>
      <c r="IK133"/>
      <c r="IL133"/>
      <c r="IM133"/>
      <c r="IN133"/>
      <c r="IO133"/>
      <c r="IP133"/>
      <c r="IQ133"/>
      <c r="IR133"/>
      <c r="IS133"/>
      <c r="IT133"/>
      <c r="IU133"/>
      <c r="IV133"/>
      <c r="IW133"/>
      <c r="IX133"/>
      <c r="IY133"/>
      <c r="IZ133"/>
      <c r="JA133"/>
      <c r="JB133"/>
      <c r="JC133"/>
      <c r="JD133"/>
      <c r="JE133"/>
      <c r="JF133"/>
      <c r="JG133"/>
      <c r="JH133"/>
      <c r="JI133"/>
      <c r="JJ133"/>
      <c r="JK133"/>
      <c r="JL133"/>
      <c r="JM133"/>
      <c r="JN133"/>
      <c r="JO133"/>
      <c r="JP133"/>
      <c r="JQ133"/>
      <c r="JR133"/>
      <c r="JS133"/>
      <c r="JT133"/>
      <c r="JU133"/>
      <c r="JV133"/>
      <c r="JW133"/>
      <c r="JX133"/>
      <c r="JY133"/>
      <c r="JZ133"/>
      <c r="KA133"/>
      <c r="KB133"/>
      <c r="KC133"/>
      <c r="KD133"/>
      <c r="KE133"/>
      <c r="KF133"/>
      <c r="KG133"/>
      <c r="KH133"/>
      <c r="KI133"/>
      <c r="KJ133"/>
      <c r="KK133"/>
      <c r="KL133"/>
      <c r="KM133"/>
      <c r="KN133"/>
      <c r="KO133"/>
      <c r="KP133"/>
      <c r="KQ133"/>
      <c r="KR133"/>
      <c r="KS133"/>
      <c r="KT133"/>
      <c r="KU133"/>
      <c r="KV133"/>
      <c r="KW133"/>
      <c r="KX133"/>
      <c r="KY133"/>
      <c r="KZ133"/>
      <c r="LA133"/>
      <c r="LB133"/>
      <c r="LC133"/>
      <c r="LD133"/>
      <c r="LE133"/>
      <c r="LF133"/>
      <c r="LG133"/>
      <c r="LH133"/>
      <c r="LI133"/>
      <c r="LJ133"/>
      <c r="LK133"/>
      <c r="LL133"/>
      <c r="LM133"/>
      <c r="LN133"/>
      <c r="LO133"/>
      <c r="LP133"/>
      <c r="LQ133"/>
      <c r="LR133"/>
      <c r="LS133"/>
      <c r="LT133"/>
      <c r="LU133"/>
      <c r="LV133"/>
      <c r="LW133"/>
      <c r="LX133"/>
      <c r="LY133"/>
      <c r="LZ133"/>
      <c r="MA133"/>
      <c r="MB133"/>
      <c r="MC133"/>
      <c r="MD133"/>
      <c r="ME133"/>
      <c r="MF133"/>
      <c r="MG133"/>
      <c r="MH133"/>
      <c r="MI133"/>
      <c r="MJ133"/>
      <c r="MK133"/>
      <c r="ML133"/>
      <c r="MM133"/>
      <c r="MN133"/>
      <c r="MO133"/>
      <c r="MP133"/>
      <c r="MQ133"/>
      <c r="MR133"/>
      <c r="MS133"/>
      <c r="MT133"/>
      <c r="MU133"/>
      <c r="MV133"/>
      <c r="MW133"/>
      <c r="MX133"/>
      <c r="MY133"/>
      <c r="MZ133"/>
      <c r="NA133"/>
      <c r="NB133"/>
      <c r="NC133"/>
      <c r="ND133"/>
      <c r="NE133"/>
      <c r="NF133"/>
      <c r="NG133"/>
      <c r="NH133"/>
      <c r="NI133"/>
      <c r="NJ133"/>
      <c r="NK133"/>
      <c r="NL133"/>
      <c r="NM133"/>
      <c r="NN133"/>
      <c r="NO133"/>
      <c r="NP133"/>
      <c r="NQ133"/>
      <c r="NR133"/>
      <c r="NS133"/>
      <c r="NT133"/>
      <c r="NU133"/>
      <c r="NV133"/>
      <c r="NW133"/>
      <c r="NX133"/>
      <c r="NY133"/>
      <c r="NZ133"/>
      <c r="OA133"/>
      <c r="OB133"/>
      <c r="OC133"/>
      <c r="OD133"/>
      <c r="OE133"/>
      <c r="OF133"/>
      <c r="OG133"/>
      <c r="OH133"/>
      <c r="OI133"/>
      <c r="OJ133"/>
      <c r="OK133"/>
      <c r="OL133"/>
      <c r="OM133"/>
      <c r="ON133"/>
      <c r="OO133"/>
      <c r="OP133"/>
      <c r="OQ133"/>
      <c r="OR133"/>
      <c r="OS133"/>
      <c r="OT133"/>
      <c r="OU133"/>
      <c r="OV133"/>
      <c r="OW133"/>
      <c r="OX133"/>
      <c r="OY133"/>
      <c r="OZ133"/>
      <c r="PA133"/>
      <c r="PB133"/>
      <c r="PC133"/>
      <c r="PD133"/>
      <c r="PE133"/>
      <c r="PF133"/>
      <c r="PG133"/>
      <c r="PH133"/>
      <c r="PI133"/>
      <c r="PJ133"/>
      <c r="PK133"/>
      <c r="PL133"/>
      <c r="PM133"/>
      <c r="PN133"/>
      <c r="PO133"/>
      <c r="PP133"/>
      <c r="PQ133"/>
      <c r="PR133"/>
      <c r="PS133"/>
      <c r="PT133"/>
      <c r="PU133"/>
      <c r="PV133"/>
      <c r="PW133"/>
      <c r="PX133"/>
      <c r="PY133"/>
      <c r="PZ133"/>
      <c r="QA133"/>
      <c r="QB133"/>
      <c r="QC133"/>
      <c r="QD133"/>
      <c r="QE133"/>
      <c r="QF133"/>
      <c r="QG133"/>
      <c r="QH133"/>
      <c r="QI133"/>
      <c r="QJ133"/>
      <c r="QK133"/>
      <c r="QL133"/>
      <c r="QM133"/>
      <c r="QN133"/>
      <c r="QO133"/>
      <c r="QP133"/>
      <c r="QQ133"/>
      <c r="QR133"/>
      <c r="QS133"/>
      <c r="QT133"/>
      <c r="QU133"/>
      <c r="QV133"/>
      <c r="QW133"/>
      <c r="QX133"/>
      <c r="QY133"/>
      <c r="QZ133"/>
      <c r="RA133"/>
      <c r="RB133"/>
      <c r="RC133"/>
      <c r="RD133"/>
      <c r="RE133"/>
      <c r="RF133"/>
    </row>
    <row r="134" spans="1:474">
      <c r="A134" s="255">
        <v>53</v>
      </c>
      <c r="B134" s="255" t="s">
        <v>259</v>
      </c>
      <c r="C134" s="255" t="s">
        <v>89</v>
      </c>
      <c r="D134" s="221">
        <v>160</v>
      </c>
      <c r="E134" s="221">
        <v>160</v>
      </c>
      <c r="F134" s="221">
        <v>160</v>
      </c>
      <c r="G134" s="221"/>
      <c r="H134" s="221"/>
      <c r="I134" s="221"/>
      <c r="J134"/>
      <c r="K134"/>
      <c r="L134"/>
      <c r="M134"/>
      <c r="N134"/>
      <c r="O134"/>
      <c r="P134"/>
      <c r="Q134"/>
      <c r="R134"/>
      <c r="S134"/>
      <c r="T134"/>
      <c r="U134"/>
      <c r="V134"/>
      <c r="W134"/>
      <c r="X134"/>
      <c r="Y134"/>
      <c r="Z134"/>
      <c r="AA134"/>
      <c r="AB134"/>
      <c r="AC134"/>
      <c r="AD134"/>
      <c r="AE134"/>
      <c r="AF134"/>
      <c r="AG134"/>
      <c r="AH134"/>
      <c r="AI134"/>
      <c r="AJ134"/>
      <c r="AK134"/>
      <c r="AL134"/>
      <c r="AM134"/>
      <c r="AN134"/>
      <c r="AO134"/>
      <c r="AP134"/>
      <c r="AQ134"/>
      <c r="AR134"/>
      <c r="AS134"/>
      <c r="AT134"/>
      <c r="AU134"/>
      <c r="AV134"/>
      <c r="AW134"/>
      <c r="AX134"/>
      <c r="AY134"/>
      <c r="AZ134"/>
      <c r="BA134"/>
      <c r="BB134"/>
      <c r="BC134"/>
      <c r="BD134"/>
      <c r="BE134"/>
      <c r="BF134"/>
      <c r="BG134"/>
      <c r="BH134"/>
      <c r="BI134"/>
      <c r="BJ134"/>
      <c r="BK134"/>
      <c r="BL134"/>
      <c r="BM134"/>
      <c r="BN134"/>
      <c r="BO134"/>
      <c r="BP134"/>
      <c r="BQ134"/>
      <c r="BR134"/>
      <c r="BS134"/>
      <c r="BT134"/>
      <c r="BU134"/>
      <c r="BV134"/>
      <c r="BW134"/>
      <c r="BX134"/>
      <c r="BY134"/>
      <c r="BZ134"/>
      <c r="CA134"/>
      <c r="CB134"/>
      <c r="CC134"/>
      <c r="CD134"/>
      <c r="CE134"/>
      <c r="CF134"/>
      <c r="CG134"/>
      <c r="CH134"/>
      <c r="CI134"/>
      <c r="CJ134"/>
      <c r="CK134"/>
      <c r="CL134"/>
      <c r="CM134"/>
      <c r="CN134"/>
      <c r="CO134"/>
      <c r="CP134"/>
      <c r="CQ134"/>
      <c r="CR134"/>
      <c r="CS134"/>
      <c r="CT134"/>
      <c r="CU134"/>
      <c r="CV134"/>
      <c r="CW134"/>
      <c r="CX134"/>
      <c r="CY134"/>
      <c r="CZ134"/>
      <c r="DA134"/>
      <c r="DB134"/>
      <c r="DC134"/>
      <c r="DD134"/>
      <c r="DE134"/>
      <c r="DF134"/>
      <c r="DG134"/>
      <c r="DH134"/>
      <c r="DI134"/>
      <c r="DJ134"/>
      <c r="DK134"/>
      <c r="DL134"/>
      <c r="DM134"/>
      <c r="DN134"/>
      <c r="DO134"/>
      <c r="DP134"/>
      <c r="DQ134"/>
      <c r="DR134"/>
      <c r="DS134"/>
      <c r="DT134"/>
      <c r="DU134"/>
      <c r="DV134"/>
      <c r="DW134"/>
      <c r="DX134"/>
      <c r="DY134"/>
      <c r="DZ134"/>
      <c r="EA134"/>
      <c r="EB134"/>
      <c r="EC134"/>
      <c r="ED134"/>
      <c r="EE134"/>
      <c r="EF134"/>
      <c r="EG134"/>
      <c r="EH134"/>
      <c r="EI134"/>
      <c r="EJ134"/>
      <c r="EK134"/>
      <c r="EL134"/>
      <c r="EM134"/>
      <c r="EN134"/>
      <c r="EO134"/>
      <c r="EP134"/>
      <c r="EQ134"/>
      <c r="ER134"/>
      <c r="ES134"/>
      <c r="ET134"/>
      <c r="EU134"/>
      <c r="EV134"/>
      <c r="EW134"/>
      <c r="EX134"/>
      <c r="EY134"/>
      <c r="EZ134"/>
      <c r="FA134"/>
      <c r="FB134"/>
      <c r="FC134"/>
      <c r="FD134"/>
      <c r="FE134"/>
      <c r="FF134"/>
      <c r="FG134"/>
      <c r="FH134"/>
      <c r="FI134"/>
      <c r="FJ134"/>
      <c r="FK134"/>
      <c r="FL134"/>
      <c r="FM134"/>
      <c r="FN134"/>
      <c r="FO134"/>
      <c r="FP134"/>
      <c r="FQ134"/>
      <c r="FR134"/>
      <c r="FS134"/>
      <c r="FT134"/>
      <c r="FU134"/>
      <c r="FV134"/>
      <c r="FW134"/>
      <c r="FX134"/>
      <c r="FY134"/>
      <c r="FZ134"/>
      <c r="GA134"/>
      <c r="GB134"/>
      <c r="GC134"/>
      <c r="GD134"/>
      <c r="GE134"/>
      <c r="GF134"/>
      <c r="GG134"/>
      <c r="GH134"/>
      <c r="GI134"/>
      <c r="GJ134"/>
      <c r="GK134"/>
      <c r="GL134"/>
      <c r="GM134"/>
      <c r="GN134"/>
      <c r="GO134"/>
      <c r="GP134"/>
      <c r="GQ134"/>
      <c r="GR134"/>
      <c r="GS134"/>
      <c r="GT134"/>
      <c r="GU134"/>
      <c r="GV134"/>
      <c r="GW134"/>
      <c r="GX134"/>
      <c r="GY134"/>
      <c r="GZ134"/>
      <c r="HA134"/>
      <c r="HB134"/>
      <c r="HC134"/>
      <c r="HD134"/>
      <c r="HE134"/>
      <c r="HF134"/>
      <c r="HG134"/>
      <c r="HH134"/>
      <c r="HI134"/>
      <c r="HJ134"/>
      <c r="HK134"/>
      <c r="HL134"/>
      <c r="HM134"/>
      <c r="HN134"/>
      <c r="HO134"/>
      <c r="HP134"/>
      <c r="HQ134"/>
      <c r="HR134"/>
      <c r="HS134"/>
      <c r="HT134"/>
      <c r="HU134"/>
      <c r="HV134"/>
      <c r="HW134"/>
      <c r="HX134"/>
      <c r="HY134"/>
      <c r="HZ134"/>
      <c r="IA134"/>
      <c r="IB134"/>
      <c r="IC134"/>
      <c r="ID134"/>
      <c r="IE134"/>
      <c r="IF134"/>
      <c r="IG134"/>
      <c r="IH134"/>
      <c r="II134"/>
      <c r="IJ134"/>
      <c r="IK134"/>
      <c r="IL134"/>
      <c r="IM134"/>
      <c r="IN134"/>
      <c r="IO134"/>
      <c r="IP134"/>
      <c r="IQ134"/>
      <c r="IR134"/>
      <c r="IS134"/>
      <c r="IT134"/>
      <c r="IU134"/>
      <c r="IV134"/>
      <c r="IW134"/>
      <c r="IX134"/>
      <c r="IY134"/>
      <c r="IZ134"/>
      <c r="JA134"/>
      <c r="JB134"/>
      <c r="JC134"/>
      <c r="JD134"/>
      <c r="JE134"/>
      <c r="JF134"/>
      <c r="JG134"/>
      <c r="JH134"/>
      <c r="JI134"/>
      <c r="JJ134"/>
      <c r="JK134"/>
      <c r="JL134"/>
      <c r="JM134"/>
      <c r="JN134"/>
      <c r="JO134"/>
      <c r="JP134"/>
      <c r="JQ134"/>
      <c r="JR134"/>
      <c r="JS134"/>
      <c r="JT134"/>
      <c r="JU134"/>
      <c r="JV134"/>
      <c r="JW134"/>
      <c r="JX134"/>
      <c r="JY134"/>
      <c r="JZ134"/>
      <c r="KA134"/>
      <c r="KB134"/>
      <c r="KC134"/>
      <c r="KD134"/>
      <c r="KE134"/>
      <c r="KF134"/>
      <c r="KG134"/>
      <c r="KH134"/>
      <c r="KI134"/>
      <c r="KJ134"/>
      <c r="KK134"/>
      <c r="KL134"/>
      <c r="KM134"/>
      <c r="KN134"/>
      <c r="KO134"/>
      <c r="KP134"/>
      <c r="KQ134"/>
      <c r="KR134"/>
      <c r="KS134"/>
      <c r="KT134"/>
      <c r="KU134"/>
      <c r="KV134"/>
      <c r="KW134"/>
      <c r="KX134"/>
      <c r="KY134"/>
      <c r="KZ134"/>
      <c r="LA134"/>
      <c r="LB134"/>
      <c r="LC134"/>
      <c r="LD134"/>
      <c r="LE134"/>
      <c r="LF134"/>
      <c r="LG134"/>
      <c r="LH134"/>
      <c r="LI134"/>
      <c r="LJ134"/>
      <c r="LK134"/>
      <c r="LL134"/>
      <c r="LM134"/>
      <c r="LN134"/>
      <c r="LO134"/>
      <c r="LP134"/>
      <c r="LQ134"/>
      <c r="LR134"/>
      <c r="LS134"/>
      <c r="LT134"/>
      <c r="LU134"/>
      <c r="LV134"/>
      <c r="LW134"/>
      <c r="LX134"/>
      <c r="LY134"/>
      <c r="LZ134"/>
      <c r="MA134"/>
      <c r="MB134"/>
      <c r="MC134"/>
      <c r="MD134"/>
      <c r="ME134"/>
      <c r="MF134"/>
      <c r="MG134"/>
      <c r="MH134"/>
      <c r="MI134"/>
      <c r="MJ134"/>
      <c r="MK134"/>
      <c r="ML134"/>
      <c r="MM134"/>
      <c r="MN134"/>
      <c r="MO134"/>
      <c r="MP134"/>
      <c r="MQ134"/>
      <c r="MR134"/>
      <c r="MS134"/>
      <c r="MT134"/>
      <c r="MU134"/>
      <c r="MV134"/>
      <c r="MW134"/>
      <c r="MX134"/>
      <c r="MY134"/>
      <c r="MZ134"/>
      <c r="NA134"/>
      <c r="NB134"/>
      <c r="NC134"/>
      <c r="ND134"/>
      <c r="NE134"/>
      <c r="NF134"/>
      <c r="NG134"/>
      <c r="NH134"/>
      <c r="NI134"/>
      <c r="NJ134"/>
      <c r="NK134"/>
      <c r="NL134"/>
      <c r="NM134"/>
      <c r="NN134"/>
      <c r="NO134"/>
      <c r="NP134"/>
      <c r="NQ134"/>
      <c r="NR134"/>
      <c r="NS134"/>
      <c r="NT134"/>
      <c r="NU134"/>
      <c r="NV134"/>
      <c r="NW134"/>
      <c r="NX134"/>
      <c r="NY134"/>
      <c r="NZ134"/>
      <c r="OA134"/>
      <c r="OB134"/>
      <c r="OC134"/>
      <c r="OD134"/>
      <c r="OE134"/>
      <c r="OF134"/>
      <c r="OG134"/>
      <c r="OH134"/>
      <c r="OI134"/>
      <c r="OJ134"/>
      <c r="OK134"/>
      <c r="OL134"/>
      <c r="OM134"/>
      <c r="ON134"/>
      <c r="OO134"/>
      <c r="OP134"/>
      <c r="OQ134"/>
      <c r="OR134"/>
      <c r="OS134"/>
      <c r="OT134"/>
      <c r="OU134"/>
      <c r="OV134"/>
      <c r="OW134"/>
      <c r="OX134"/>
      <c r="OY134"/>
      <c r="OZ134"/>
      <c r="PA134"/>
      <c r="PB134"/>
      <c r="PC134"/>
      <c r="PD134"/>
      <c r="PE134"/>
      <c r="PF134"/>
      <c r="PG134"/>
      <c r="PH134"/>
      <c r="PI134"/>
      <c r="PJ134"/>
      <c r="PK134"/>
      <c r="PL134"/>
      <c r="PM134"/>
      <c r="PN134"/>
      <c r="PO134"/>
      <c r="PP134"/>
      <c r="PQ134"/>
      <c r="PR134"/>
      <c r="PS134"/>
      <c r="PT134"/>
      <c r="PU134"/>
      <c r="PV134"/>
      <c r="PW134"/>
      <c r="PX134"/>
      <c r="PY134"/>
      <c r="PZ134"/>
      <c r="QA134"/>
      <c r="QB134"/>
      <c r="QC134"/>
      <c r="QD134"/>
      <c r="QE134"/>
      <c r="QF134"/>
      <c r="QG134"/>
      <c r="QH134"/>
      <c r="QI134"/>
      <c r="QJ134"/>
      <c r="QK134"/>
      <c r="QL134"/>
      <c r="QM134"/>
      <c r="QN134"/>
      <c r="QO134"/>
      <c r="QP134"/>
      <c r="QQ134"/>
      <c r="QR134"/>
      <c r="QS134"/>
      <c r="QT134"/>
      <c r="QU134"/>
      <c r="QV134"/>
      <c r="QW134"/>
      <c r="QX134"/>
      <c r="QY134"/>
      <c r="QZ134"/>
      <c r="RA134"/>
      <c r="RB134"/>
      <c r="RC134"/>
      <c r="RD134"/>
      <c r="RE134"/>
      <c r="RF134"/>
    </row>
    <row r="135" spans="1:474">
      <c r="A135" s="255">
        <v>54</v>
      </c>
      <c r="B135" s="255" t="s">
        <v>190</v>
      </c>
      <c r="C135" s="255" t="s">
        <v>90</v>
      </c>
      <c r="D135" s="221">
        <v>10.199999999999999</v>
      </c>
      <c r="E135" s="221">
        <v>9</v>
      </c>
      <c r="F135" s="221">
        <v>12</v>
      </c>
      <c r="G135" s="221"/>
      <c r="H135" s="221"/>
      <c r="I135" s="221"/>
      <c r="J135"/>
      <c r="K135"/>
      <c r="L135"/>
      <c r="M135"/>
      <c r="N135"/>
      <c r="O135"/>
      <c r="P135"/>
      <c r="Q135"/>
      <c r="R135"/>
      <c r="S135"/>
      <c r="T135"/>
      <c r="U135"/>
      <c r="V135"/>
      <c r="W135"/>
      <c r="X135"/>
      <c r="Y135"/>
      <c r="Z135"/>
      <c r="AA135"/>
      <c r="AB135"/>
      <c r="AC135"/>
      <c r="AD135"/>
      <c r="AE135"/>
      <c r="AF135"/>
      <c r="AG135"/>
      <c r="AH135"/>
      <c r="AI135"/>
      <c r="AJ135"/>
      <c r="AK135"/>
      <c r="AL135"/>
      <c r="AM135"/>
      <c r="AN135"/>
      <c r="AO135"/>
      <c r="AP135"/>
      <c r="AQ135"/>
      <c r="AR135"/>
      <c r="AS135"/>
      <c r="AT135"/>
      <c r="AU135"/>
      <c r="AV135"/>
      <c r="AW135"/>
      <c r="AX135"/>
      <c r="AY135"/>
      <c r="AZ135"/>
      <c r="BA135"/>
      <c r="BB135"/>
      <c r="BC135"/>
      <c r="BD135"/>
      <c r="BE135"/>
      <c r="BF135"/>
      <c r="BG135"/>
      <c r="BH135"/>
      <c r="BI135"/>
      <c r="BJ135"/>
      <c r="BK135"/>
      <c r="BL135"/>
      <c r="BM135"/>
      <c r="BN135"/>
      <c r="BO135"/>
      <c r="BP135"/>
      <c r="BQ135"/>
      <c r="BR135"/>
      <c r="BS135"/>
      <c r="BT135"/>
      <c r="BU135"/>
      <c r="BV135"/>
      <c r="BW135"/>
      <c r="BX135"/>
      <c r="BY135"/>
      <c r="BZ135"/>
      <c r="CA135"/>
      <c r="CB135"/>
      <c r="CC135"/>
      <c r="CD135"/>
      <c r="CE135"/>
      <c r="CF135"/>
      <c r="CG135"/>
      <c r="CH135"/>
      <c r="CI135"/>
      <c r="CJ135"/>
      <c r="CK135"/>
      <c r="CL135"/>
      <c r="CM135"/>
      <c r="CN135"/>
      <c r="CO135"/>
      <c r="CP135"/>
      <c r="CQ135"/>
      <c r="CR135"/>
      <c r="CS135"/>
      <c r="CT135"/>
      <c r="CU135"/>
      <c r="CV135"/>
      <c r="CW135"/>
      <c r="CX135"/>
      <c r="CY135"/>
      <c r="CZ135"/>
      <c r="DA135"/>
      <c r="DB135"/>
      <c r="DC135"/>
      <c r="DD135"/>
      <c r="DE135"/>
      <c r="DF135"/>
      <c r="DG135"/>
      <c r="DH135"/>
      <c r="DI135"/>
      <c r="DJ135"/>
      <c r="DK135"/>
      <c r="DL135"/>
      <c r="DM135"/>
      <c r="DN135"/>
      <c r="DO135"/>
      <c r="DP135"/>
      <c r="DQ135"/>
      <c r="DR135"/>
      <c r="DS135"/>
      <c r="DT135"/>
      <c r="DU135"/>
      <c r="DV135"/>
      <c r="DW135"/>
      <c r="DX135"/>
      <c r="DY135"/>
      <c r="DZ135"/>
      <c r="EA135"/>
      <c r="EB135"/>
      <c r="EC135"/>
      <c r="ED135"/>
      <c r="EE135"/>
      <c r="EF135"/>
      <c r="EG135"/>
      <c r="EH135"/>
      <c r="EI135"/>
      <c r="EJ135"/>
      <c r="EK135"/>
      <c r="EL135"/>
      <c r="EM135"/>
      <c r="EN135"/>
      <c r="EO135"/>
      <c r="EP135"/>
      <c r="EQ135"/>
      <c r="ER135"/>
      <c r="ES135"/>
      <c r="ET135"/>
      <c r="EU135"/>
      <c r="EV135"/>
      <c r="EW135"/>
      <c r="EX135"/>
      <c r="EY135"/>
      <c r="EZ135"/>
      <c r="FA135"/>
      <c r="FB135"/>
      <c r="FC135"/>
      <c r="FD135"/>
      <c r="FE135"/>
      <c r="FF135"/>
      <c r="FG135"/>
      <c r="FH135"/>
      <c r="FI135"/>
      <c r="FJ135"/>
      <c r="FK135"/>
      <c r="FL135"/>
      <c r="FM135"/>
      <c r="FN135"/>
      <c r="FO135"/>
      <c r="FP135"/>
      <c r="FQ135"/>
      <c r="FR135"/>
      <c r="FS135"/>
      <c r="FT135"/>
      <c r="FU135"/>
      <c r="FV135"/>
      <c r="FW135"/>
      <c r="FX135"/>
      <c r="FY135"/>
      <c r="FZ135"/>
      <c r="GA135"/>
      <c r="GB135"/>
      <c r="GC135"/>
      <c r="GD135"/>
      <c r="GE135"/>
      <c r="GF135"/>
      <c r="GG135"/>
      <c r="GH135"/>
      <c r="GI135"/>
      <c r="GJ135"/>
      <c r="GK135"/>
      <c r="GL135"/>
      <c r="GM135"/>
      <c r="GN135"/>
      <c r="GO135"/>
      <c r="GP135"/>
      <c r="GQ135"/>
      <c r="GR135"/>
      <c r="GS135"/>
      <c r="GT135"/>
      <c r="GU135"/>
      <c r="GV135"/>
      <c r="GW135"/>
      <c r="GX135"/>
      <c r="GY135"/>
      <c r="GZ135"/>
      <c r="HA135"/>
      <c r="HB135"/>
      <c r="HC135"/>
      <c r="HD135"/>
      <c r="HE135"/>
      <c r="HF135"/>
      <c r="HG135"/>
      <c r="HH135"/>
      <c r="HI135"/>
      <c r="HJ135"/>
      <c r="HK135"/>
      <c r="HL135"/>
      <c r="HM135"/>
      <c r="HN135"/>
      <c r="HO135"/>
      <c r="HP135"/>
      <c r="HQ135"/>
      <c r="HR135"/>
      <c r="HS135"/>
      <c r="HT135"/>
      <c r="HU135"/>
      <c r="HV135"/>
      <c r="HW135"/>
      <c r="HX135"/>
      <c r="HY135"/>
      <c r="HZ135"/>
      <c r="IA135"/>
      <c r="IB135"/>
      <c r="IC135"/>
      <c r="ID135"/>
      <c r="IE135"/>
      <c r="IF135"/>
      <c r="IG135"/>
      <c r="IH135"/>
      <c r="II135"/>
      <c r="IJ135"/>
      <c r="IK135"/>
      <c r="IL135"/>
      <c r="IM135"/>
      <c r="IN135"/>
      <c r="IO135"/>
      <c r="IP135"/>
      <c r="IQ135"/>
      <c r="IR135"/>
      <c r="IS135"/>
      <c r="IT135"/>
      <c r="IU135"/>
      <c r="IV135"/>
      <c r="IW135"/>
      <c r="IX135"/>
      <c r="IY135"/>
      <c r="IZ135"/>
      <c r="JA135"/>
      <c r="JB135"/>
      <c r="JC135"/>
      <c r="JD135"/>
      <c r="JE135"/>
      <c r="JF135"/>
      <c r="JG135"/>
      <c r="JH135"/>
      <c r="JI135"/>
      <c r="JJ135"/>
      <c r="JK135"/>
      <c r="JL135"/>
      <c r="JM135"/>
      <c r="JN135"/>
      <c r="JO135"/>
      <c r="JP135"/>
      <c r="JQ135"/>
      <c r="JR135"/>
      <c r="JS135"/>
      <c r="JT135"/>
      <c r="JU135"/>
      <c r="JV135"/>
      <c r="JW135"/>
      <c r="JX135"/>
      <c r="JY135"/>
      <c r="JZ135"/>
      <c r="KA135"/>
      <c r="KB135"/>
      <c r="KC135"/>
      <c r="KD135"/>
      <c r="KE135"/>
      <c r="KF135"/>
      <c r="KG135"/>
      <c r="KH135"/>
      <c r="KI135"/>
      <c r="KJ135"/>
      <c r="KK135"/>
      <c r="KL135"/>
      <c r="KM135"/>
      <c r="KN135"/>
      <c r="KO135"/>
      <c r="KP135"/>
      <c r="KQ135"/>
      <c r="KR135"/>
      <c r="KS135"/>
      <c r="KT135"/>
      <c r="KU135"/>
      <c r="KV135"/>
      <c r="KW135"/>
      <c r="KX135"/>
      <c r="KY135"/>
      <c r="KZ135"/>
      <c r="LA135"/>
      <c r="LB135"/>
      <c r="LC135"/>
      <c r="LD135"/>
      <c r="LE135"/>
      <c r="LF135"/>
      <c r="LG135"/>
      <c r="LH135"/>
      <c r="LI135"/>
      <c r="LJ135"/>
      <c r="LK135"/>
      <c r="LL135"/>
      <c r="LM135"/>
      <c r="LN135"/>
      <c r="LO135"/>
      <c r="LP135"/>
      <c r="LQ135"/>
      <c r="LR135"/>
      <c r="LS135"/>
      <c r="LT135"/>
      <c r="LU135"/>
      <c r="LV135"/>
      <c r="LW135"/>
      <c r="LX135"/>
      <c r="LY135"/>
      <c r="LZ135"/>
      <c r="MA135"/>
      <c r="MB135"/>
      <c r="MC135"/>
      <c r="MD135"/>
      <c r="ME135"/>
      <c r="MF135"/>
      <c r="MG135"/>
      <c r="MH135"/>
      <c r="MI135"/>
      <c r="MJ135"/>
      <c r="MK135"/>
      <c r="ML135"/>
      <c r="MM135"/>
      <c r="MN135"/>
      <c r="MO135"/>
      <c r="MP135"/>
      <c r="MQ135"/>
      <c r="MR135"/>
      <c r="MS135"/>
      <c r="MT135"/>
      <c r="MU135"/>
      <c r="MV135"/>
      <c r="MW135"/>
      <c r="MX135"/>
      <c r="MY135"/>
      <c r="MZ135"/>
      <c r="NA135"/>
      <c r="NB135"/>
      <c r="NC135"/>
      <c r="ND135"/>
      <c r="NE135"/>
      <c r="NF135"/>
      <c r="NG135"/>
      <c r="NH135"/>
      <c r="NI135"/>
      <c r="NJ135"/>
      <c r="NK135"/>
      <c r="NL135"/>
      <c r="NM135"/>
      <c r="NN135"/>
      <c r="NO135"/>
      <c r="NP135"/>
      <c r="NQ135"/>
      <c r="NR135"/>
      <c r="NS135"/>
      <c r="NT135"/>
      <c r="NU135"/>
      <c r="NV135"/>
      <c r="NW135"/>
      <c r="NX135"/>
      <c r="NY135"/>
      <c r="NZ135"/>
      <c r="OA135"/>
      <c r="OB135"/>
      <c r="OC135"/>
      <c r="OD135"/>
      <c r="OE135"/>
      <c r="OF135"/>
      <c r="OG135"/>
      <c r="OH135"/>
      <c r="OI135"/>
      <c r="OJ135"/>
      <c r="OK135"/>
      <c r="OL135"/>
      <c r="OM135"/>
      <c r="ON135"/>
      <c r="OO135"/>
      <c r="OP135"/>
      <c r="OQ135"/>
      <c r="OR135"/>
      <c r="OS135"/>
      <c r="OT135"/>
      <c r="OU135"/>
      <c r="OV135"/>
      <c r="OW135"/>
      <c r="OX135"/>
      <c r="OY135"/>
      <c r="OZ135"/>
      <c r="PA135"/>
      <c r="PB135"/>
      <c r="PC135"/>
      <c r="PD135"/>
      <c r="PE135"/>
      <c r="PF135"/>
      <c r="PG135"/>
      <c r="PH135"/>
      <c r="PI135"/>
      <c r="PJ135"/>
      <c r="PK135"/>
      <c r="PL135"/>
      <c r="PM135"/>
      <c r="PN135"/>
      <c r="PO135"/>
      <c r="PP135"/>
      <c r="PQ135"/>
      <c r="PR135"/>
      <c r="PS135"/>
      <c r="PT135"/>
      <c r="PU135"/>
      <c r="PV135"/>
      <c r="PW135"/>
      <c r="PX135"/>
      <c r="PY135"/>
      <c r="PZ135"/>
      <c r="QA135"/>
      <c r="QB135"/>
      <c r="QC135"/>
      <c r="QD135"/>
      <c r="QE135"/>
      <c r="QF135"/>
      <c r="QG135"/>
      <c r="QH135"/>
      <c r="QI135"/>
      <c r="QJ135"/>
      <c r="QK135"/>
      <c r="QL135"/>
      <c r="QM135"/>
      <c r="QN135"/>
      <c r="QO135"/>
      <c r="QP135"/>
      <c r="QQ135"/>
      <c r="QR135"/>
      <c r="QS135"/>
      <c r="QT135"/>
      <c r="QU135"/>
      <c r="QV135"/>
      <c r="QW135"/>
      <c r="QX135"/>
      <c r="QY135"/>
      <c r="QZ135"/>
      <c r="RA135"/>
      <c r="RB135"/>
      <c r="RC135"/>
      <c r="RD135"/>
      <c r="RE135"/>
      <c r="RF135"/>
    </row>
    <row r="136" spans="1:474">
      <c r="A136" s="255">
        <v>54</v>
      </c>
      <c r="B136" s="255" t="s">
        <v>259</v>
      </c>
      <c r="C136" s="255" t="s">
        <v>90</v>
      </c>
      <c r="D136" s="221">
        <v>13</v>
      </c>
      <c r="E136" s="221">
        <v>13</v>
      </c>
      <c r="F136" s="221">
        <v>13</v>
      </c>
      <c r="G136" s="221"/>
      <c r="H136" s="221"/>
      <c r="I136" s="221"/>
      <c r="J136"/>
      <c r="K136"/>
      <c r="L136"/>
      <c r="M136"/>
      <c r="N136"/>
      <c r="O136"/>
      <c r="P136"/>
      <c r="Q136"/>
      <c r="R136"/>
      <c r="S136"/>
      <c r="T136"/>
      <c r="U136"/>
      <c r="V136"/>
      <c r="W136"/>
      <c r="X136"/>
      <c r="Y136"/>
      <c r="Z136"/>
      <c r="AA136"/>
      <c r="AB136"/>
      <c r="AC136"/>
      <c r="AD136"/>
      <c r="AE136"/>
      <c r="AF136"/>
      <c r="AG136"/>
      <c r="AH136"/>
      <c r="AI136"/>
      <c r="AJ136"/>
      <c r="AK136"/>
      <c r="AL136"/>
      <c r="AM136"/>
      <c r="AN136"/>
      <c r="AO136"/>
      <c r="AP136"/>
      <c r="AQ136"/>
      <c r="AR136"/>
      <c r="AS136"/>
      <c r="AT136"/>
      <c r="AU136"/>
      <c r="AV136"/>
      <c r="AW136"/>
      <c r="AX136"/>
      <c r="AY136"/>
      <c r="AZ136"/>
      <c r="BA136"/>
      <c r="BB136"/>
      <c r="BC136"/>
      <c r="BD136"/>
      <c r="BE136"/>
      <c r="BF136"/>
      <c r="BG136"/>
      <c r="BH136"/>
      <c r="BI136"/>
      <c r="BJ136"/>
      <c r="BK136"/>
      <c r="BL136"/>
      <c r="BM136"/>
      <c r="BN136"/>
      <c r="BO136"/>
      <c r="BP136"/>
      <c r="BQ136"/>
      <c r="BR136"/>
      <c r="BS136"/>
      <c r="BT136"/>
      <c r="BU136"/>
      <c r="BV136"/>
      <c r="BW136"/>
      <c r="BX136"/>
      <c r="BY136"/>
      <c r="BZ136"/>
      <c r="CA136"/>
      <c r="CB136"/>
      <c r="CC136"/>
      <c r="CD136"/>
      <c r="CE136"/>
      <c r="CF136"/>
      <c r="CG136"/>
      <c r="CH136"/>
      <c r="CI136"/>
      <c r="CJ136"/>
      <c r="CK136"/>
      <c r="CL136"/>
      <c r="CM136"/>
      <c r="CN136"/>
      <c r="CO136"/>
      <c r="CP136"/>
      <c r="CQ136"/>
      <c r="CR136"/>
      <c r="CS136"/>
      <c r="CT136"/>
      <c r="CU136"/>
      <c r="CV136"/>
      <c r="CW136"/>
      <c r="CX136"/>
      <c r="CY136"/>
      <c r="CZ136"/>
      <c r="DA136"/>
      <c r="DB136"/>
      <c r="DC136"/>
      <c r="DD136"/>
      <c r="DE136"/>
      <c r="DF136"/>
      <c r="DG136"/>
      <c r="DH136"/>
      <c r="DI136"/>
      <c r="DJ136"/>
      <c r="DK136"/>
      <c r="DL136"/>
      <c r="DM136"/>
      <c r="DN136"/>
      <c r="DO136"/>
      <c r="DP136"/>
      <c r="DQ136"/>
      <c r="DR136"/>
      <c r="DS136"/>
      <c r="DT136"/>
      <c r="DU136"/>
      <c r="DV136"/>
      <c r="DW136"/>
      <c r="DX136"/>
      <c r="DY136"/>
      <c r="DZ136"/>
      <c r="EA136"/>
      <c r="EB136"/>
      <c r="EC136"/>
      <c r="ED136"/>
      <c r="EE136"/>
      <c r="EF136"/>
      <c r="EG136"/>
      <c r="EH136"/>
      <c r="EI136"/>
      <c r="EJ136"/>
      <c r="EK136"/>
      <c r="EL136"/>
      <c r="EM136"/>
      <c r="EN136"/>
      <c r="EO136"/>
      <c r="EP136"/>
      <c r="EQ136"/>
      <c r="ER136"/>
      <c r="ES136"/>
      <c r="ET136"/>
      <c r="EU136"/>
      <c r="EV136"/>
      <c r="EW136"/>
      <c r="EX136"/>
      <c r="EY136"/>
      <c r="EZ136"/>
      <c r="FA136"/>
      <c r="FB136"/>
      <c r="FC136"/>
      <c r="FD136"/>
      <c r="FE136"/>
      <c r="FF136"/>
      <c r="FG136"/>
      <c r="FH136"/>
      <c r="FI136"/>
      <c r="FJ136"/>
      <c r="FK136"/>
      <c r="FL136"/>
      <c r="FM136"/>
      <c r="FN136"/>
      <c r="FO136"/>
      <c r="FP136"/>
      <c r="FQ136"/>
      <c r="FR136"/>
      <c r="FS136"/>
      <c r="FT136"/>
      <c r="FU136"/>
      <c r="FV136"/>
      <c r="FW136"/>
      <c r="FX136"/>
      <c r="FY136"/>
      <c r="FZ136"/>
      <c r="GA136"/>
      <c r="GB136"/>
      <c r="GC136"/>
      <c r="GD136"/>
      <c r="GE136"/>
      <c r="GF136"/>
      <c r="GG136"/>
      <c r="GH136"/>
      <c r="GI136"/>
      <c r="GJ136"/>
      <c r="GK136"/>
      <c r="GL136"/>
      <c r="GM136"/>
      <c r="GN136"/>
      <c r="GO136"/>
      <c r="GP136"/>
      <c r="GQ136"/>
      <c r="GR136"/>
      <c r="GS136"/>
      <c r="GT136"/>
      <c r="GU136"/>
      <c r="GV136"/>
      <c r="GW136"/>
      <c r="GX136"/>
      <c r="GY136"/>
      <c r="GZ136"/>
      <c r="HA136"/>
      <c r="HB136"/>
      <c r="HC136"/>
      <c r="HD136"/>
      <c r="HE136"/>
      <c r="HF136"/>
      <c r="HG136"/>
      <c r="HH136"/>
      <c r="HI136"/>
      <c r="HJ136"/>
      <c r="HK136"/>
      <c r="HL136"/>
      <c r="HM136"/>
      <c r="HN136"/>
      <c r="HO136"/>
      <c r="HP136"/>
      <c r="HQ136"/>
      <c r="HR136"/>
      <c r="HS136"/>
      <c r="HT136"/>
      <c r="HU136"/>
      <c r="HV136"/>
      <c r="HW136"/>
      <c r="HX136"/>
      <c r="HY136"/>
      <c r="HZ136"/>
      <c r="IA136"/>
      <c r="IB136"/>
      <c r="IC136"/>
      <c r="ID136"/>
      <c r="IE136"/>
      <c r="IF136"/>
      <c r="IG136"/>
      <c r="IH136"/>
      <c r="II136"/>
      <c r="IJ136"/>
      <c r="IK136"/>
      <c r="IL136"/>
      <c r="IM136"/>
      <c r="IN136"/>
      <c r="IO136"/>
      <c r="IP136"/>
      <c r="IQ136"/>
      <c r="IR136"/>
      <c r="IS136"/>
      <c r="IT136"/>
      <c r="IU136"/>
      <c r="IV136"/>
      <c r="IW136"/>
      <c r="IX136"/>
      <c r="IY136"/>
      <c r="IZ136"/>
      <c r="JA136"/>
      <c r="JB136"/>
      <c r="JC136"/>
      <c r="JD136"/>
      <c r="JE136"/>
      <c r="JF136"/>
      <c r="JG136"/>
      <c r="JH136"/>
      <c r="JI136"/>
      <c r="JJ136"/>
      <c r="JK136"/>
      <c r="JL136"/>
      <c r="JM136"/>
      <c r="JN136"/>
      <c r="JO136"/>
      <c r="JP136"/>
      <c r="JQ136"/>
      <c r="JR136"/>
      <c r="JS136"/>
      <c r="JT136"/>
      <c r="JU136"/>
      <c r="JV136"/>
      <c r="JW136"/>
      <c r="JX136"/>
      <c r="JY136"/>
      <c r="JZ136"/>
      <c r="KA136"/>
      <c r="KB136"/>
      <c r="KC136"/>
      <c r="KD136"/>
      <c r="KE136"/>
      <c r="KF136"/>
      <c r="KG136"/>
      <c r="KH136"/>
      <c r="KI136"/>
      <c r="KJ136"/>
      <c r="KK136"/>
      <c r="KL136"/>
      <c r="KM136"/>
      <c r="KN136"/>
      <c r="KO136"/>
      <c r="KP136"/>
      <c r="KQ136"/>
      <c r="KR136"/>
      <c r="KS136"/>
      <c r="KT136"/>
      <c r="KU136"/>
      <c r="KV136"/>
      <c r="KW136"/>
      <c r="KX136"/>
      <c r="KY136"/>
      <c r="KZ136"/>
      <c r="LA136"/>
      <c r="LB136"/>
      <c r="LC136"/>
      <c r="LD136"/>
      <c r="LE136"/>
      <c r="LF136"/>
      <c r="LG136"/>
      <c r="LH136"/>
      <c r="LI136"/>
      <c r="LJ136"/>
      <c r="LK136"/>
      <c r="LL136"/>
      <c r="LM136"/>
      <c r="LN136"/>
      <c r="LO136"/>
      <c r="LP136"/>
      <c r="LQ136"/>
      <c r="LR136"/>
      <c r="LS136"/>
      <c r="LT136"/>
      <c r="LU136"/>
      <c r="LV136"/>
      <c r="LW136"/>
      <c r="LX136"/>
      <c r="LY136"/>
      <c r="LZ136"/>
      <c r="MA136"/>
      <c r="MB136"/>
      <c r="MC136"/>
      <c r="MD136"/>
      <c r="ME136"/>
      <c r="MF136"/>
      <c r="MG136"/>
      <c r="MH136"/>
      <c r="MI136"/>
      <c r="MJ136"/>
      <c r="MK136"/>
      <c r="ML136"/>
      <c r="MM136"/>
      <c r="MN136"/>
      <c r="MO136"/>
      <c r="MP136"/>
      <c r="MQ136"/>
      <c r="MR136"/>
      <c r="MS136"/>
      <c r="MT136"/>
      <c r="MU136"/>
      <c r="MV136"/>
      <c r="MW136"/>
      <c r="MX136"/>
      <c r="MY136"/>
      <c r="MZ136"/>
      <c r="NA136"/>
      <c r="NB136"/>
      <c r="NC136"/>
      <c r="ND136"/>
      <c r="NE136"/>
      <c r="NF136"/>
      <c r="NG136"/>
      <c r="NH136"/>
      <c r="NI136"/>
      <c r="NJ136"/>
      <c r="NK136"/>
      <c r="NL136"/>
      <c r="NM136"/>
      <c r="NN136"/>
      <c r="NO136"/>
      <c r="NP136"/>
      <c r="NQ136"/>
      <c r="NR136"/>
      <c r="NS136"/>
      <c r="NT136"/>
      <c r="NU136"/>
      <c r="NV136"/>
      <c r="NW136"/>
      <c r="NX136"/>
      <c r="NY136"/>
      <c r="NZ136"/>
      <c r="OA136"/>
      <c r="OB136"/>
      <c r="OC136"/>
      <c r="OD136"/>
      <c r="OE136"/>
      <c r="OF136"/>
      <c r="OG136"/>
      <c r="OH136"/>
      <c r="OI136"/>
      <c r="OJ136"/>
      <c r="OK136"/>
      <c r="OL136"/>
      <c r="OM136"/>
      <c r="ON136"/>
      <c r="OO136"/>
      <c r="OP136"/>
      <c r="OQ136"/>
      <c r="OR136"/>
      <c r="OS136"/>
      <c r="OT136"/>
      <c r="OU136"/>
      <c r="OV136"/>
      <c r="OW136"/>
      <c r="OX136"/>
      <c r="OY136"/>
      <c r="OZ136"/>
      <c r="PA136"/>
      <c r="PB136"/>
      <c r="PC136"/>
      <c r="PD136"/>
      <c r="PE136"/>
      <c r="PF136"/>
      <c r="PG136"/>
      <c r="PH136"/>
      <c r="PI136"/>
      <c r="PJ136"/>
      <c r="PK136"/>
      <c r="PL136"/>
      <c r="PM136"/>
      <c r="PN136"/>
      <c r="PO136"/>
      <c r="PP136"/>
      <c r="PQ136"/>
      <c r="PR136"/>
      <c r="PS136"/>
      <c r="PT136"/>
      <c r="PU136"/>
      <c r="PV136"/>
      <c r="PW136"/>
      <c r="PX136"/>
      <c r="PY136"/>
      <c r="PZ136"/>
      <c r="QA136"/>
      <c r="QB136"/>
      <c r="QC136"/>
      <c r="QD136"/>
      <c r="QE136"/>
      <c r="QF136"/>
      <c r="QG136"/>
      <c r="QH136"/>
      <c r="QI136"/>
      <c r="QJ136"/>
      <c r="QK136"/>
      <c r="QL136"/>
      <c r="QM136"/>
      <c r="QN136"/>
      <c r="QO136"/>
      <c r="QP136"/>
      <c r="QQ136"/>
      <c r="QR136"/>
      <c r="QS136"/>
      <c r="QT136"/>
      <c r="QU136"/>
      <c r="QV136"/>
      <c r="QW136"/>
      <c r="QX136"/>
      <c r="QY136"/>
      <c r="QZ136"/>
      <c r="RA136"/>
      <c r="RB136"/>
      <c r="RC136"/>
      <c r="RD136"/>
      <c r="RE136"/>
      <c r="RF136"/>
    </row>
    <row r="137" spans="1:474">
      <c r="A137" s="255">
        <v>56</v>
      </c>
      <c r="B137" s="255" t="s">
        <v>229</v>
      </c>
      <c r="C137" s="255" t="s">
        <v>91</v>
      </c>
      <c r="D137" s="221">
        <v>14</v>
      </c>
      <c r="E137" s="221">
        <v>14</v>
      </c>
      <c r="F137" s="221">
        <v>14</v>
      </c>
      <c r="G137" s="221"/>
      <c r="H137" s="221"/>
      <c r="I137" s="221"/>
      <c r="J137"/>
      <c r="K137"/>
      <c r="L137"/>
      <c r="M137"/>
      <c r="N137"/>
      <c r="O137"/>
      <c r="P137"/>
      <c r="Q137"/>
      <c r="R137"/>
      <c r="S137"/>
      <c r="T137"/>
      <c r="U137"/>
      <c r="V137"/>
      <c r="W137"/>
      <c r="X137"/>
      <c r="Y137"/>
      <c r="Z137"/>
      <c r="AA137"/>
      <c r="AB137"/>
      <c r="AC137"/>
      <c r="AD137"/>
      <c r="AE137"/>
      <c r="AF137"/>
      <c r="AG137"/>
      <c r="AH137"/>
      <c r="AI137"/>
      <c r="AJ137"/>
      <c r="AK137"/>
      <c r="AL137"/>
      <c r="AM137"/>
      <c r="AN137"/>
      <c r="AO137"/>
      <c r="AP137"/>
      <c r="AQ137"/>
      <c r="AR137"/>
      <c r="AS137"/>
      <c r="AT137"/>
      <c r="AU137"/>
      <c r="AV137"/>
      <c r="AW137"/>
      <c r="AX137"/>
      <c r="AY137"/>
      <c r="AZ137"/>
      <c r="BA137"/>
      <c r="BB137"/>
      <c r="BC137"/>
      <c r="BD137"/>
      <c r="BE137"/>
      <c r="BF137"/>
      <c r="BG137"/>
      <c r="BH137"/>
      <c r="BI137"/>
      <c r="BJ137"/>
      <c r="BK137"/>
      <c r="BL137"/>
      <c r="BM137"/>
      <c r="BN137"/>
      <c r="BO137"/>
      <c r="BP137"/>
      <c r="BQ137"/>
      <c r="BR137"/>
      <c r="BS137"/>
      <c r="BT137"/>
      <c r="BU137"/>
      <c r="BV137"/>
      <c r="BW137"/>
      <c r="BX137"/>
      <c r="BY137"/>
      <c r="BZ137"/>
      <c r="CA137"/>
      <c r="CB137"/>
      <c r="CC137"/>
      <c r="CD137"/>
      <c r="CE137"/>
      <c r="CF137"/>
      <c r="CG137"/>
      <c r="CH137"/>
      <c r="CI137"/>
      <c r="CJ137"/>
      <c r="CK137"/>
      <c r="CL137"/>
      <c r="CM137"/>
      <c r="CN137"/>
      <c r="CO137"/>
      <c r="CP137"/>
      <c r="CQ137"/>
      <c r="CR137"/>
      <c r="CS137"/>
      <c r="CT137"/>
      <c r="CU137"/>
      <c r="CV137"/>
      <c r="CW137"/>
      <c r="CX137"/>
      <c r="CY137"/>
      <c r="CZ137"/>
      <c r="DA137"/>
      <c r="DB137"/>
      <c r="DC137"/>
      <c r="DD137"/>
      <c r="DE137"/>
      <c r="DF137"/>
      <c r="DG137"/>
      <c r="DH137"/>
      <c r="DI137"/>
      <c r="DJ137"/>
      <c r="DK137"/>
      <c r="DL137"/>
      <c r="DM137"/>
      <c r="DN137"/>
      <c r="DO137"/>
      <c r="DP137"/>
      <c r="DQ137"/>
      <c r="DR137"/>
      <c r="DS137"/>
      <c r="DT137"/>
      <c r="DU137"/>
      <c r="DV137"/>
      <c r="DW137"/>
      <c r="DX137"/>
      <c r="DY137"/>
      <c r="DZ137"/>
      <c r="EA137"/>
      <c r="EB137"/>
      <c r="EC137"/>
      <c r="ED137"/>
      <c r="EE137"/>
      <c r="EF137"/>
      <c r="EG137"/>
      <c r="EH137"/>
      <c r="EI137"/>
      <c r="EJ137"/>
      <c r="EK137"/>
      <c r="EL137"/>
      <c r="EM137"/>
      <c r="EN137"/>
      <c r="EO137"/>
      <c r="EP137"/>
      <c r="EQ137"/>
      <c r="ER137"/>
      <c r="ES137"/>
      <c r="ET137"/>
      <c r="EU137"/>
      <c r="EV137"/>
      <c r="EW137"/>
      <c r="EX137"/>
      <c r="EY137"/>
      <c r="EZ137"/>
      <c r="FA137"/>
      <c r="FB137"/>
      <c r="FC137"/>
      <c r="FD137"/>
      <c r="FE137"/>
      <c r="FF137"/>
      <c r="FG137"/>
      <c r="FH137"/>
      <c r="FI137"/>
      <c r="FJ137"/>
      <c r="FK137"/>
      <c r="FL137"/>
      <c r="FM137"/>
      <c r="FN137"/>
      <c r="FO137"/>
      <c r="FP137"/>
      <c r="FQ137"/>
      <c r="FR137"/>
      <c r="FS137"/>
      <c r="FT137"/>
      <c r="FU137"/>
      <c r="FV137"/>
      <c r="FW137"/>
      <c r="FX137"/>
      <c r="FY137"/>
      <c r="FZ137"/>
      <c r="GA137"/>
      <c r="GB137"/>
      <c r="GC137"/>
      <c r="GD137"/>
      <c r="GE137"/>
      <c r="GF137"/>
      <c r="GG137"/>
      <c r="GH137"/>
      <c r="GI137"/>
      <c r="GJ137"/>
      <c r="GK137"/>
      <c r="GL137"/>
      <c r="GM137"/>
      <c r="GN137"/>
      <c r="GO137"/>
      <c r="GP137"/>
      <c r="GQ137"/>
      <c r="GR137"/>
      <c r="GS137"/>
      <c r="GT137"/>
      <c r="GU137"/>
      <c r="GV137"/>
      <c r="GW137"/>
      <c r="GX137"/>
      <c r="GY137"/>
      <c r="GZ137"/>
      <c r="HA137"/>
      <c r="HB137"/>
      <c r="HC137"/>
      <c r="HD137"/>
      <c r="HE137"/>
      <c r="HF137"/>
      <c r="HG137"/>
      <c r="HH137"/>
      <c r="HI137"/>
      <c r="HJ137"/>
      <c r="HK137"/>
      <c r="HL137"/>
      <c r="HM137"/>
      <c r="HN137"/>
      <c r="HO137"/>
      <c r="HP137"/>
      <c r="HQ137"/>
      <c r="HR137"/>
      <c r="HS137"/>
      <c r="HT137"/>
      <c r="HU137"/>
      <c r="HV137"/>
      <c r="HW137"/>
      <c r="HX137"/>
      <c r="HY137"/>
      <c r="HZ137"/>
      <c r="IA137"/>
      <c r="IB137"/>
      <c r="IC137"/>
      <c r="ID137"/>
      <c r="IE137"/>
      <c r="IF137"/>
      <c r="IG137"/>
      <c r="IH137"/>
      <c r="II137"/>
      <c r="IJ137"/>
      <c r="IK137"/>
      <c r="IL137"/>
      <c r="IM137"/>
      <c r="IN137"/>
      <c r="IO137"/>
      <c r="IP137"/>
      <c r="IQ137"/>
      <c r="IR137"/>
      <c r="IS137"/>
      <c r="IT137"/>
      <c r="IU137"/>
      <c r="IV137"/>
      <c r="IW137"/>
      <c r="IX137"/>
      <c r="IY137"/>
      <c r="IZ137"/>
      <c r="JA137"/>
      <c r="JB137"/>
      <c r="JC137"/>
      <c r="JD137"/>
      <c r="JE137"/>
      <c r="JF137"/>
      <c r="JG137"/>
      <c r="JH137"/>
      <c r="JI137"/>
      <c r="JJ137"/>
      <c r="JK137"/>
      <c r="JL137"/>
      <c r="JM137"/>
      <c r="JN137"/>
      <c r="JO137"/>
      <c r="JP137"/>
      <c r="JQ137"/>
      <c r="JR137"/>
      <c r="JS137"/>
      <c r="JT137"/>
      <c r="JU137"/>
      <c r="JV137"/>
      <c r="JW137"/>
      <c r="JX137"/>
      <c r="JY137"/>
      <c r="JZ137"/>
      <c r="KA137"/>
      <c r="KB137"/>
      <c r="KC137"/>
      <c r="KD137"/>
      <c r="KE137"/>
      <c r="KF137"/>
      <c r="KG137"/>
      <c r="KH137"/>
      <c r="KI137"/>
      <c r="KJ137"/>
      <c r="KK137"/>
      <c r="KL137"/>
      <c r="KM137"/>
      <c r="KN137"/>
      <c r="KO137"/>
      <c r="KP137"/>
      <c r="KQ137"/>
      <c r="KR137"/>
      <c r="KS137"/>
      <c r="KT137"/>
      <c r="KU137"/>
      <c r="KV137"/>
      <c r="KW137"/>
      <c r="KX137"/>
      <c r="KY137"/>
      <c r="KZ137"/>
      <c r="LA137"/>
      <c r="LB137"/>
      <c r="LC137"/>
      <c r="LD137"/>
      <c r="LE137"/>
      <c r="LF137"/>
      <c r="LG137"/>
      <c r="LH137"/>
      <c r="LI137"/>
      <c r="LJ137"/>
      <c r="LK137"/>
      <c r="LL137"/>
      <c r="LM137"/>
      <c r="LN137"/>
      <c r="LO137"/>
      <c r="LP137"/>
      <c r="LQ137"/>
      <c r="LR137"/>
      <c r="LS137"/>
      <c r="LT137"/>
      <c r="LU137"/>
      <c r="LV137"/>
      <c r="LW137"/>
      <c r="LX137"/>
      <c r="LY137"/>
      <c r="LZ137"/>
      <c r="MA137"/>
      <c r="MB137"/>
      <c r="MC137"/>
      <c r="MD137"/>
      <c r="ME137"/>
      <c r="MF137"/>
      <c r="MG137"/>
      <c r="MH137"/>
      <c r="MI137"/>
      <c r="MJ137"/>
      <c r="MK137"/>
      <c r="ML137"/>
      <c r="MM137"/>
      <c r="MN137"/>
      <c r="MO137"/>
      <c r="MP137"/>
      <c r="MQ137"/>
      <c r="MR137"/>
      <c r="MS137"/>
      <c r="MT137"/>
      <c r="MU137"/>
      <c r="MV137"/>
      <c r="MW137"/>
      <c r="MX137"/>
      <c r="MY137"/>
      <c r="MZ137"/>
      <c r="NA137"/>
      <c r="NB137"/>
      <c r="NC137"/>
      <c r="ND137"/>
      <c r="NE137"/>
      <c r="NF137"/>
      <c r="NG137"/>
      <c r="NH137"/>
      <c r="NI137"/>
      <c r="NJ137"/>
      <c r="NK137"/>
      <c r="NL137"/>
      <c r="NM137"/>
      <c r="NN137"/>
      <c r="NO137"/>
      <c r="NP137"/>
      <c r="NQ137"/>
      <c r="NR137"/>
      <c r="NS137"/>
      <c r="NT137"/>
      <c r="NU137"/>
      <c r="NV137"/>
      <c r="NW137"/>
      <c r="NX137"/>
      <c r="NY137"/>
      <c r="NZ137"/>
      <c r="OA137"/>
      <c r="OB137"/>
      <c r="OC137"/>
      <c r="OD137"/>
      <c r="OE137"/>
      <c r="OF137"/>
      <c r="OG137"/>
      <c r="OH137"/>
      <c r="OI137"/>
      <c r="OJ137"/>
      <c r="OK137"/>
      <c r="OL137"/>
      <c r="OM137"/>
      <c r="ON137"/>
      <c r="OO137"/>
      <c r="OP137"/>
      <c r="OQ137"/>
      <c r="OR137"/>
      <c r="OS137"/>
      <c r="OT137"/>
      <c r="OU137"/>
      <c r="OV137"/>
      <c r="OW137"/>
      <c r="OX137"/>
      <c r="OY137"/>
      <c r="OZ137"/>
      <c r="PA137"/>
      <c r="PB137"/>
      <c r="PC137"/>
      <c r="PD137"/>
      <c r="PE137"/>
      <c r="PF137"/>
      <c r="PG137"/>
      <c r="PH137"/>
      <c r="PI137"/>
      <c r="PJ137"/>
      <c r="PK137"/>
      <c r="PL137"/>
      <c r="PM137"/>
      <c r="PN137"/>
      <c r="PO137"/>
      <c r="PP137"/>
      <c r="PQ137"/>
      <c r="PR137"/>
      <c r="PS137"/>
      <c r="PT137"/>
      <c r="PU137"/>
      <c r="PV137"/>
      <c r="PW137"/>
      <c r="PX137"/>
      <c r="PY137"/>
      <c r="PZ137"/>
      <c r="QA137"/>
      <c r="QB137"/>
      <c r="QC137"/>
      <c r="QD137"/>
      <c r="QE137"/>
      <c r="QF137"/>
      <c r="QG137"/>
      <c r="QH137"/>
      <c r="QI137"/>
      <c r="QJ137"/>
      <c r="QK137"/>
      <c r="QL137"/>
      <c r="QM137"/>
      <c r="QN137"/>
      <c r="QO137"/>
      <c r="QP137"/>
      <c r="QQ137"/>
      <c r="QR137"/>
      <c r="QS137"/>
      <c r="QT137"/>
      <c r="QU137"/>
      <c r="QV137"/>
      <c r="QW137"/>
      <c r="QX137"/>
      <c r="QY137"/>
      <c r="QZ137"/>
      <c r="RA137"/>
      <c r="RB137"/>
      <c r="RC137"/>
      <c r="RD137"/>
      <c r="RE137"/>
      <c r="RF137"/>
    </row>
    <row r="138" spans="1:474">
      <c r="A138" s="255">
        <v>56</v>
      </c>
      <c r="B138" s="255" t="s">
        <v>190</v>
      </c>
      <c r="C138" s="255" t="s">
        <v>91</v>
      </c>
      <c r="D138" s="221">
        <v>12.363636363636363</v>
      </c>
      <c r="E138" s="221">
        <v>11</v>
      </c>
      <c r="F138" s="221">
        <v>14</v>
      </c>
      <c r="G138" s="221"/>
      <c r="H138" s="221"/>
      <c r="I138" s="221"/>
      <c r="J138"/>
      <c r="K138"/>
      <c r="L138"/>
      <c r="M138"/>
      <c r="N138"/>
      <c r="O138"/>
      <c r="P138"/>
      <c r="Q138"/>
      <c r="R138"/>
      <c r="S138"/>
      <c r="T138"/>
      <c r="U138"/>
      <c r="V138"/>
      <c r="W138"/>
      <c r="X138"/>
      <c r="Y138"/>
      <c r="Z138"/>
      <c r="AA138"/>
      <c r="AB138"/>
      <c r="AC138"/>
      <c r="AD138"/>
      <c r="AE138"/>
      <c r="AF138"/>
      <c r="AG138"/>
      <c r="AH138"/>
      <c r="AI138"/>
      <c r="AJ138"/>
      <c r="AK138"/>
      <c r="AL138"/>
      <c r="AM138"/>
      <c r="AN138"/>
      <c r="AO138"/>
      <c r="AP138"/>
      <c r="AQ138"/>
      <c r="AR138"/>
      <c r="AS138"/>
      <c r="AT138"/>
      <c r="AU138"/>
      <c r="AV138"/>
      <c r="AW138"/>
      <c r="AX138"/>
      <c r="AY138"/>
      <c r="AZ138"/>
      <c r="BA138"/>
      <c r="BB138"/>
      <c r="BC138"/>
      <c r="BD138"/>
      <c r="BE138"/>
      <c r="BF138"/>
      <c r="BG138"/>
      <c r="BH138"/>
      <c r="BI138"/>
      <c r="BJ138"/>
      <c r="BK138"/>
      <c r="BL138"/>
      <c r="BM138"/>
      <c r="BN138"/>
      <c r="BO138"/>
      <c r="BP138"/>
      <c r="BQ138"/>
      <c r="BR138"/>
      <c r="BS138"/>
      <c r="BT138"/>
      <c r="BU138"/>
      <c r="BV138"/>
      <c r="BW138"/>
      <c r="BX138"/>
      <c r="BY138"/>
      <c r="BZ138"/>
      <c r="CA138"/>
      <c r="CB138"/>
      <c r="CC138"/>
      <c r="CD138"/>
      <c r="CE138"/>
      <c r="CF138"/>
      <c r="CG138"/>
      <c r="CH138"/>
      <c r="CI138"/>
      <c r="CJ138"/>
      <c r="CK138"/>
      <c r="CL138"/>
      <c r="CM138"/>
      <c r="CN138"/>
      <c r="CO138"/>
      <c r="CP138"/>
      <c r="CQ138"/>
      <c r="CR138"/>
      <c r="CS138"/>
      <c r="CT138"/>
      <c r="CU138"/>
      <c r="CV138"/>
      <c r="CW138"/>
      <c r="CX138"/>
      <c r="CY138"/>
      <c r="CZ138"/>
      <c r="DA138"/>
      <c r="DB138"/>
      <c r="DC138"/>
      <c r="DD138"/>
      <c r="DE138"/>
      <c r="DF138"/>
      <c r="DG138"/>
      <c r="DH138"/>
      <c r="DI138"/>
      <c r="DJ138"/>
      <c r="DK138"/>
      <c r="DL138"/>
      <c r="DM138"/>
      <c r="DN138"/>
      <c r="DO138"/>
      <c r="DP138"/>
      <c r="DQ138"/>
      <c r="DR138"/>
      <c r="DS138"/>
      <c r="DT138"/>
      <c r="DU138"/>
      <c r="DV138"/>
      <c r="DW138"/>
      <c r="DX138"/>
      <c r="DY138"/>
      <c r="DZ138"/>
      <c r="EA138"/>
      <c r="EB138"/>
      <c r="EC138"/>
      <c r="ED138"/>
      <c r="EE138"/>
      <c r="EF138"/>
      <c r="EG138"/>
      <c r="EH138"/>
      <c r="EI138"/>
      <c r="EJ138"/>
      <c r="EK138"/>
      <c r="EL138"/>
      <c r="EM138"/>
      <c r="EN138"/>
      <c r="EO138"/>
      <c r="EP138"/>
      <c r="EQ138"/>
      <c r="ER138"/>
      <c r="ES138"/>
      <c r="ET138"/>
      <c r="EU138"/>
      <c r="EV138"/>
      <c r="EW138"/>
      <c r="EX138"/>
      <c r="EY138"/>
      <c r="EZ138"/>
      <c r="FA138"/>
      <c r="FB138"/>
      <c r="FC138"/>
      <c r="FD138"/>
      <c r="FE138"/>
      <c r="FF138"/>
      <c r="FG138"/>
      <c r="FH138"/>
      <c r="FI138"/>
      <c r="FJ138"/>
      <c r="FK138"/>
      <c r="FL138"/>
      <c r="FM138"/>
      <c r="FN138"/>
      <c r="FO138"/>
      <c r="FP138"/>
      <c r="FQ138"/>
      <c r="FR138"/>
      <c r="FS138"/>
      <c r="FT138"/>
      <c r="FU138"/>
      <c r="FV138"/>
      <c r="FW138"/>
      <c r="FX138"/>
      <c r="FY138"/>
      <c r="FZ138"/>
      <c r="GA138"/>
      <c r="GB138"/>
      <c r="GC138"/>
      <c r="GD138"/>
      <c r="GE138"/>
      <c r="GF138"/>
      <c r="GG138"/>
      <c r="GH138"/>
      <c r="GI138"/>
      <c r="GJ138"/>
      <c r="GK138"/>
      <c r="GL138"/>
      <c r="GM138"/>
      <c r="GN138"/>
      <c r="GO138"/>
      <c r="GP138"/>
      <c r="GQ138"/>
      <c r="GR138"/>
      <c r="GS138"/>
      <c r="GT138"/>
      <c r="GU138"/>
      <c r="GV138"/>
      <c r="GW138"/>
      <c r="GX138"/>
      <c r="GY138"/>
      <c r="GZ138"/>
      <c r="HA138"/>
      <c r="HB138"/>
      <c r="HC138"/>
      <c r="HD138"/>
      <c r="HE138"/>
      <c r="HF138"/>
      <c r="HG138"/>
      <c r="HH138"/>
      <c r="HI138"/>
      <c r="HJ138"/>
      <c r="HK138"/>
      <c r="HL138"/>
      <c r="HM138"/>
      <c r="HN138"/>
      <c r="HO138"/>
      <c r="HP138"/>
      <c r="HQ138"/>
      <c r="HR138"/>
      <c r="HS138"/>
      <c r="HT138"/>
      <c r="HU138"/>
      <c r="HV138"/>
      <c r="HW138"/>
      <c r="HX138"/>
      <c r="HY138"/>
      <c r="HZ138"/>
      <c r="IA138"/>
      <c r="IB138"/>
      <c r="IC138"/>
      <c r="ID138"/>
      <c r="IE138"/>
      <c r="IF138"/>
      <c r="IG138"/>
      <c r="IH138"/>
      <c r="II138"/>
      <c r="IJ138"/>
      <c r="IK138"/>
      <c r="IL138"/>
      <c r="IM138"/>
      <c r="IN138"/>
      <c r="IO138"/>
      <c r="IP138"/>
      <c r="IQ138"/>
      <c r="IR138"/>
      <c r="IS138"/>
      <c r="IT138"/>
      <c r="IU138"/>
      <c r="IV138"/>
      <c r="IW138"/>
      <c r="IX138"/>
      <c r="IY138"/>
      <c r="IZ138"/>
      <c r="JA138"/>
      <c r="JB138"/>
      <c r="JC138"/>
      <c r="JD138"/>
      <c r="JE138"/>
      <c r="JF138"/>
      <c r="JG138"/>
      <c r="JH138"/>
      <c r="JI138"/>
      <c r="JJ138"/>
      <c r="JK138"/>
      <c r="JL138"/>
      <c r="JM138"/>
      <c r="JN138"/>
      <c r="JO138"/>
      <c r="JP138"/>
      <c r="JQ138"/>
      <c r="JR138"/>
      <c r="JS138"/>
      <c r="JT138"/>
      <c r="JU138"/>
      <c r="JV138"/>
      <c r="JW138"/>
      <c r="JX138"/>
      <c r="JY138"/>
      <c r="JZ138"/>
      <c r="KA138"/>
      <c r="KB138"/>
      <c r="KC138"/>
      <c r="KD138"/>
      <c r="KE138"/>
      <c r="KF138"/>
      <c r="KG138"/>
      <c r="KH138"/>
      <c r="KI138"/>
      <c r="KJ138"/>
      <c r="KK138"/>
      <c r="KL138"/>
      <c r="KM138"/>
      <c r="KN138"/>
      <c r="KO138"/>
      <c r="KP138"/>
      <c r="KQ138"/>
      <c r="KR138"/>
      <c r="KS138"/>
      <c r="KT138"/>
      <c r="KU138"/>
      <c r="KV138"/>
      <c r="KW138"/>
      <c r="KX138"/>
      <c r="KY138"/>
      <c r="KZ138"/>
      <c r="LA138"/>
      <c r="LB138"/>
      <c r="LC138"/>
      <c r="LD138"/>
      <c r="LE138"/>
      <c r="LF138"/>
      <c r="LG138"/>
      <c r="LH138"/>
      <c r="LI138"/>
      <c r="LJ138"/>
      <c r="LK138"/>
      <c r="LL138"/>
      <c r="LM138"/>
      <c r="LN138"/>
      <c r="LO138"/>
      <c r="LP138"/>
      <c r="LQ138"/>
      <c r="LR138"/>
      <c r="LS138"/>
      <c r="LT138"/>
      <c r="LU138"/>
      <c r="LV138"/>
      <c r="LW138"/>
      <c r="LX138"/>
      <c r="LY138"/>
      <c r="LZ138"/>
      <c r="MA138"/>
      <c r="MB138"/>
      <c r="MC138"/>
      <c r="MD138"/>
      <c r="ME138"/>
      <c r="MF138"/>
      <c r="MG138"/>
      <c r="MH138"/>
      <c r="MI138"/>
      <c r="MJ138"/>
      <c r="MK138"/>
      <c r="ML138"/>
      <c r="MM138"/>
      <c r="MN138"/>
      <c r="MO138"/>
      <c r="MP138"/>
      <c r="MQ138"/>
      <c r="MR138"/>
      <c r="MS138"/>
      <c r="MT138"/>
      <c r="MU138"/>
      <c r="MV138"/>
      <c r="MW138"/>
      <c r="MX138"/>
      <c r="MY138"/>
      <c r="MZ138"/>
      <c r="NA138"/>
      <c r="NB138"/>
      <c r="NC138"/>
      <c r="ND138"/>
      <c r="NE138"/>
      <c r="NF138"/>
      <c r="NG138"/>
      <c r="NH138"/>
      <c r="NI138"/>
      <c r="NJ138"/>
      <c r="NK138"/>
      <c r="NL138"/>
      <c r="NM138"/>
      <c r="NN138"/>
      <c r="NO138"/>
      <c r="NP138"/>
      <c r="NQ138"/>
      <c r="NR138"/>
      <c r="NS138"/>
      <c r="NT138"/>
      <c r="NU138"/>
      <c r="NV138"/>
      <c r="NW138"/>
      <c r="NX138"/>
      <c r="NY138"/>
      <c r="NZ138"/>
      <c r="OA138"/>
      <c r="OB138"/>
      <c r="OC138"/>
      <c r="OD138"/>
      <c r="OE138"/>
      <c r="OF138"/>
      <c r="OG138"/>
      <c r="OH138"/>
      <c r="OI138"/>
      <c r="OJ138"/>
      <c r="OK138"/>
      <c r="OL138"/>
      <c r="OM138"/>
      <c r="ON138"/>
      <c r="OO138"/>
      <c r="OP138"/>
      <c r="OQ138"/>
      <c r="OR138"/>
      <c r="OS138"/>
      <c r="OT138"/>
      <c r="OU138"/>
      <c r="OV138"/>
      <c r="OW138"/>
      <c r="OX138"/>
      <c r="OY138"/>
      <c r="OZ138"/>
      <c r="PA138"/>
      <c r="PB138"/>
      <c r="PC138"/>
      <c r="PD138"/>
      <c r="PE138"/>
      <c r="PF138"/>
      <c r="PG138"/>
      <c r="PH138"/>
      <c r="PI138"/>
      <c r="PJ138"/>
      <c r="PK138"/>
      <c r="PL138"/>
      <c r="PM138"/>
      <c r="PN138"/>
      <c r="PO138"/>
      <c r="PP138"/>
      <c r="PQ138"/>
      <c r="PR138"/>
      <c r="PS138"/>
      <c r="PT138"/>
      <c r="PU138"/>
      <c r="PV138"/>
      <c r="PW138"/>
      <c r="PX138"/>
      <c r="PY138"/>
      <c r="PZ138"/>
      <c r="QA138"/>
      <c r="QB138"/>
      <c r="QC138"/>
      <c r="QD138"/>
      <c r="QE138"/>
      <c r="QF138"/>
      <c r="QG138"/>
      <c r="QH138"/>
      <c r="QI138"/>
      <c r="QJ138"/>
      <c r="QK138"/>
      <c r="QL138"/>
      <c r="QM138"/>
      <c r="QN138"/>
      <c r="QO138"/>
      <c r="QP138"/>
      <c r="QQ138"/>
      <c r="QR138"/>
      <c r="QS138"/>
      <c r="QT138"/>
      <c r="QU138"/>
      <c r="QV138"/>
      <c r="QW138"/>
      <c r="QX138"/>
      <c r="QY138"/>
      <c r="QZ138"/>
      <c r="RA138"/>
      <c r="RB138"/>
      <c r="RC138"/>
      <c r="RD138"/>
      <c r="RE138"/>
      <c r="RF138"/>
    </row>
    <row r="139" spans="1:474">
      <c r="A139" s="255">
        <v>56</v>
      </c>
      <c r="B139" s="255" t="s">
        <v>182</v>
      </c>
      <c r="C139" s="255" t="s">
        <v>91</v>
      </c>
      <c r="D139" s="221">
        <v>18.5</v>
      </c>
      <c r="E139" s="221">
        <v>18</v>
      </c>
      <c r="F139" s="221">
        <v>19</v>
      </c>
      <c r="G139" s="221"/>
      <c r="H139" s="221"/>
      <c r="I139" s="221"/>
      <c r="J139"/>
      <c r="K139"/>
      <c r="L139"/>
      <c r="M139"/>
      <c r="N139"/>
      <c r="O139"/>
      <c r="P139"/>
      <c r="Q139"/>
      <c r="R139"/>
      <c r="S139"/>
      <c r="T139"/>
      <c r="U139"/>
      <c r="V139"/>
      <c r="W139"/>
      <c r="X139"/>
      <c r="Y139"/>
      <c r="Z139"/>
      <c r="AA139"/>
      <c r="AB139"/>
      <c r="AC139"/>
      <c r="AD139"/>
      <c r="AE139"/>
      <c r="AF139"/>
      <c r="AG139"/>
      <c r="AH139"/>
      <c r="AI139"/>
      <c r="AJ139"/>
      <c r="AK139"/>
      <c r="AL139"/>
      <c r="AM139"/>
      <c r="AN139"/>
      <c r="AO139"/>
      <c r="AP139"/>
      <c r="AQ139"/>
      <c r="AR139"/>
      <c r="AS139"/>
      <c r="AT139"/>
      <c r="AU139"/>
      <c r="AV139"/>
      <c r="AW139"/>
      <c r="AX139"/>
      <c r="AY139"/>
      <c r="AZ139"/>
      <c r="BA139"/>
      <c r="BB139"/>
      <c r="BC139"/>
      <c r="BD139"/>
      <c r="BE139"/>
      <c r="BF139"/>
      <c r="BG139"/>
      <c r="BH139"/>
      <c r="BI139"/>
      <c r="BJ139"/>
      <c r="BK139"/>
      <c r="BL139"/>
      <c r="BM139"/>
      <c r="BN139"/>
      <c r="BO139"/>
      <c r="BP139"/>
      <c r="BQ139"/>
      <c r="BR139"/>
      <c r="BS139"/>
      <c r="BT139"/>
      <c r="BU139"/>
      <c r="BV139"/>
      <c r="BW139"/>
      <c r="BX139"/>
      <c r="BY139"/>
      <c r="BZ139"/>
      <c r="CA139"/>
      <c r="CB139"/>
      <c r="CC139"/>
      <c r="CD139"/>
      <c r="CE139"/>
      <c r="CF139"/>
      <c r="CG139"/>
      <c r="CH139"/>
      <c r="CI139"/>
      <c r="CJ139"/>
      <c r="CK139"/>
      <c r="CL139"/>
      <c r="CM139"/>
      <c r="CN139"/>
      <c r="CO139"/>
      <c r="CP139"/>
      <c r="CQ139"/>
      <c r="CR139"/>
      <c r="CS139"/>
      <c r="CT139"/>
      <c r="CU139"/>
      <c r="CV139"/>
      <c r="CW139"/>
      <c r="CX139"/>
      <c r="CY139"/>
      <c r="CZ139"/>
      <c r="DA139"/>
      <c r="DB139"/>
      <c r="DC139"/>
      <c r="DD139"/>
      <c r="DE139"/>
      <c r="DF139"/>
      <c r="DG139"/>
      <c r="DH139"/>
      <c r="DI139"/>
      <c r="DJ139"/>
      <c r="DK139"/>
      <c r="DL139"/>
      <c r="DM139"/>
      <c r="DN139"/>
      <c r="DO139"/>
      <c r="DP139"/>
      <c r="DQ139"/>
      <c r="DR139"/>
      <c r="DS139"/>
      <c r="DT139"/>
      <c r="DU139"/>
      <c r="DV139"/>
      <c r="DW139"/>
      <c r="DX139"/>
      <c r="DY139"/>
      <c r="DZ139"/>
      <c r="EA139"/>
      <c r="EB139"/>
      <c r="EC139"/>
      <c r="ED139"/>
      <c r="EE139"/>
      <c r="EF139"/>
      <c r="EG139"/>
      <c r="EH139"/>
      <c r="EI139"/>
      <c r="EJ139"/>
      <c r="EK139"/>
      <c r="EL139"/>
      <c r="EM139"/>
      <c r="EN139"/>
      <c r="EO139"/>
      <c r="EP139"/>
      <c r="EQ139"/>
      <c r="ER139"/>
      <c r="ES139"/>
      <c r="ET139"/>
      <c r="EU139"/>
      <c r="EV139"/>
      <c r="EW139"/>
      <c r="EX139"/>
      <c r="EY139"/>
      <c r="EZ139"/>
      <c r="FA139"/>
      <c r="FB139"/>
      <c r="FC139"/>
      <c r="FD139"/>
      <c r="FE139"/>
      <c r="FF139"/>
      <c r="FG139"/>
      <c r="FH139"/>
      <c r="FI139"/>
      <c r="FJ139"/>
      <c r="FK139"/>
      <c r="FL139"/>
      <c r="FM139"/>
      <c r="FN139"/>
      <c r="FO139"/>
      <c r="FP139"/>
      <c r="FQ139"/>
      <c r="FR139"/>
      <c r="FS139"/>
      <c r="FT139"/>
      <c r="FU139"/>
      <c r="FV139"/>
      <c r="FW139"/>
      <c r="FX139"/>
      <c r="FY139"/>
      <c r="FZ139"/>
      <c r="GA139"/>
      <c r="GB139"/>
      <c r="GC139"/>
      <c r="GD139"/>
      <c r="GE139"/>
      <c r="GF139"/>
      <c r="GG139"/>
      <c r="GH139"/>
      <c r="GI139"/>
      <c r="GJ139"/>
      <c r="GK139"/>
      <c r="GL139"/>
      <c r="GM139"/>
      <c r="GN139"/>
      <c r="GO139"/>
      <c r="GP139"/>
      <c r="GQ139"/>
      <c r="GR139"/>
      <c r="GS139"/>
      <c r="GT139"/>
      <c r="GU139"/>
      <c r="GV139"/>
      <c r="GW139"/>
      <c r="GX139"/>
      <c r="GY139"/>
      <c r="GZ139"/>
      <c r="HA139"/>
      <c r="HB139"/>
      <c r="HC139"/>
      <c r="HD139"/>
      <c r="HE139"/>
      <c r="HF139"/>
      <c r="HG139"/>
      <c r="HH139"/>
      <c r="HI139"/>
      <c r="HJ139"/>
      <c r="HK139"/>
      <c r="HL139"/>
      <c r="HM139"/>
      <c r="HN139"/>
      <c r="HO139"/>
      <c r="HP139"/>
      <c r="HQ139"/>
      <c r="HR139"/>
      <c r="HS139"/>
      <c r="HT139"/>
      <c r="HU139"/>
      <c r="HV139"/>
      <c r="HW139"/>
      <c r="HX139"/>
      <c r="HY139"/>
      <c r="HZ139"/>
      <c r="IA139"/>
      <c r="IB139"/>
      <c r="IC139"/>
      <c r="ID139"/>
      <c r="IE139"/>
      <c r="IF139"/>
      <c r="IG139"/>
      <c r="IH139"/>
      <c r="II139"/>
      <c r="IJ139"/>
      <c r="IK139"/>
      <c r="IL139"/>
      <c r="IM139"/>
      <c r="IN139"/>
      <c r="IO139"/>
      <c r="IP139"/>
      <c r="IQ139"/>
      <c r="IR139"/>
      <c r="IS139"/>
      <c r="IT139"/>
      <c r="IU139"/>
      <c r="IV139"/>
      <c r="IW139"/>
      <c r="IX139"/>
      <c r="IY139"/>
      <c r="IZ139"/>
      <c r="JA139"/>
      <c r="JB139"/>
      <c r="JC139"/>
      <c r="JD139"/>
      <c r="JE139"/>
      <c r="JF139"/>
      <c r="JG139"/>
      <c r="JH139"/>
      <c r="JI139"/>
      <c r="JJ139"/>
      <c r="JK139"/>
      <c r="JL139"/>
      <c r="JM139"/>
      <c r="JN139"/>
      <c r="JO139"/>
      <c r="JP139"/>
      <c r="JQ139"/>
      <c r="JR139"/>
      <c r="JS139"/>
      <c r="JT139"/>
      <c r="JU139"/>
      <c r="JV139"/>
      <c r="JW139"/>
      <c r="JX139"/>
      <c r="JY139"/>
      <c r="JZ139"/>
      <c r="KA139"/>
      <c r="KB139"/>
      <c r="KC139"/>
      <c r="KD139"/>
      <c r="KE139"/>
      <c r="KF139"/>
      <c r="KG139"/>
      <c r="KH139"/>
      <c r="KI139"/>
      <c r="KJ139"/>
      <c r="KK139"/>
      <c r="KL139"/>
      <c r="KM139"/>
      <c r="KN139"/>
      <c r="KO139"/>
      <c r="KP139"/>
      <c r="KQ139"/>
      <c r="KR139"/>
      <c r="KS139"/>
      <c r="KT139"/>
      <c r="KU139"/>
      <c r="KV139"/>
      <c r="KW139"/>
      <c r="KX139"/>
      <c r="KY139"/>
      <c r="KZ139"/>
      <c r="LA139"/>
      <c r="LB139"/>
      <c r="LC139"/>
      <c r="LD139"/>
      <c r="LE139"/>
      <c r="LF139"/>
      <c r="LG139"/>
      <c r="LH139"/>
      <c r="LI139"/>
      <c r="LJ139"/>
      <c r="LK139"/>
      <c r="LL139"/>
      <c r="LM139"/>
      <c r="LN139"/>
      <c r="LO139"/>
      <c r="LP139"/>
      <c r="LQ139"/>
      <c r="LR139"/>
      <c r="LS139"/>
      <c r="LT139"/>
      <c r="LU139"/>
      <c r="LV139"/>
      <c r="LW139"/>
      <c r="LX139"/>
      <c r="LY139"/>
      <c r="LZ139"/>
      <c r="MA139"/>
      <c r="MB139"/>
      <c r="MC139"/>
      <c r="MD139"/>
      <c r="ME139"/>
      <c r="MF139"/>
      <c r="MG139"/>
      <c r="MH139"/>
      <c r="MI139"/>
      <c r="MJ139"/>
      <c r="MK139"/>
      <c r="ML139"/>
      <c r="MM139"/>
      <c r="MN139"/>
      <c r="MO139"/>
      <c r="MP139"/>
      <c r="MQ139"/>
      <c r="MR139"/>
      <c r="MS139"/>
      <c r="MT139"/>
      <c r="MU139"/>
      <c r="MV139"/>
      <c r="MW139"/>
      <c r="MX139"/>
      <c r="MY139"/>
      <c r="MZ139"/>
      <c r="NA139"/>
      <c r="NB139"/>
      <c r="NC139"/>
      <c r="ND139"/>
      <c r="NE139"/>
      <c r="NF139"/>
      <c r="NG139"/>
      <c r="NH139"/>
      <c r="NI139"/>
      <c r="NJ139"/>
      <c r="NK139"/>
      <c r="NL139"/>
      <c r="NM139"/>
      <c r="NN139"/>
      <c r="NO139"/>
      <c r="NP139"/>
      <c r="NQ139"/>
      <c r="NR139"/>
      <c r="NS139"/>
      <c r="NT139"/>
      <c r="NU139"/>
      <c r="NV139"/>
      <c r="NW139"/>
      <c r="NX139"/>
      <c r="NY139"/>
      <c r="NZ139"/>
      <c r="OA139"/>
      <c r="OB139"/>
      <c r="OC139"/>
      <c r="OD139"/>
      <c r="OE139"/>
      <c r="OF139"/>
      <c r="OG139"/>
      <c r="OH139"/>
      <c r="OI139"/>
      <c r="OJ139"/>
      <c r="OK139"/>
      <c r="OL139"/>
      <c r="OM139"/>
      <c r="ON139"/>
      <c r="OO139"/>
      <c r="OP139"/>
      <c r="OQ139"/>
      <c r="OR139"/>
      <c r="OS139"/>
      <c r="OT139"/>
      <c r="OU139"/>
      <c r="OV139"/>
      <c r="OW139"/>
      <c r="OX139"/>
      <c r="OY139"/>
      <c r="OZ139"/>
      <c r="PA139"/>
      <c r="PB139"/>
      <c r="PC139"/>
      <c r="PD139"/>
      <c r="PE139"/>
      <c r="PF139"/>
      <c r="PG139"/>
      <c r="PH139"/>
      <c r="PI139"/>
      <c r="PJ139"/>
      <c r="PK139"/>
      <c r="PL139"/>
      <c r="PM139"/>
      <c r="PN139"/>
      <c r="PO139"/>
      <c r="PP139"/>
      <c r="PQ139"/>
      <c r="PR139"/>
      <c r="PS139"/>
      <c r="PT139"/>
      <c r="PU139"/>
      <c r="PV139"/>
      <c r="PW139"/>
      <c r="PX139"/>
      <c r="PY139"/>
      <c r="PZ139"/>
      <c r="QA139"/>
      <c r="QB139"/>
      <c r="QC139"/>
      <c r="QD139"/>
      <c r="QE139"/>
      <c r="QF139"/>
      <c r="QG139"/>
      <c r="QH139"/>
      <c r="QI139"/>
      <c r="QJ139"/>
      <c r="QK139"/>
      <c r="QL139"/>
      <c r="QM139"/>
      <c r="QN139"/>
      <c r="QO139"/>
      <c r="QP139"/>
      <c r="QQ139"/>
      <c r="QR139"/>
      <c r="QS139"/>
      <c r="QT139"/>
      <c r="QU139"/>
      <c r="QV139"/>
      <c r="QW139"/>
      <c r="QX139"/>
      <c r="QY139"/>
      <c r="QZ139"/>
      <c r="RA139"/>
      <c r="RB139"/>
      <c r="RC139"/>
      <c r="RD139"/>
      <c r="RE139"/>
      <c r="RF139"/>
    </row>
    <row r="140" spans="1:474">
      <c r="A140" s="255">
        <v>56</v>
      </c>
      <c r="B140" s="255" t="s">
        <v>175</v>
      </c>
      <c r="C140" s="255" t="s">
        <v>91</v>
      </c>
      <c r="D140" s="221">
        <v>17</v>
      </c>
      <c r="E140" s="221">
        <v>17</v>
      </c>
      <c r="F140" s="221">
        <v>17</v>
      </c>
      <c r="G140" s="221"/>
      <c r="H140" s="221"/>
      <c r="I140" s="221"/>
      <c r="J140"/>
      <c r="K140"/>
      <c r="L140"/>
      <c r="M140"/>
      <c r="N140"/>
      <c r="O140"/>
      <c r="P140"/>
      <c r="Q140"/>
      <c r="R140"/>
      <c r="S140"/>
      <c r="T140"/>
      <c r="U140"/>
      <c r="V140"/>
      <c r="W140"/>
      <c r="X140"/>
      <c r="Y140"/>
      <c r="Z140"/>
      <c r="AA140"/>
      <c r="AB140"/>
      <c r="AC140"/>
      <c r="AD140"/>
      <c r="AE140"/>
      <c r="AF140"/>
      <c r="AG140"/>
      <c r="AH140"/>
      <c r="AI140"/>
      <c r="AJ140"/>
      <c r="AK140"/>
      <c r="AL140"/>
      <c r="AM140"/>
      <c r="AN140"/>
      <c r="AO140"/>
      <c r="AP140"/>
      <c r="AQ140"/>
      <c r="AR140"/>
      <c r="AS140"/>
      <c r="AT140"/>
      <c r="AU140"/>
      <c r="AV140"/>
      <c r="AW140"/>
      <c r="AX140"/>
      <c r="AY140"/>
      <c r="AZ140"/>
      <c r="BA140"/>
      <c r="BB140"/>
      <c r="BC140"/>
      <c r="BD140"/>
      <c r="BE140"/>
      <c r="BF140"/>
      <c r="BG140"/>
      <c r="BH140"/>
      <c r="BI140"/>
      <c r="BJ140"/>
      <c r="BK140"/>
      <c r="BL140"/>
      <c r="BM140"/>
      <c r="BN140"/>
      <c r="BO140"/>
      <c r="BP140"/>
      <c r="BQ140"/>
      <c r="BR140"/>
      <c r="BS140"/>
      <c r="BT140"/>
      <c r="BU140"/>
      <c r="BV140"/>
      <c r="BW140"/>
      <c r="BX140"/>
      <c r="BY140"/>
      <c r="BZ140"/>
      <c r="CA140"/>
      <c r="CB140"/>
      <c r="CC140"/>
      <c r="CD140"/>
      <c r="CE140"/>
      <c r="CF140"/>
      <c r="CG140"/>
      <c r="CH140"/>
      <c r="CI140"/>
      <c r="CJ140"/>
      <c r="CK140"/>
      <c r="CL140"/>
      <c r="CM140"/>
      <c r="CN140"/>
      <c r="CO140"/>
      <c r="CP140"/>
      <c r="CQ140"/>
      <c r="CR140"/>
      <c r="CS140"/>
      <c r="CT140"/>
      <c r="CU140"/>
      <c r="CV140"/>
      <c r="CW140"/>
      <c r="CX140"/>
      <c r="CY140"/>
      <c r="CZ140"/>
      <c r="DA140"/>
      <c r="DB140"/>
      <c r="DC140"/>
      <c r="DD140"/>
      <c r="DE140"/>
      <c r="DF140"/>
      <c r="DG140"/>
      <c r="DH140"/>
      <c r="DI140"/>
      <c r="DJ140"/>
      <c r="DK140"/>
      <c r="DL140"/>
      <c r="DM140"/>
      <c r="DN140"/>
      <c r="DO140"/>
      <c r="DP140"/>
      <c r="DQ140"/>
      <c r="DR140"/>
      <c r="DS140"/>
      <c r="DT140"/>
      <c r="DU140"/>
      <c r="DV140"/>
      <c r="DW140"/>
      <c r="DX140"/>
      <c r="DY140"/>
      <c r="DZ140"/>
      <c r="EA140"/>
      <c r="EB140"/>
      <c r="EC140"/>
      <c r="ED140"/>
      <c r="EE140"/>
      <c r="EF140"/>
      <c r="EG140"/>
      <c r="EH140"/>
      <c r="EI140"/>
      <c r="EJ140"/>
      <c r="EK140"/>
      <c r="EL140"/>
      <c r="EM140"/>
      <c r="EN140"/>
      <c r="EO140"/>
      <c r="EP140"/>
      <c r="EQ140"/>
      <c r="ER140"/>
      <c r="ES140"/>
      <c r="ET140"/>
      <c r="EU140"/>
      <c r="EV140"/>
      <c r="EW140"/>
      <c r="EX140"/>
      <c r="EY140"/>
      <c r="EZ140"/>
      <c r="FA140"/>
      <c r="FB140"/>
      <c r="FC140"/>
      <c r="FD140"/>
      <c r="FE140"/>
      <c r="FF140"/>
      <c r="FG140"/>
      <c r="FH140"/>
      <c r="FI140"/>
      <c r="FJ140"/>
      <c r="FK140"/>
      <c r="FL140"/>
      <c r="FM140"/>
      <c r="FN140"/>
      <c r="FO140"/>
      <c r="FP140"/>
      <c r="FQ140"/>
      <c r="FR140"/>
      <c r="FS140"/>
      <c r="FT140"/>
      <c r="FU140"/>
      <c r="FV140"/>
      <c r="FW140"/>
      <c r="FX140"/>
      <c r="FY140"/>
      <c r="FZ140"/>
      <c r="GA140"/>
      <c r="GB140"/>
      <c r="GC140"/>
      <c r="GD140"/>
      <c r="GE140"/>
      <c r="GF140"/>
      <c r="GG140"/>
      <c r="GH140"/>
      <c r="GI140"/>
      <c r="GJ140"/>
      <c r="GK140"/>
      <c r="GL140"/>
      <c r="GM140"/>
      <c r="GN140"/>
      <c r="GO140"/>
      <c r="GP140"/>
      <c r="GQ140"/>
      <c r="GR140"/>
      <c r="GS140"/>
      <c r="GT140"/>
      <c r="GU140"/>
      <c r="GV140"/>
      <c r="GW140"/>
      <c r="GX140"/>
      <c r="GY140"/>
      <c r="GZ140"/>
      <c r="HA140"/>
      <c r="HB140"/>
      <c r="HC140"/>
      <c r="HD140"/>
      <c r="HE140"/>
      <c r="HF140"/>
      <c r="HG140"/>
      <c r="HH140"/>
      <c r="HI140"/>
      <c r="HJ140"/>
      <c r="HK140"/>
      <c r="HL140"/>
      <c r="HM140"/>
      <c r="HN140"/>
      <c r="HO140"/>
      <c r="HP140"/>
      <c r="HQ140"/>
      <c r="HR140"/>
      <c r="HS140"/>
      <c r="HT140"/>
      <c r="HU140"/>
      <c r="HV140"/>
      <c r="HW140"/>
      <c r="HX140"/>
      <c r="HY140"/>
      <c r="HZ140"/>
      <c r="IA140"/>
      <c r="IB140"/>
      <c r="IC140"/>
      <c r="ID140"/>
      <c r="IE140"/>
      <c r="IF140"/>
      <c r="IG140"/>
      <c r="IH140"/>
      <c r="II140"/>
      <c r="IJ140"/>
      <c r="IK140"/>
      <c r="IL140"/>
      <c r="IM140"/>
      <c r="IN140"/>
      <c r="IO140"/>
      <c r="IP140"/>
      <c r="IQ140"/>
      <c r="IR140"/>
      <c r="IS140"/>
      <c r="IT140"/>
      <c r="IU140"/>
      <c r="IV140"/>
      <c r="IW140"/>
      <c r="IX140"/>
      <c r="IY140"/>
      <c r="IZ140"/>
      <c r="JA140"/>
      <c r="JB140"/>
      <c r="JC140"/>
      <c r="JD140"/>
      <c r="JE140"/>
      <c r="JF140"/>
      <c r="JG140"/>
      <c r="JH140"/>
      <c r="JI140"/>
      <c r="JJ140"/>
      <c r="JK140"/>
      <c r="JL140"/>
      <c r="JM140"/>
      <c r="JN140"/>
      <c r="JO140"/>
      <c r="JP140"/>
      <c r="JQ140"/>
      <c r="JR140"/>
      <c r="JS140"/>
      <c r="JT140"/>
      <c r="JU140"/>
      <c r="JV140"/>
      <c r="JW140"/>
      <c r="JX140"/>
      <c r="JY140"/>
      <c r="JZ140"/>
      <c r="KA140"/>
      <c r="KB140"/>
      <c r="KC140"/>
      <c r="KD140"/>
      <c r="KE140"/>
      <c r="KF140"/>
      <c r="KG140"/>
      <c r="KH140"/>
      <c r="KI140"/>
      <c r="KJ140"/>
      <c r="KK140"/>
      <c r="KL140"/>
      <c r="KM140"/>
      <c r="KN140"/>
      <c r="KO140"/>
      <c r="KP140"/>
      <c r="KQ140"/>
      <c r="KR140"/>
      <c r="KS140"/>
      <c r="KT140"/>
      <c r="KU140"/>
      <c r="KV140"/>
      <c r="KW140"/>
      <c r="KX140"/>
      <c r="KY140"/>
      <c r="KZ140"/>
      <c r="LA140"/>
      <c r="LB140"/>
      <c r="LC140"/>
      <c r="LD140"/>
      <c r="LE140"/>
      <c r="LF140"/>
      <c r="LG140"/>
      <c r="LH140"/>
      <c r="LI140"/>
      <c r="LJ140"/>
      <c r="LK140"/>
      <c r="LL140"/>
      <c r="LM140"/>
      <c r="LN140"/>
      <c r="LO140"/>
      <c r="LP140"/>
      <c r="LQ140"/>
      <c r="LR140"/>
      <c r="LS140"/>
      <c r="LT140"/>
      <c r="LU140"/>
      <c r="LV140"/>
      <c r="LW140"/>
      <c r="LX140"/>
      <c r="LY140"/>
      <c r="LZ140"/>
      <c r="MA140"/>
      <c r="MB140"/>
      <c r="MC140"/>
      <c r="MD140"/>
      <c r="ME140"/>
      <c r="MF140"/>
      <c r="MG140"/>
      <c r="MH140"/>
      <c r="MI140"/>
      <c r="MJ140"/>
      <c r="MK140"/>
      <c r="ML140"/>
      <c r="MM140"/>
      <c r="MN140"/>
      <c r="MO140"/>
      <c r="MP140"/>
      <c r="MQ140"/>
      <c r="MR140"/>
      <c r="MS140"/>
      <c r="MT140"/>
      <c r="MU140"/>
      <c r="MV140"/>
      <c r="MW140"/>
      <c r="MX140"/>
      <c r="MY140"/>
      <c r="MZ140"/>
      <c r="NA140"/>
      <c r="NB140"/>
      <c r="NC140"/>
      <c r="ND140"/>
      <c r="NE140"/>
      <c r="NF140"/>
      <c r="NG140"/>
      <c r="NH140"/>
      <c r="NI140"/>
      <c r="NJ140"/>
      <c r="NK140"/>
      <c r="NL140"/>
      <c r="NM140"/>
      <c r="NN140"/>
      <c r="NO140"/>
      <c r="NP140"/>
      <c r="NQ140"/>
      <c r="NR140"/>
      <c r="NS140"/>
      <c r="NT140"/>
      <c r="NU140"/>
      <c r="NV140"/>
      <c r="NW140"/>
      <c r="NX140"/>
      <c r="NY140"/>
      <c r="NZ140"/>
      <c r="OA140"/>
      <c r="OB140"/>
      <c r="OC140"/>
      <c r="OD140"/>
      <c r="OE140"/>
      <c r="OF140"/>
      <c r="OG140"/>
      <c r="OH140"/>
      <c r="OI140"/>
      <c r="OJ140"/>
      <c r="OK140"/>
      <c r="OL140"/>
      <c r="OM140"/>
      <c r="ON140"/>
      <c r="OO140"/>
      <c r="OP140"/>
      <c r="OQ140"/>
      <c r="OR140"/>
      <c r="OS140"/>
      <c r="OT140"/>
      <c r="OU140"/>
      <c r="OV140"/>
      <c r="OW140"/>
      <c r="OX140"/>
      <c r="OY140"/>
      <c r="OZ140"/>
      <c r="PA140"/>
      <c r="PB140"/>
      <c r="PC140"/>
      <c r="PD140"/>
      <c r="PE140"/>
      <c r="PF140"/>
      <c r="PG140"/>
      <c r="PH140"/>
      <c r="PI140"/>
      <c r="PJ140"/>
      <c r="PK140"/>
      <c r="PL140"/>
      <c r="PM140"/>
      <c r="PN140"/>
      <c r="PO140"/>
      <c r="PP140"/>
      <c r="PQ140"/>
      <c r="PR140"/>
      <c r="PS140"/>
      <c r="PT140"/>
      <c r="PU140"/>
      <c r="PV140"/>
      <c r="PW140"/>
      <c r="PX140"/>
      <c r="PY140"/>
      <c r="PZ140"/>
      <c r="QA140"/>
      <c r="QB140"/>
      <c r="QC140"/>
      <c r="QD140"/>
      <c r="QE140"/>
      <c r="QF140"/>
      <c r="QG140"/>
      <c r="QH140"/>
      <c r="QI140"/>
      <c r="QJ140"/>
      <c r="QK140"/>
      <c r="QL140"/>
      <c r="QM140"/>
      <c r="QN140"/>
      <c r="QO140"/>
      <c r="QP140"/>
      <c r="QQ140"/>
      <c r="QR140"/>
      <c r="QS140"/>
      <c r="QT140"/>
      <c r="QU140"/>
      <c r="QV140"/>
      <c r="QW140"/>
      <c r="QX140"/>
      <c r="QY140"/>
      <c r="QZ140"/>
      <c r="RA140"/>
      <c r="RB140"/>
      <c r="RC140"/>
      <c r="RD140"/>
      <c r="RE140"/>
      <c r="RF140"/>
    </row>
    <row r="141" spans="1:474">
      <c r="A141" s="255">
        <v>56</v>
      </c>
      <c r="B141" s="255" t="s">
        <v>259</v>
      </c>
      <c r="C141" s="255" t="s">
        <v>91</v>
      </c>
      <c r="D141" s="221">
        <v>16.399999999999999</v>
      </c>
      <c r="E141" s="221">
        <v>15</v>
      </c>
      <c r="F141" s="221">
        <v>18</v>
      </c>
      <c r="G141" s="221"/>
      <c r="H141" s="221"/>
      <c r="I141" s="221"/>
      <c r="J141"/>
      <c r="K141"/>
      <c r="L141"/>
      <c r="M141"/>
      <c r="N141"/>
      <c r="O141"/>
      <c r="P141"/>
      <c r="Q141"/>
      <c r="R141"/>
      <c r="S141"/>
      <c r="T141"/>
      <c r="U141"/>
      <c r="V141"/>
      <c r="W141"/>
      <c r="X141"/>
      <c r="Y141"/>
      <c r="Z141"/>
      <c r="AA141"/>
      <c r="AB141"/>
      <c r="AC141"/>
      <c r="AD141"/>
      <c r="AE141"/>
      <c r="AF141"/>
      <c r="AG141"/>
      <c r="AH141"/>
      <c r="AI141"/>
      <c r="AJ141"/>
      <c r="AK141"/>
      <c r="AL141"/>
      <c r="AM141"/>
      <c r="AN141"/>
      <c r="AO141"/>
      <c r="AP141"/>
      <c r="AQ141"/>
      <c r="AR141"/>
      <c r="AS141"/>
      <c r="AT141"/>
      <c r="AU141"/>
      <c r="AV141"/>
      <c r="AW141"/>
      <c r="AX141"/>
      <c r="AY141"/>
      <c r="AZ141"/>
      <c r="BA141"/>
      <c r="BB141"/>
      <c r="BC141"/>
      <c r="BD141"/>
      <c r="BE141"/>
      <c r="BF141"/>
      <c r="BG141"/>
      <c r="BH141"/>
      <c r="BI141"/>
      <c r="BJ141"/>
      <c r="BK141"/>
      <c r="BL141"/>
      <c r="BM141"/>
      <c r="BN141"/>
      <c r="BO141"/>
      <c r="BP141"/>
      <c r="BQ141"/>
      <c r="BR141"/>
      <c r="BS141"/>
      <c r="BT141"/>
      <c r="BU141"/>
      <c r="BV141"/>
      <c r="BW141"/>
      <c r="BX141"/>
      <c r="BY141"/>
      <c r="BZ141"/>
      <c r="CA141"/>
      <c r="CB141"/>
      <c r="CC141"/>
      <c r="CD141"/>
      <c r="CE141"/>
      <c r="CF141"/>
      <c r="CG141"/>
      <c r="CH141"/>
      <c r="CI141"/>
      <c r="CJ141"/>
      <c r="CK141"/>
      <c r="CL141"/>
      <c r="CM141"/>
      <c r="CN141"/>
      <c r="CO141"/>
      <c r="CP141"/>
      <c r="CQ141"/>
      <c r="CR141"/>
      <c r="CS141"/>
      <c r="CT141"/>
      <c r="CU141"/>
      <c r="CV141"/>
      <c r="CW141"/>
      <c r="CX141"/>
      <c r="CY141"/>
      <c r="CZ141"/>
      <c r="DA141"/>
      <c r="DB141"/>
      <c r="DC141"/>
      <c r="DD141"/>
      <c r="DE141"/>
      <c r="DF141"/>
      <c r="DG141"/>
      <c r="DH141"/>
      <c r="DI141"/>
      <c r="DJ141"/>
      <c r="DK141"/>
      <c r="DL141"/>
      <c r="DM141"/>
      <c r="DN141"/>
      <c r="DO141"/>
      <c r="DP141"/>
      <c r="DQ141"/>
      <c r="DR141"/>
      <c r="DS141"/>
      <c r="DT141"/>
      <c r="DU141"/>
      <c r="DV141"/>
      <c r="DW141"/>
      <c r="DX141"/>
      <c r="DY141"/>
      <c r="DZ141"/>
      <c r="EA141"/>
      <c r="EB141"/>
      <c r="EC141"/>
      <c r="ED141"/>
      <c r="EE141"/>
      <c r="EF141"/>
      <c r="EG141"/>
      <c r="EH141"/>
      <c r="EI141"/>
      <c r="EJ141"/>
      <c r="EK141"/>
      <c r="EL141"/>
      <c r="EM141"/>
      <c r="EN141"/>
      <c r="EO141"/>
      <c r="EP141"/>
      <c r="EQ141"/>
      <c r="ER141"/>
      <c r="ES141"/>
      <c r="ET141"/>
      <c r="EU141"/>
      <c r="EV141"/>
      <c r="EW141"/>
      <c r="EX141"/>
      <c r="EY141"/>
      <c r="EZ141"/>
      <c r="FA141"/>
      <c r="FB141"/>
      <c r="FC141"/>
      <c r="FD141"/>
      <c r="FE141"/>
      <c r="FF141"/>
      <c r="FG141"/>
      <c r="FH141"/>
      <c r="FI141"/>
      <c r="FJ141"/>
      <c r="FK141"/>
      <c r="FL141"/>
      <c r="FM141"/>
      <c r="FN141"/>
      <c r="FO141"/>
      <c r="FP141"/>
      <c r="FQ141"/>
      <c r="FR141"/>
      <c r="FS141"/>
      <c r="FT141"/>
      <c r="FU141"/>
      <c r="FV141"/>
      <c r="FW141"/>
      <c r="FX141"/>
      <c r="FY141"/>
      <c r="FZ141"/>
      <c r="GA141"/>
      <c r="GB141"/>
      <c r="GC141"/>
      <c r="GD141"/>
      <c r="GE141"/>
      <c r="GF141"/>
      <c r="GG141"/>
      <c r="GH141"/>
      <c r="GI141"/>
      <c r="GJ141"/>
      <c r="GK141"/>
      <c r="GL141"/>
      <c r="GM141"/>
      <c r="GN141"/>
      <c r="GO141"/>
      <c r="GP141"/>
      <c r="GQ141"/>
      <c r="GR141"/>
      <c r="GS141"/>
      <c r="GT141"/>
      <c r="GU141"/>
      <c r="GV141"/>
      <c r="GW141"/>
      <c r="GX141"/>
      <c r="GY141"/>
      <c r="GZ141"/>
      <c r="HA141"/>
      <c r="HB141"/>
      <c r="HC141"/>
      <c r="HD141"/>
      <c r="HE141"/>
      <c r="HF141"/>
      <c r="HG141"/>
      <c r="HH141"/>
      <c r="HI141"/>
      <c r="HJ141"/>
      <c r="HK141"/>
      <c r="HL141"/>
      <c r="HM141"/>
      <c r="HN141"/>
      <c r="HO141"/>
      <c r="HP141"/>
      <c r="HQ141"/>
      <c r="HR141"/>
      <c r="HS141"/>
      <c r="HT141"/>
      <c r="HU141"/>
      <c r="HV141"/>
      <c r="HW141"/>
      <c r="HX141"/>
      <c r="HY141"/>
      <c r="HZ141"/>
      <c r="IA141"/>
      <c r="IB141"/>
      <c r="IC141"/>
      <c r="ID141"/>
      <c r="IE141"/>
      <c r="IF141"/>
      <c r="IG141"/>
      <c r="IH141"/>
      <c r="II141"/>
      <c r="IJ141"/>
      <c r="IK141"/>
      <c r="IL141"/>
      <c r="IM141"/>
      <c r="IN141"/>
      <c r="IO141"/>
      <c r="IP141"/>
      <c r="IQ141"/>
      <c r="IR141"/>
      <c r="IS141"/>
      <c r="IT141"/>
      <c r="IU141"/>
      <c r="IV141"/>
      <c r="IW141"/>
      <c r="IX141"/>
      <c r="IY141"/>
      <c r="IZ141"/>
      <c r="JA141"/>
      <c r="JB141"/>
      <c r="JC141"/>
      <c r="JD141"/>
      <c r="JE141"/>
      <c r="JF141"/>
      <c r="JG141"/>
      <c r="JH141"/>
      <c r="JI141"/>
      <c r="JJ141"/>
      <c r="JK141"/>
      <c r="JL141"/>
      <c r="JM141"/>
      <c r="JN141"/>
      <c r="JO141"/>
      <c r="JP141"/>
      <c r="JQ141"/>
      <c r="JR141"/>
      <c r="JS141"/>
      <c r="JT141"/>
      <c r="JU141"/>
      <c r="JV141"/>
      <c r="JW141"/>
      <c r="JX141"/>
      <c r="JY141"/>
      <c r="JZ141"/>
      <c r="KA141"/>
      <c r="KB141"/>
      <c r="KC141"/>
      <c r="KD141"/>
      <c r="KE141"/>
      <c r="KF141"/>
      <c r="KG141"/>
      <c r="KH141"/>
      <c r="KI141"/>
      <c r="KJ141"/>
      <c r="KK141"/>
      <c r="KL141"/>
      <c r="KM141"/>
      <c r="KN141"/>
      <c r="KO141"/>
      <c r="KP141"/>
      <c r="KQ141"/>
      <c r="KR141"/>
      <c r="KS141"/>
      <c r="KT141"/>
      <c r="KU141"/>
      <c r="KV141"/>
      <c r="KW141"/>
      <c r="KX141"/>
      <c r="KY141"/>
      <c r="KZ141"/>
      <c r="LA141"/>
      <c r="LB141"/>
      <c r="LC141"/>
      <c r="LD141"/>
      <c r="LE141"/>
      <c r="LF141"/>
      <c r="LG141"/>
      <c r="LH141"/>
      <c r="LI141"/>
      <c r="LJ141"/>
      <c r="LK141"/>
      <c r="LL141"/>
      <c r="LM141"/>
      <c r="LN141"/>
      <c r="LO141"/>
      <c r="LP141"/>
      <c r="LQ141"/>
      <c r="LR141"/>
      <c r="LS141"/>
      <c r="LT141"/>
      <c r="LU141"/>
      <c r="LV141"/>
      <c r="LW141"/>
      <c r="LX141"/>
      <c r="LY141"/>
      <c r="LZ141"/>
      <c r="MA141"/>
      <c r="MB141"/>
      <c r="MC141"/>
      <c r="MD141"/>
      <c r="ME141"/>
      <c r="MF141"/>
      <c r="MG141"/>
      <c r="MH141"/>
      <c r="MI141"/>
      <c r="MJ141"/>
      <c r="MK141"/>
      <c r="ML141"/>
      <c r="MM141"/>
      <c r="MN141"/>
      <c r="MO141"/>
      <c r="MP141"/>
      <c r="MQ141"/>
      <c r="MR141"/>
      <c r="MS141"/>
      <c r="MT141"/>
      <c r="MU141"/>
      <c r="MV141"/>
      <c r="MW141"/>
      <c r="MX141"/>
      <c r="MY141"/>
      <c r="MZ141"/>
      <c r="NA141"/>
      <c r="NB141"/>
      <c r="NC141"/>
      <c r="ND141"/>
      <c r="NE141"/>
      <c r="NF141"/>
      <c r="NG141"/>
      <c r="NH141"/>
      <c r="NI141"/>
      <c r="NJ141"/>
      <c r="NK141"/>
      <c r="NL141"/>
      <c r="NM141"/>
      <c r="NN141"/>
      <c r="NO141"/>
      <c r="NP141"/>
      <c r="NQ141"/>
      <c r="NR141"/>
      <c r="NS141"/>
      <c r="NT141"/>
      <c r="NU141"/>
      <c r="NV141"/>
      <c r="NW141"/>
      <c r="NX141"/>
      <c r="NY141"/>
      <c r="NZ141"/>
      <c r="OA141"/>
      <c r="OB141"/>
      <c r="OC141"/>
      <c r="OD141"/>
      <c r="OE141"/>
      <c r="OF141"/>
      <c r="OG141"/>
      <c r="OH141"/>
      <c r="OI141"/>
      <c r="OJ141"/>
      <c r="OK141"/>
      <c r="OL141"/>
      <c r="OM141"/>
      <c r="ON141"/>
      <c r="OO141"/>
      <c r="OP141"/>
      <c r="OQ141"/>
      <c r="OR141"/>
      <c r="OS141"/>
      <c r="OT141"/>
      <c r="OU141"/>
      <c r="OV141"/>
      <c r="OW141"/>
      <c r="OX141"/>
      <c r="OY141"/>
      <c r="OZ141"/>
      <c r="PA141"/>
      <c r="PB141"/>
      <c r="PC141"/>
      <c r="PD141"/>
      <c r="PE141"/>
      <c r="PF141"/>
      <c r="PG141"/>
      <c r="PH141"/>
      <c r="PI141"/>
      <c r="PJ141"/>
      <c r="PK141"/>
      <c r="PL141"/>
      <c r="PM141"/>
      <c r="PN141"/>
      <c r="PO141"/>
      <c r="PP141"/>
      <c r="PQ141"/>
      <c r="PR141"/>
      <c r="PS141"/>
      <c r="PT141"/>
      <c r="PU141"/>
      <c r="PV141"/>
      <c r="PW141"/>
      <c r="PX141"/>
      <c r="PY141"/>
      <c r="PZ141"/>
      <c r="QA141"/>
      <c r="QB141"/>
      <c r="QC141"/>
      <c r="QD141"/>
      <c r="QE141"/>
      <c r="QF141"/>
      <c r="QG141"/>
      <c r="QH141"/>
      <c r="QI141"/>
      <c r="QJ141"/>
      <c r="QK141"/>
      <c r="QL141"/>
      <c r="QM141"/>
      <c r="QN141"/>
      <c r="QO141"/>
      <c r="QP141"/>
      <c r="QQ141"/>
      <c r="QR141"/>
      <c r="QS141"/>
      <c r="QT141"/>
      <c r="QU141"/>
      <c r="QV141"/>
      <c r="QW141"/>
      <c r="QX141"/>
      <c r="QY141"/>
      <c r="QZ141"/>
      <c r="RA141"/>
      <c r="RB141"/>
      <c r="RC141"/>
      <c r="RD141"/>
      <c r="RE141"/>
      <c r="RF141"/>
    </row>
    <row r="142" spans="1:474">
      <c r="A142" s="255">
        <v>57</v>
      </c>
      <c r="B142" s="255" t="s">
        <v>190</v>
      </c>
      <c r="C142" s="255" t="s">
        <v>92</v>
      </c>
      <c r="D142" s="221">
        <v>50</v>
      </c>
      <c r="E142" s="221">
        <v>50</v>
      </c>
      <c r="F142" s="221">
        <v>50</v>
      </c>
      <c r="G142" s="221"/>
      <c r="H142" s="221"/>
      <c r="I142" s="221"/>
      <c r="J142"/>
      <c r="K142"/>
      <c r="L142"/>
      <c r="M142"/>
      <c r="N142"/>
      <c r="O142"/>
      <c r="P142"/>
      <c r="Q142"/>
      <c r="R142"/>
      <c r="S142"/>
      <c r="T142"/>
      <c r="U142"/>
      <c r="V142"/>
      <c r="W142"/>
      <c r="X142"/>
      <c r="Y142"/>
      <c r="Z142"/>
      <c r="AA142"/>
      <c r="AB142"/>
      <c r="AC142"/>
      <c r="AD142"/>
      <c r="AE142"/>
      <c r="AF142"/>
      <c r="AG142"/>
      <c r="AH142"/>
      <c r="AI142"/>
      <c r="AJ142"/>
      <c r="AK142"/>
      <c r="AL142"/>
      <c r="AM142"/>
      <c r="AN142"/>
      <c r="AO142"/>
      <c r="AP142"/>
      <c r="AQ142"/>
      <c r="AR142"/>
      <c r="AS142"/>
      <c r="AT142"/>
      <c r="AU142"/>
      <c r="AV142"/>
      <c r="AW142"/>
      <c r="AX142"/>
      <c r="AY142"/>
      <c r="AZ142"/>
      <c r="BA142"/>
      <c r="BB142"/>
      <c r="BC142"/>
      <c r="BD142"/>
      <c r="BE142"/>
      <c r="BF142"/>
      <c r="BG142"/>
      <c r="BH142"/>
      <c r="BI142"/>
      <c r="BJ142"/>
      <c r="BK142"/>
      <c r="BL142"/>
      <c r="BM142"/>
      <c r="BN142"/>
      <c r="BO142"/>
      <c r="BP142"/>
      <c r="BQ142"/>
      <c r="BR142"/>
      <c r="BS142"/>
      <c r="BT142"/>
      <c r="BU142"/>
      <c r="BV142"/>
      <c r="BW142"/>
      <c r="BX142"/>
      <c r="BY142"/>
      <c r="BZ142"/>
      <c r="CA142"/>
      <c r="CB142"/>
      <c r="CC142"/>
      <c r="CD142"/>
      <c r="CE142"/>
      <c r="CF142"/>
      <c r="CG142"/>
      <c r="CH142"/>
      <c r="CI142"/>
      <c r="CJ142"/>
      <c r="CK142"/>
      <c r="CL142"/>
      <c r="CM142"/>
      <c r="CN142"/>
      <c r="CO142"/>
      <c r="CP142"/>
      <c r="CQ142"/>
      <c r="CR142"/>
      <c r="CS142"/>
      <c r="CT142"/>
      <c r="CU142"/>
      <c r="CV142"/>
      <c r="CW142"/>
      <c r="CX142"/>
      <c r="CY142"/>
      <c r="CZ142"/>
      <c r="DA142"/>
      <c r="DB142"/>
      <c r="DC142"/>
      <c r="DD142"/>
      <c r="DE142"/>
      <c r="DF142"/>
      <c r="DG142"/>
      <c r="DH142"/>
      <c r="DI142"/>
      <c r="DJ142"/>
      <c r="DK142"/>
      <c r="DL142"/>
      <c r="DM142"/>
      <c r="DN142"/>
      <c r="DO142"/>
      <c r="DP142"/>
      <c r="DQ142"/>
      <c r="DR142"/>
      <c r="DS142"/>
      <c r="DT142"/>
      <c r="DU142"/>
      <c r="DV142"/>
      <c r="DW142"/>
      <c r="DX142"/>
      <c r="DY142"/>
      <c r="DZ142"/>
      <c r="EA142"/>
      <c r="EB142"/>
      <c r="EC142"/>
      <c r="ED142"/>
      <c r="EE142"/>
      <c r="EF142"/>
      <c r="EG142"/>
      <c r="EH142"/>
      <c r="EI142"/>
      <c r="EJ142"/>
      <c r="EK142"/>
      <c r="EL142"/>
      <c r="EM142"/>
      <c r="EN142"/>
      <c r="EO142"/>
      <c r="EP142"/>
      <c r="EQ142"/>
      <c r="ER142"/>
      <c r="ES142"/>
      <c r="ET142"/>
      <c r="EU142"/>
      <c r="EV142"/>
      <c r="EW142"/>
      <c r="EX142"/>
      <c r="EY142"/>
      <c r="EZ142"/>
      <c r="FA142"/>
      <c r="FB142"/>
      <c r="FC142"/>
      <c r="FD142"/>
      <c r="FE142"/>
      <c r="FF142"/>
      <c r="FG142"/>
      <c r="FH142"/>
      <c r="FI142"/>
      <c r="FJ142"/>
      <c r="FK142"/>
      <c r="FL142"/>
      <c r="FM142"/>
      <c r="FN142"/>
      <c r="FO142"/>
      <c r="FP142"/>
      <c r="FQ142"/>
      <c r="FR142"/>
      <c r="FS142"/>
      <c r="FT142"/>
      <c r="FU142"/>
      <c r="FV142"/>
      <c r="FW142"/>
      <c r="FX142"/>
      <c r="FY142"/>
      <c r="FZ142"/>
      <c r="GA142"/>
      <c r="GB142"/>
      <c r="GC142"/>
      <c r="GD142"/>
      <c r="GE142"/>
      <c r="GF142"/>
      <c r="GG142"/>
      <c r="GH142"/>
      <c r="GI142"/>
      <c r="GJ142"/>
      <c r="GK142"/>
      <c r="GL142"/>
      <c r="GM142"/>
      <c r="GN142"/>
      <c r="GO142"/>
      <c r="GP142"/>
      <c r="GQ142"/>
      <c r="GR142"/>
      <c r="GS142"/>
      <c r="GT142"/>
      <c r="GU142"/>
      <c r="GV142"/>
      <c r="GW142"/>
      <c r="GX142"/>
      <c r="GY142"/>
      <c r="GZ142"/>
      <c r="HA142"/>
      <c r="HB142"/>
      <c r="HC142"/>
      <c r="HD142"/>
      <c r="HE142"/>
      <c r="HF142"/>
      <c r="HG142"/>
      <c r="HH142"/>
      <c r="HI142"/>
      <c r="HJ142"/>
      <c r="HK142"/>
      <c r="HL142"/>
      <c r="HM142"/>
      <c r="HN142"/>
      <c r="HO142"/>
      <c r="HP142"/>
      <c r="HQ142"/>
      <c r="HR142"/>
      <c r="HS142"/>
      <c r="HT142"/>
      <c r="HU142"/>
      <c r="HV142"/>
      <c r="HW142"/>
      <c r="HX142"/>
      <c r="HY142"/>
      <c r="HZ142"/>
      <c r="IA142"/>
      <c r="IB142"/>
      <c r="IC142"/>
      <c r="ID142"/>
      <c r="IE142"/>
      <c r="IF142"/>
      <c r="IG142"/>
      <c r="IH142"/>
      <c r="II142"/>
      <c r="IJ142"/>
      <c r="IK142"/>
      <c r="IL142"/>
      <c r="IM142"/>
      <c r="IN142"/>
      <c r="IO142"/>
      <c r="IP142"/>
      <c r="IQ142"/>
      <c r="IR142"/>
      <c r="IS142"/>
      <c r="IT142"/>
      <c r="IU142"/>
      <c r="IV142"/>
      <c r="IW142"/>
      <c r="IX142"/>
      <c r="IY142"/>
      <c r="IZ142"/>
      <c r="JA142"/>
      <c r="JB142"/>
      <c r="JC142"/>
      <c r="JD142"/>
      <c r="JE142"/>
      <c r="JF142"/>
      <c r="JG142"/>
      <c r="JH142"/>
      <c r="JI142"/>
      <c r="JJ142"/>
      <c r="JK142"/>
      <c r="JL142"/>
      <c r="JM142"/>
      <c r="JN142"/>
      <c r="JO142"/>
      <c r="JP142"/>
      <c r="JQ142"/>
      <c r="JR142"/>
      <c r="JS142"/>
      <c r="JT142"/>
      <c r="JU142"/>
      <c r="JV142"/>
      <c r="JW142"/>
      <c r="JX142"/>
      <c r="JY142"/>
      <c r="JZ142"/>
      <c r="KA142"/>
      <c r="KB142"/>
      <c r="KC142"/>
      <c r="KD142"/>
      <c r="KE142"/>
      <c r="KF142"/>
      <c r="KG142"/>
      <c r="KH142"/>
      <c r="KI142"/>
      <c r="KJ142"/>
      <c r="KK142"/>
      <c r="KL142"/>
      <c r="KM142"/>
      <c r="KN142"/>
      <c r="KO142"/>
      <c r="KP142"/>
      <c r="KQ142"/>
      <c r="KR142"/>
      <c r="KS142"/>
      <c r="KT142"/>
      <c r="KU142"/>
      <c r="KV142"/>
      <c r="KW142"/>
      <c r="KX142"/>
      <c r="KY142"/>
      <c r="KZ142"/>
      <c r="LA142"/>
      <c r="LB142"/>
      <c r="LC142"/>
      <c r="LD142"/>
      <c r="LE142"/>
      <c r="LF142"/>
      <c r="LG142"/>
      <c r="LH142"/>
      <c r="LI142"/>
      <c r="LJ142"/>
      <c r="LK142"/>
      <c r="LL142"/>
      <c r="LM142"/>
      <c r="LN142"/>
      <c r="LO142"/>
      <c r="LP142"/>
      <c r="LQ142"/>
      <c r="LR142"/>
      <c r="LS142"/>
      <c r="LT142"/>
      <c r="LU142"/>
      <c r="LV142"/>
      <c r="LW142"/>
      <c r="LX142"/>
      <c r="LY142"/>
      <c r="LZ142"/>
      <c r="MA142"/>
      <c r="MB142"/>
      <c r="MC142"/>
      <c r="MD142"/>
      <c r="ME142"/>
      <c r="MF142"/>
      <c r="MG142"/>
      <c r="MH142"/>
      <c r="MI142"/>
      <c r="MJ142"/>
      <c r="MK142"/>
      <c r="ML142"/>
      <c r="MM142"/>
      <c r="MN142"/>
      <c r="MO142"/>
      <c r="MP142"/>
      <c r="MQ142"/>
      <c r="MR142"/>
      <c r="MS142"/>
      <c r="MT142"/>
      <c r="MU142"/>
      <c r="MV142"/>
      <c r="MW142"/>
      <c r="MX142"/>
      <c r="MY142"/>
      <c r="MZ142"/>
      <c r="NA142"/>
      <c r="NB142"/>
      <c r="NC142"/>
      <c r="ND142"/>
      <c r="NE142"/>
      <c r="NF142"/>
      <c r="NG142"/>
      <c r="NH142"/>
      <c r="NI142"/>
      <c r="NJ142"/>
      <c r="NK142"/>
      <c r="NL142"/>
      <c r="NM142"/>
      <c r="NN142"/>
      <c r="NO142"/>
      <c r="NP142"/>
      <c r="NQ142"/>
      <c r="NR142"/>
      <c r="NS142"/>
      <c r="NT142"/>
      <c r="NU142"/>
      <c r="NV142"/>
      <c r="NW142"/>
      <c r="NX142"/>
      <c r="NY142"/>
      <c r="NZ142"/>
      <c r="OA142"/>
      <c r="OB142"/>
      <c r="OC142"/>
      <c r="OD142"/>
      <c r="OE142"/>
      <c r="OF142"/>
      <c r="OG142"/>
      <c r="OH142"/>
      <c r="OI142"/>
      <c r="OJ142"/>
      <c r="OK142"/>
      <c r="OL142"/>
      <c r="OM142"/>
      <c r="ON142"/>
      <c r="OO142"/>
      <c r="OP142"/>
      <c r="OQ142"/>
      <c r="OR142"/>
      <c r="OS142"/>
      <c r="OT142"/>
      <c r="OU142"/>
      <c r="OV142"/>
      <c r="OW142"/>
      <c r="OX142"/>
      <c r="OY142"/>
      <c r="OZ142"/>
      <c r="PA142"/>
      <c r="PB142"/>
      <c r="PC142"/>
      <c r="PD142"/>
      <c r="PE142"/>
      <c r="PF142"/>
      <c r="PG142"/>
      <c r="PH142"/>
      <c r="PI142"/>
      <c r="PJ142"/>
      <c r="PK142"/>
      <c r="PL142"/>
      <c r="PM142"/>
      <c r="PN142"/>
      <c r="PO142"/>
      <c r="PP142"/>
      <c r="PQ142"/>
      <c r="PR142"/>
      <c r="PS142"/>
      <c r="PT142"/>
      <c r="PU142"/>
      <c r="PV142"/>
      <c r="PW142"/>
      <c r="PX142"/>
      <c r="PY142"/>
      <c r="PZ142"/>
      <c r="QA142"/>
      <c r="QB142"/>
      <c r="QC142"/>
      <c r="QD142"/>
      <c r="QE142"/>
      <c r="QF142"/>
      <c r="QG142"/>
      <c r="QH142"/>
      <c r="QI142"/>
      <c r="QJ142"/>
      <c r="QK142"/>
      <c r="QL142"/>
      <c r="QM142"/>
      <c r="QN142"/>
      <c r="QO142"/>
      <c r="QP142"/>
      <c r="QQ142"/>
      <c r="QR142"/>
      <c r="QS142"/>
      <c r="QT142"/>
      <c r="QU142"/>
      <c r="QV142"/>
      <c r="QW142"/>
      <c r="QX142"/>
      <c r="QY142"/>
      <c r="QZ142"/>
      <c r="RA142"/>
      <c r="RB142"/>
      <c r="RC142"/>
      <c r="RD142"/>
      <c r="RE142"/>
      <c r="RF142"/>
    </row>
    <row r="143" spans="1:474">
      <c r="A143" s="255">
        <v>57</v>
      </c>
      <c r="B143" s="255" t="s">
        <v>182</v>
      </c>
      <c r="C143" s="255" t="s">
        <v>92</v>
      </c>
      <c r="D143" s="221">
        <v>32</v>
      </c>
      <c r="E143" s="221">
        <v>32</v>
      </c>
      <c r="F143" s="221">
        <v>32</v>
      </c>
      <c r="G143" s="221"/>
      <c r="H143" s="221"/>
      <c r="I143" s="221"/>
      <c r="J143"/>
      <c r="K143"/>
      <c r="L143"/>
      <c r="M143"/>
      <c r="N143"/>
      <c r="O143"/>
      <c r="P143"/>
      <c r="Q143"/>
      <c r="R143"/>
      <c r="S143"/>
      <c r="T143"/>
      <c r="U143"/>
      <c r="V143"/>
      <c r="W143"/>
      <c r="X143"/>
      <c r="Y143"/>
      <c r="Z143"/>
      <c r="AA143"/>
      <c r="AB143"/>
      <c r="AC143"/>
      <c r="AD143"/>
      <c r="AE143"/>
      <c r="AF143"/>
      <c r="AG143"/>
      <c r="AH143"/>
      <c r="AI143"/>
      <c r="AJ143"/>
      <c r="AK143"/>
      <c r="AL143"/>
      <c r="AM143"/>
      <c r="AN143"/>
      <c r="AO143"/>
      <c r="AP143"/>
      <c r="AQ143"/>
      <c r="AR143"/>
      <c r="AS143"/>
      <c r="AT143"/>
      <c r="AU143"/>
      <c r="AV143"/>
      <c r="AW143"/>
      <c r="AX143"/>
      <c r="AY143"/>
      <c r="AZ143"/>
      <c r="BA143"/>
      <c r="BB143"/>
      <c r="BC143"/>
      <c r="BD143"/>
      <c r="BE143"/>
      <c r="BF143"/>
      <c r="BG143"/>
      <c r="BH143"/>
      <c r="BI143"/>
      <c r="BJ143"/>
      <c r="BK143"/>
      <c r="BL143"/>
      <c r="BM143"/>
      <c r="BN143"/>
      <c r="BO143"/>
      <c r="BP143"/>
      <c r="BQ143"/>
      <c r="BR143"/>
      <c r="BS143"/>
      <c r="BT143"/>
      <c r="BU143"/>
      <c r="BV143"/>
      <c r="BW143"/>
      <c r="BX143"/>
      <c r="BY143"/>
      <c r="BZ143"/>
      <c r="CA143"/>
      <c r="CB143"/>
      <c r="CC143"/>
      <c r="CD143"/>
      <c r="CE143"/>
      <c r="CF143"/>
      <c r="CG143"/>
      <c r="CH143"/>
      <c r="CI143"/>
      <c r="CJ143"/>
      <c r="CK143"/>
      <c r="CL143"/>
      <c r="CM143"/>
      <c r="CN143"/>
      <c r="CO143"/>
      <c r="CP143"/>
      <c r="CQ143"/>
      <c r="CR143"/>
      <c r="CS143"/>
      <c r="CT143"/>
      <c r="CU143"/>
      <c r="CV143"/>
      <c r="CW143"/>
      <c r="CX143"/>
      <c r="CY143"/>
      <c r="CZ143"/>
      <c r="DA143"/>
      <c r="DB143"/>
      <c r="DC143"/>
      <c r="DD143"/>
      <c r="DE143"/>
      <c r="DF143"/>
      <c r="DG143"/>
      <c r="DH143"/>
      <c r="DI143"/>
      <c r="DJ143"/>
      <c r="DK143"/>
      <c r="DL143"/>
      <c r="DM143"/>
      <c r="DN143"/>
      <c r="DO143"/>
      <c r="DP143"/>
      <c r="DQ143"/>
      <c r="DR143"/>
      <c r="DS143"/>
      <c r="DT143"/>
      <c r="DU143"/>
      <c r="DV143"/>
      <c r="DW143"/>
      <c r="DX143"/>
      <c r="DY143"/>
      <c r="DZ143"/>
      <c r="EA143"/>
      <c r="EB143"/>
      <c r="EC143"/>
      <c r="ED143"/>
      <c r="EE143"/>
      <c r="EF143"/>
      <c r="EG143"/>
      <c r="EH143"/>
      <c r="EI143"/>
      <c r="EJ143"/>
      <c r="EK143"/>
      <c r="EL143"/>
      <c r="EM143"/>
      <c r="EN143"/>
      <c r="EO143"/>
      <c r="EP143"/>
      <c r="EQ143"/>
      <c r="ER143"/>
      <c r="ES143"/>
      <c r="ET143"/>
      <c r="EU143"/>
      <c r="EV143"/>
      <c r="EW143"/>
      <c r="EX143"/>
      <c r="EY143"/>
      <c r="EZ143"/>
      <c r="FA143"/>
      <c r="FB143"/>
      <c r="FC143"/>
      <c r="FD143"/>
      <c r="FE143"/>
      <c r="FF143"/>
      <c r="FG143"/>
      <c r="FH143"/>
      <c r="FI143"/>
      <c r="FJ143"/>
      <c r="FK143"/>
      <c r="FL143"/>
      <c r="FM143"/>
      <c r="FN143"/>
      <c r="FO143"/>
      <c r="FP143"/>
      <c r="FQ143"/>
      <c r="FR143"/>
      <c r="FS143"/>
      <c r="FT143"/>
      <c r="FU143"/>
      <c r="FV143"/>
      <c r="FW143"/>
      <c r="FX143"/>
      <c r="FY143"/>
      <c r="FZ143"/>
      <c r="GA143"/>
      <c r="GB143"/>
      <c r="GC143"/>
      <c r="GD143"/>
      <c r="GE143"/>
      <c r="GF143"/>
      <c r="GG143"/>
      <c r="GH143"/>
      <c r="GI143"/>
      <c r="GJ143"/>
      <c r="GK143"/>
      <c r="GL143"/>
      <c r="GM143"/>
      <c r="GN143"/>
      <c r="GO143"/>
      <c r="GP143"/>
      <c r="GQ143"/>
      <c r="GR143"/>
      <c r="GS143"/>
      <c r="GT143"/>
      <c r="GU143"/>
      <c r="GV143"/>
      <c r="GW143"/>
      <c r="GX143"/>
      <c r="GY143"/>
      <c r="GZ143"/>
      <c r="HA143"/>
      <c r="HB143"/>
      <c r="HC143"/>
      <c r="HD143"/>
      <c r="HE143"/>
      <c r="HF143"/>
      <c r="HG143"/>
      <c r="HH143"/>
      <c r="HI143"/>
      <c r="HJ143"/>
      <c r="HK143"/>
      <c r="HL143"/>
      <c r="HM143"/>
      <c r="HN143"/>
      <c r="HO143"/>
      <c r="HP143"/>
      <c r="HQ143"/>
      <c r="HR143"/>
      <c r="HS143"/>
      <c r="HT143"/>
      <c r="HU143"/>
      <c r="HV143"/>
      <c r="HW143"/>
      <c r="HX143"/>
      <c r="HY143"/>
      <c r="HZ143"/>
      <c r="IA143"/>
      <c r="IB143"/>
      <c r="IC143"/>
      <c r="ID143"/>
      <c r="IE143"/>
      <c r="IF143"/>
      <c r="IG143"/>
      <c r="IH143"/>
      <c r="II143"/>
      <c r="IJ143"/>
      <c r="IK143"/>
      <c r="IL143"/>
      <c r="IM143"/>
      <c r="IN143"/>
      <c r="IO143"/>
      <c r="IP143"/>
      <c r="IQ143"/>
      <c r="IR143"/>
      <c r="IS143"/>
      <c r="IT143"/>
      <c r="IU143"/>
      <c r="IV143"/>
      <c r="IW143"/>
      <c r="IX143"/>
      <c r="IY143"/>
      <c r="IZ143"/>
      <c r="JA143"/>
      <c r="JB143"/>
      <c r="JC143"/>
      <c r="JD143"/>
      <c r="JE143"/>
      <c r="JF143"/>
      <c r="JG143"/>
      <c r="JH143"/>
      <c r="JI143"/>
      <c r="JJ143"/>
      <c r="JK143"/>
      <c r="JL143"/>
      <c r="JM143"/>
      <c r="JN143"/>
      <c r="JO143"/>
      <c r="JP143"/>
      <c r="JQ143"/>
      <c r="JR143"/>
      <c r="JS143"/>
      <c r="JT143"/>
      <c r="JU143"/>
      <c r="JV143"/>
      <c r="JW143"/>
      <c r="JX143"/>
      <c r="JY143"/>
      <c r="JZ143"/>
      <c r="KA143"/>
      <c r="KB143"/>
      <c r="KC143"/>
      <c r="KD143"/>
      <c r="KE143"/>
      <c r="KF143"/>
      <c r="KG143"/>
      <c r="KH143"/>
      <c r="KI143"/>
      <c r="KJ143"/>
      <c r="KK143"/>
      <c r="KL143"/>
      <c r="KM143"/>
      <c r="KN143"/>
      <c r="KO143"/>
      <c r="KP143"/>
      <c r="KQ143"/>
      <c r="KR143"/>
      <c r="KS143"/>
      <c r="KT143"/>
      <c r="KU143"/>
      <c r="KV143"/>
      <c r="KW143"/>
      <c r="KX143"/>
      <c r="KY143"/>
      <c r="KZ143"/>
      <c r="LA143"/>
      <c r="LB143"/>
      <c r="LC143"/>
      <c r="LD143"/>
      <c r="LE143"/>
      <c r="LF143"/>
      <c r="LG143"/>
      <c r="LH143"/>
      <c r="LI143"/>
      <c r="LJ143"/>
      <c r="LK143"/>
      <c r="LL143"/>
      <c r="LM143"/>
      <c r="LN143"/>
      <c r="LO143"/>
      <c r="LP143"/>
      <c r="LQ143"/>
      <c r="LR143"/>
      <c r="LS143"/>
      <c r="LT143"/>
      <c r="LU143"/>
      <c r="LV143"/>
      <c r="LW143"/>
      <c r="LX143"/>
      <c r="LY143"/>
      <c r="LZ143"/>
      <c r="MA143"/>
      <c r="MB143"/>
      <c r="MC143"/>
      <c r="MD143"/>
      <c r="ME143"/>
      <c r="MF143"/>
      <c r="MG143"/>
      <c r="MH143"/>
      <c r="MI143"/>
      <c r="MJ143"/>
      <c r="MK143"/>
      <c r="ML143"/>
      <c r="MM143"/>
      <c r="MN143"/>
      <c r="MO143"/>
      <c r="MP143"/>
      <c r="MQ143"/>
      <c r="MR143"/>
      <c r="MS143"/>
      <c r="MT143"/>
      <c r="MU143"/>
      <c r="MV143"/>
      <c r="MW143"/>
      <c r="MX143"/>
      <c r="MY143"/>
      <c r="MZ143"/>
      <c r="NA143"/>
      <c r="NB143"/>
      <c r="NC143"/>
      <c r="ND143"/>
      <c r="NE143"/>
      <c r="NF143"/>
      <c r="NG143"/>
      <c r="NH143"/>
      <c r="NI143"/>
      <c r="NJ143"/>
      <c r="NK143"/>
      <c r="NL143"/>
      <c r="NM143"/>
      <c r="NN143"/>
      <c r="NO143"/>
      <c r="NP143"/>
      <c r="NQ143"/>
      <c r="NR143"/>
      <c r="NS143"/>
      <c r="NT143"/>
      <c r="NU143"/>
      <c r="NV143"/>
      <c r="NW143"/>
      <c r="NX143"/>
      <c r="NY143"/>
      <c r="NZ143"/>
      <c r="OA143"/>
      <c r="OB143"/>
      <c r="OC143"/>
      <c r="OD143"/>
      <c r="OE143"/>
      <c r="OF143"/>
      <c r="OG143"/>
      <c r="OH143"/>
      <c r="OI143"/>
      <c r="OJ143"/>
      <c r="OK143"/>
      <c r="OL143"/>
      <c r="OM143"/>
      <c r="ON143"/>
      <c r="OO143"/>
      <c r="OP143"/>
      <c r="OQ143"/>
      <c r="OR143"/>
      <c r="OS143"/>
      <c r="OT143"/>
      <c r="OU143"/>
      <c r="OV143"/>
      <c r="OW143"/>
      <c r="OX143"/>
      <c r="OY143"/>
      <c r="OZ143"/>
      <c r="PA143"/>
      <c r="PB143"/>
      <c r="PC143"/>
      <c r="PD143"/>
      <c r="PE143"/>
      <c r="PF143"/>
      <c r="PG143"/>
      <c r="PH143"/>
      <c r="PI143"/>
      <c r="PJ143"/>
      <c r="PK143"/>
      <c r="PL143"/>
      <c r="PM143"/>
      <c r="PN143"/>
      <c r="PO143"/>
      <c r="PP143"/>
      <c r="PQ143"/>
      <c r="PR143"/>
      <c r="PS143"/>
      <c r="PT143"/>
      <c r="PU143"/>
      <c r="PV143"/>
      <c r="PW143"/>
      <c r="PX143"/>
      <c r="PY143"/>
      <c r="PZ143"/>
      <c r="QA143"/>
      <c r="QB143"/>
      <c r="QC143"/>
      <c r="QD143"/>
      <c r="QE143"/>
      <c r="QF143"/>
      <c r="QG143"/>
      <c r="QH143"/>
      <c r="QI143"/>
      <c r="QJ143"/>
      <c r="QK143"/>
      <c r="QL143"/>
      <c r="QM143"/>
      <c r="QN143"/>
      <c r="QO143"/>
      <c r="QP143"/>
      <c r="QQ143"/>
      <c r="QR143"/>
      <c r="QS143"/>
      <c r="QT143"/>
      <c r="QU143"/>
      <c r="QV143"/>
      <c r="QW143"/>
      <c r="QX143"/>
      <c r="QY143"/>
      <c r="QZ143"/>
      <c r="RA143"/>
      <c r="RB143"/>
      <c r="RC143"/>
      <c r="RD143"/>
      <c r="RE143"/>
      <c r="RF143"/>
    </row>
    <row r="144" spans="1:474">
      <c r="A144" s="255">
        <v>57</v>
      </c>
      <c r="B144" s="255" t="s">
        <v>259</v>
      </c>
      <c r="C144" s="255" t="s">
        <v>92</v>
      </c>
      <c r="D144" s="221">
        <v>45</v>
      </c>
      <c r="E144" s="221">
        <v>45</v>
      </c>
      <c r="F144" s="221">
        <v>45</v>
      </c>
      <c r="G144" s="221"/>
      <c r="H144" s="221"/>
      <c r="I144" s="221"/>
      <c r="J144"/>
      <c r="K144"/>
      <c r="L144"/>
      <c r="M144"/>
      <c r="N144"/>
      <c r="O144"/>
      <c r="P144"/>
      <c r="Q144"/>
      <c r="R144"/>
      <c r="S144"/>
      <c r="T144"/>
      <c r="U144"/>
      <c r="V144"/>
      <c r="W144"/>
      <c r="X144"/>
      <c r="Y144"/>
      <c r="Z144"/>
      <c r="AA144"/>
      <c r="AB144"/>
      <c r="AC144"/>
      <c r="AD144"/>
      <c r="AE144"/>
      <c r="AF144"/>
      <c r="AG144"/>
      <c r="AH144"/>
      <c r="AI144"/>
      <c r="AJ144"/>
      <c r="AK144"/>
      <c r="AL144"/>
      <c r="AM144"/>
      <c r="AN144"/>
      <c r="AO144"/>
      <c r="AP144"/>
      <c r="AQ144"/>
      <c r="AR144"/>
      <c r="AS144"/>
      <c r="AT144"/>
      <c r="AU144"/>
      <c r="AV144"/>
      <c r="AW144"/>
      <c r="AX144"/>
      <c r="AY144"/>
      <c r="AZ144"/>
      <c r="BA144"/>
      <c r="BB144"/>
      <c r="BC144"/>
      <c r="BD144"/>
      <c r="BE144"/>
      <c r="BF144"/>
      <c r="BG144"/>
      <c r="BH144"/>
      <c r="BI144"/>
      <c r="BJ144"/>
      <c r="BK144"/>
      <c r="BL144"/>
      <c r="BM144"/>
      <c r="BN144"/>
      <c r="BO144"/>
      <c r="BP144"/>
      <c r="BQ144"/>
      <c r="BR144"/>
      <c r="BS144"/>
      <c r="BT144"/>
      <c r="BU144"/>
      <c r="BV144"/>
      <c r="BW144"/>
      <c r="BX144"/>
      <c r="BY144"/>
      <c r="BZ144"/>
      <c r="CA144"/>
      <c r="CB144"/>
      <c r="CC144"/>
      <c r="CD144"/>
      <c r="CE144"/>
      <c r="CF144"/>
      <c r="CG144"/>
      <c r="CH144"/>
      <c r="CI144"/>
      <c r="CJ144"/>
      <c r="CK144"/>
      <c r="CL144"/>
      <c r="CM144"/>
      <c r="CN144"/>
      <c r="CO144"/>
      <c r="CP144"/>
      <c r="CQ144"/>
      <c r="CR144"/>
      <c r="CS144"/>
      <c r="CT144"/>
      <c r="CU144"/>
      <c r="CV144"/>
      <c r="CW144"/>
      <c r="CX144"/>
      <c r="CY144"/>
      <c r="CZ144"/>
      <c r="DA144"/>
      <c r="DB144"/>
      <c r="DC144"/>
      <c r="DD144"/>
      <c r="DE144"/>
      <c r="DF144"/>
      <c r="DG144"/>
      <c r="DH144"/>
      <c r="DI144"/>
      <c r="DJ144"/>
      <c r="DK144"/>
      <c r="DL144"/>
      <c r="DM144"/>
      <c r="DN144"/>
      <c r="DO144"/>
      <c r="DP144"/>
      <c r="DQ144"/>
      <c r="DR144"/>
      <c r="DS144"/>
      <c r="DT144"/>
      <c r="DU144"/>
      <c r="DV144"/>
      <c r="DW144"/>
      <c r="DX144"/>
      <c r="DY144"/>
      <c r="DZ144"/>
      <c r="EA144"/>
      <c r="EB144"/>
      <c r="EC144"/>
      <c r="ED144"/>
      <c r="EE144"/>
      <c r="EF144"/>
      <c r="EG144"/>
      <c r="EH144"/>
      <c r="EI144"/>
      <c r="EJ144"/>
      <c r="EK144"/>
      <c r="EL144"/>
      <c r="EM144"/>
      <c r="EN144"/>
      <c r="EO144"/>
      <c r="EP144"/>
      <c r="EQ144"/>
      <c r="ER144"/>
      <c r="ES144"/>
      <c r="ET144"/>
      <c r="EU144"/>
      <c r="EV144"/>
      <c r="EW144"/>
      <c r="EX144"/>
      <c r="EY144"/>
      <c r="EZ144"/>
      <c r="FA144"/>
      <c r="FB144"/>
      <c r="FC144"/>
      <c r="FD144"/>
      <c r="FE144"/>
      <c r="FF144"/>
      <c r="FG144"/>
      <c r="FH144"/>
      <c r="FI144"/>
      <c r="FJ144"/>
      <c r="FK144"/>
      <c r="FL144"/>
      <c r="FM144"/>
      <c r="FN144"/>
      <c r="FO144"/>
      <c r="FP144"/>
      <c r="FQ144"/>
      <c r="FR144"/>
      <c r="FS144"/>
      <c r="FT144"/>
      <c r="FU144"/>
      <c r="FV144"/>
      <c r="FW144"/>
      <c r="FX144"/>
      <c r="FY144"/>
      <c r="FZ144"/>
      <c r="GA144"/>
      <c r="GB144"/>
      <c r="GC144"/>
      <c r="GD144"/>
      <c r="GE144"/>
      <c r="GF144"/>
      <c r="GG144"/>
      <c r="GH144"/>
      <c r="GI144"/>
      <c r="GJ144"/>
      <c r="GK144"/>
      <c r="GL144"/>
      <c r="GM144"/>
      <c r="GN144"/>
      <c r="GO144"/>
      <c r="GP144"/>
      <c r="GQ144"/>
      <c r="GR144"/>
      <c r="GS144"/>
      <c r="GT144"/>
      <c r="GU144"/>
      <c r="GV144"/>
      <c r="GW144"/>
      <c r="GX144"/>
      <c r="GY144"/>
      <c r="GZ144"/>
      <c r="HA144"/>
      <c r="HB144"/>
      <c r="HC144"/>
      <c r="HD144"/>
      <c r="HE144"/>
      <c r="HF144"/>
      <c r="HG144"/>
      <c r="HH144"/>
      <c r="HI144"/>
      <c r="HJ144"/>
      <c r="HK144"/>
      <c r="HL144"/>
      <c r="HM144"/>
      <c r="HN144"/>
      <c r="HO144"/>
      <c r="HP144"/>
      <c r="HQ144"/>
      <c r="HR144"/>
      <c r="HS144"/>
      <c r="HT144"/>
      <c r="HU144"/>
      <c r="HV144"/>
      <c r="HW144"/>
      <c r="HX144"/>
      <c r="HY144"/>
      <c r="HZ144"/>
      <c r="IA144"/>
      <c r="IB144"/>
      <c r="IC144"/>
      <c r="ID144"/>
      <c r="IE144"/>
      <c r="IF144"/>
      <c r="IG144"/>
      <c r="IH144"/>
      <c r="II144"/>
      <c r="IJ144"/>
      <c r="IK144"/>
      <c r="IL144"/>
      <c r="IM144"/>
      <c r="IN144"/>
      <c r="IO144"/>
      <c r="IP144"/>
      <c r="IQ144"/>
      <c r="IR144"/>
      <c r="IS144"/>
      <c r="IT144"/>
      <c r="IU144"/>
      <c r="IV144"/>
      <c r="IW144"/>
      <c r="IX144"/>
      <c r="IY144"/>
      <c r="IZ144"/>
      <c r="JA144"/>
      <c r="JB144"/>
      <c r="JC144"/>
      <c r="JD144"/>
      <c r="JE144"/>
      <c r="JF144"/>
      <c r="JG144"/>
      <c r="JH144"/>
      <c r="JI144"/>
      <c r="JJ144"/>
      <c r="JK144"/>
      <c r="JL144"/>
      <c r="JM144"/>
      <c r="JN144"/>
      <c r="JO144"/>
      <c r="JP144"/>
      <c r="JQ144"/>
      <c r="JR144"/>
      <c r="JS144"/>
      <c r="JT144"/>
      <c r="JU144"/>
      <c r="JV144"/>
      <c r="JW144"/>
      <c r="JX144"/>
      <c r="JY144"/>
      <c r="JZ144"/>
      <c r="KA144"/>
      <c r="KB144"/>
      <c r="KC144"/>
      <c r="KD144"/>
      <c r="KE144"/>
      <c r="KF144"/>
      <c r="KG144"/>
      <c r="KH144"/>
      <c r="KI144"/>
      <c r="KJ144"/>
      <c r="KK144"/>
      <c r="KL144"/>
      <c r="KM144"/>
      <c r="KN144"/>
      <c r="KO144"/>
      <c r="KP144"/>
      <c r="KQ144"/>
      <c r="KR144"/>
      <c r="KS144"/>
      <c r="KT144"/>
      <c r="KU144"/>
      <c r="KV144"/>
      <c r="KW144"/>
      <c r="KX144"/>
      <c r="KY144"/>
      <c r="KZ144"/>
      <c r="LA144"/>
      <c r="LB144"/>
      <c r="LC144"/>
      <c r="LD144"/>
      <c r="LE144"/>
      <c r="LF144"/>
      <c r="LG144"/>
      <c r="LH144"/>
      <c r="LI144"/>
      <c r="LJ144"/>
      <c r="LK144"/>
      <c r="LL144"/>
      <c r="LM144"/>
      <c r="LN144"/>
      <c r="LO144"/>
      <c r="LP144"/>
      <c r="LQ144"/>
      <c r="LR144"/>
      <c r="LS144"/>
      <c r="LT144"/>
      <c r="LU144"/>
      <c r="LV144"/>
      <c r="LW144"/>
      <c r="LX144"/>
      <c r="LY144"/>
      <c r="LZ144"/>
      <c r="MA144"/>
      <c r="MB144"/>
      <c r="MC144"/>
      <c r="MD144"/>
      <c r="ME144"/>
      <c r="MF144"/>
      <c r="MG144"/>
      <c r="MH144"/>
      <c r="MI144"/>
      <c r="MJ144"/>
      <c r="MK144"/>
      <c r="ML144"/>
      <c r="MM144"/>
      <c r="MN144"/>
      <c r="MO144"/>
      <c r="MP144"/>
      <c r="MQ144"/>
      <c r="MR144"/>
      <c r="MS144"/>
      <c r="MT144"/>
      <c r="MU144"/>
      <c r="MV144"/>
      <c r="MW144"/>
      <c r="MX144"/>
      <c r="MY144"/>
      <c r="MZ144"/>
      <c r="NA144"/>
      <c r="NB144"/>
      <c r="NC144"/>
      <c r="ND144"/>
      <c r="NE144"/>
      <c r="NF144"/>
      <c r="NG144"/>
      <c r="NH144"/>
      <c r="NI144"/>
      <c r="NJ144"/>
      <c r="NK144"/>
      <c r="NL144"/>
      <c r="NM144"/>
      <c r="NN144"/>
      <c r="NO144"/>
      <c r="NP144"/>
      <c r="NQ144"/>
      <c r="NR144"/>
      <c r="NS144"/>
      <c r="NT144"/>
      <c r="NU144"/>
      <c r="NV144"/>
      <c r="NW144"/>
      <c r="NX144"/>
      <c r="NY144"/>
      <c r="NZ144"/>
      <c r="OA144"/>
      <c r="OB144"/>
      <c r="OC144"/>
      <c r="OD144"/>
      <c r="OE144"/>
      <c r="OF144"/>
      <c r="OG144"/>
      <c r="OH144"/>
      <c r="OI144"/>
      <c r="OJ144"/>
      <c r="OK144"/>
      <c r="OL144"/>
      <c r="OM144"/>
      <c r="ON144"/>
      <c r="OO144"/>
      <c r="OP144"/>
      <c r="OQ144"/>
      <c r="OR144"/>
      <c r="OS144"/>
      <c r="OT144"/>
      <c r="OU144"/>
      <c r="OV144"/>
      <c r="OW144"/>
      <c r="OX144"/>
      <c r="OY144"/>
      <c r="OZ144"/>
      <c r="PA144"/>
      <c r="PB144"/>
      <c r="PC144"/>
      <c r="PD144"/>
      <c r="PE144"/>
      <c r="PF144"/>
      <c r="PG144"/>
      <c r="PH144"/>
      <c r="PI144"/>
      <c r="PJ144"/>
      <c r="PK144"/>
      <c r="PL144"/>
      <c r="PM144"/>
      <c r="PN144"/>
      <c r="PO144"/>
      <c r="PP144"/>
      <c r="PQ144"/>
      <c r="PR144"/>
      <c r="PS144"/>
      <c r="PT144"/>
      <c r="PU144"/>
      <c r="PV144"/>
      <c r="PW144"/>
      <c r="PX144"/>
      <c r="PY144"/>
      <c r="PZ144"/>
      <c r="QA144"/>
      <c r="QB144"/>
      <c r="QC144"/>
      <c r="QD144"/>
      <c r="QE144"/>
      <c r="QF144"/>
      <c r="QG144"/>
      <c r="QH144"/>
      <c r="QI144"/>
      <c r="QJ144"/>
      <c r="QK144"/>
      <c r="QL144"/>
      <c r="QM144"/>
      <c r="QN144"/>
      <c r="QO144"/>
      <c r="QP144"/>
      <c r="QQ144"/>
      <c r="QR144"/>
      <c r="QS144"/>
      <c r="QT144"/>
      <c r="QU144"/>
      <c r="QV144"/>
      <c r="QW144"/>
      <c r="QX144"/>
      <c r="QY144"/>
      <c r="QZ144"/>
      <c r="RA144"/>
      <c r="RB144"/>
      <c r="RC144"/>
      <c r="RD144"/>
      <c r="RE144"/>
      <c r="RF144"/>
    </row>
    <row r="145" spans="1:474">
      <c r="A145" s="255">
        <v>58</v>
      </c>
      <c r="B145" s="255" t="s">
        <v>229</v>
      </c>
      <c r="C145" s="255" t="s">
        <v>93</v>
      </c>
      <c r="D145" s="221">
        <v>20</v>
      </c>
      <c r="E145" s="221">
        <v>20</v>
      </c>
      <c r="F145" s="221">
        <v>20</v>
      </c>
      <c r="G145" s="221"/>
      <c r="H145" s="221"/>
      <c r="I145" s="221"/>
      <c r="J145"/>
      <c r="K145"/>
      <c r="L145"/>
      <c r="M145"/>
      <c r="N145"/>
      <c r="O145"/>
      <c r="P145"/>
      <c r="Q145"/>
      <c r="R145"/>
      <c r="S145"/>
      <c r="T145"/>
      <c r="U145"/>
      <c r="V145"/>
      <c r="W145"/>
      <c r="X145"/>
      <c r="Y145"/>
      <c r="Z145"/>
      <c r="AA145"/>
      <c r="AB145"/>
      <c r="AC145"/>
      <c r="AD145"/>
      <c r="AE145"/>
      <c r="AF145"/>
      <c r="AG145"/>
      <c r="AH145"/>
      <c r="AI145"/>
      <c r="AJ145"/>
      <c r="AK145"/>
      <c r="AL145"/>
      <c r="AM145"/>
      <c r="AN145"/>
      <c r="AO145"/>
      <c r="AP145"/>
      <c r="AQ145"/>
      <c r="AR145"/>
      <c r="AS145"/>
      <c r="AT145"/>
      <c r="AU145"/>
      <c r="AV145"/>
      <c r="AW145"/>
      <c r="AX145"/>
      <c r="AY145"/>
      <c r="AZ145"/>
      <c r="BA145"/>
      <c r="BB145"/>
      <c r="BC145"/>
      <c r="BD145"/>
      <c r="BE145"/>
      <c r="BF145"/>
      <c r="BG145"/>
      <c r="BH145"/>
      <c r="BI145"/>
      <c r="BJ145"/>
      <c r="BK145"/>
      <c r="BL145"/>
      <c r="BM145"/>
      <c r="BN145"/>
      <c r="BO145"/>
      <c r="BP145"/>
      <c r="BQ145"/>
      <c r="BR145"/>
      <c r="BS145"/>
      <c r="BT145"/>
      <c r="BU145"/>
      <c r="BV145"/>
      <c r="BW145"/>
      <c r="BX145"/>
      <c r="BY145"/>
      <c r="BZ145"/>
      <c r="CA145"/>
      <c r="CB145"/>
      <c r="CC145"/>
      <c r="CD145"/>
      <c r="CE145"/>
      <c r="CF145"/>
      <c r="CG145"/>
      <c r="CH145"/>
      <c r="CI145"/>
      <c r="CJ145"/>
      <c r="CK145"/>
      <c r="CL145"/>
      <c r="CM145"/>
      <c r="CN145"/>
      <c r="CO145"/>
      <c r="CP145"/>
      <c r="CQ145"/>
      <c r="CR145"/>
      <c r="CS145"/>
      <c r="CT145"/>
      <c r="CU145"/>
      <c r="CV145"/>
      <c r="CW145"/>
      <c r="CX145"/>
      <c r="CY145"/>
      <c r="CZ145"/>
      <c r="DA145"/>
      <c r="DB145"/>
      <c r="DC145"/>
      <c r="DD145"/>
      <c r="DE145"/>
      <c r="DF145"/>
      <c r="DG145"/>
      <c r="DH145"/>
      <c r="DI145"/>
      <c r="DJ145"/>
      <c r="DK145"/>
      <c r="DL145"/>
      <c r="DM145"/>
      <c r="DN145"/>
      <c r="DO145"/>
      <c r="DP145"/>
      <c r="DQ145"/>
      <c r="DR145"/>
      <c r="DS145"/>
      <c r="DT145"/>
      <c r="DU145"/>
      <c r="DV145"/>
      <c r="DW145"/>
      <c r="DX145"/>
      <c r="DY145"/>
      <c r="DZ145"/>
      <c r="EA145"/>
      <c r="EB145"/>
      <c r="EC145"/>
      <c r="ED145"/>
      <c r="EE145"/>
      <c r="EF145"/>
      <c r="EG145"/>
      <c r="EH145"/>
      <c r="EI145"/>
      <c r="EJ145"/>
      <c r="EK145"/>
      <c r="EL145"/>
      <c r="EM145"/>
      <c r="EN145"/>
      <c r="EO145"/>
      <c r="EP145"/>
      <c r="EQ145"/>
      <c r="ER145"/>
      <c r="ES145"/>
      <c r="ET145"/>
      <c r="EU145"/>
      <c r="EV145"/>
      <c r="EW145"/>
      <c r="EX145"/>
      <c r="EY145"/>
      <c r="EZ145"/>
      <c r="FA145"/>
      <c r="FB145"/>
      <c r="FC145"/>
      <c r="FD145"/>
      <c r="FE145"/>
      <c r="FF145"/>
      <c r="FG145"/>
      <c r="FH145"/>
      <c r="FI145"/>
      <c r="FJ145"/>
      <c r="FK145"/>
      <c r="FL145"/>
      <c r="FM145"/>
      <c r="FN145"/>
      <c r="FO145"/>
      <c r="FP145"/>
      <c r="FQ145"/>
      <c r="FR145"/>
      <c r="FS145"/>
      <c r="FT145"/>
      <c r="FU145"/>
      <c r="FV145"/>
      <c r="FW145"/>
      <c r="FX145"/>
      <c r="FY145"/>
      <c r="FZ145"/>
      <c r="GA145"/>
      <c r="GB145"/>
      <c r="GC145"/>
      <c r="GD145"/>
      <c r="GE145"/>
      <c r="GF145"/>
      <c r="GG145"/>
      <c r="GH145"/>
      <c r="GI145"/>
      <c r="GJ145"/>
      <c r="GK145"/>
      <c r="GL145"/>
      <c r="GM145"/>
      <c r="GN145"/>
      <c r="GO145"/>
      <c r="GP145"/>
      <c r="GQ145"/>
      <c r="GR145"/>
      <c r="GS145"/>
      <c r="GT145"/>
      <c r="GU145"/>
      <c r="GV145"/>
      <c r="GW145"/>
      <c r="GX145"/>
      <c r="GY145"/>
      <c r="GZ145"/>
      <c r="HA145"/>
      <c r="HB145"/>
      <c r="HC145"/>
      <c r="HD145"/>
      <c r="HE145"/>
      <c r="HF145"/>
      <c r="HG145"/>
      <c r="HH145"/>
      <c r="HI145"/>
      <c r="HJ145"/>
      <c r="HK145"/>
      <c r="HL145"/>
      <c r="HM145"/>
      <c r="HN145"/>
      <c r="HO145"/>
      <c r="HP145"/>
      <c r="HQ145"/>
      <c r="HR145"/>
      <c r="HS145"/>
      <c r="HT145"/>
      <c r="HU145"/>
      <c r="HV145"/>
      <c r="HW145"/>
      <c r="HX145"/>
      <c r="HY145"/>
      <c r="HZ145"/>
      <c r="IA145"/>
      <c r="IB145"/>
      <c r="IC145"/>
      <c r="ID145"/>
      <c r="IE145"/>
      <c r="IF145"/>
      <c r="IG145"/>
      <c r="IH145"/>
      <c r="II145"/>
      <c r="IJ145"/>
      <c r="IK145"/>
      <c r="IL145"/>
      <c r="IM145"/>
      <c r="IN145"/>
      <c r="IO145"/>
      <c r="IP145"/>
      <c r="IQ145"/>
      <c r="IR145"/>
      <c r="IS145"/>
      <c r="IT145"/>
      <c r="IU145"/>
      <c r="IV145"/>
      <c r="IW145"/>
      <c r="IX145"/>
      <c r="IY145"/>
      <c r="IZ145"/>
      <c r="JA145"/>
      <c r="JB145"/>
      <c r="JC145"/>
      <c r="JD145"/>
      <c r="JE145"/>
      <c r="JF145"/>
      <c r="JG145"/>
      <c r="JH145"/>
      <c r="JI145"/>
      <c r="JJ145"/>
      <c r="JK145"/>
      <c r="JL145"/>
      <c r="JM145"/>
      <c r="JN145"/>
      <c r="JO145"/>
      <c r="JP145"/>
      <c r="JQ145"/>
      <c r="JR145"/>
      <c r="JS145"/>
      <c r="JT145"/>
      <c r="JU145"/>
      <c r="JV145"/>
      <c r="JW145"/>
      <c r="JX145"/>
      <c r="JY145"/>
      <c r="JZ145"/>
      <c r="KA145"/>
      <c r="KB145"/>
      <c r="KC145"/>
      <c r="KD145"/>
      <c r="KE145"/>
      <c r="KF145"/>
      <c r="KG145"/>
      <c r="KH145"/>
      <c r="KI145"/>
      <c r="KJ145"/>
      <c r="KK145"/>
      <c r="KL145"/>
      <c r="KM145"/>
      <c r="KN145"/>
      <c r="KO145"/>
      <c r="KP145"/>
      <c r="KQ145"/>
      <c r="KR145"/>
      <c r="KS145"/>
      <c r="KT145"/>
      <c r="KU145"/>
      <c r="KV145"/>
      <c r="KW145"/>
      <c r="KX145"/>
      <c r="KY145"/>
      <c r="KZ145"/>
      <c r="LA145"/>
      <c r="LB145"/>
      <c r="LC145"/>
      <c r="LD145"/>
      <c r="LE145"/>
      <c r="LF145"/>
      <c r="LG145"/>
      <c r="LH145"/>
      <c r="LI145"/>
      <c r="LJ145"/>
      <c r="LK145"/>
      <c r="LL145"/>
      <c r="LM145"/>
      <c r="LN145"/>
      <c r="LO145"/>
      <c r="LP145"/>
      <c r="LQ145"/>
      <c r="LR145"/>
      <c r="LS145"/>
      <c r="LT145"/>
      <c r="LU145"/>
      <c r="LV145"/>
      <c r="LW145"/>
      <c r="LX145"/>
      <c r="LY145"/>
      <c r="LZ145"/>
      <c r="MA145"/>
      <c r="MB145"/>
      <c r="MC145"/>
      <c r="MD145"/>
      <c r="ME145"/>
      <c r="MF145"/>
      <c r="MG145"/>
      <c r="MH145"/>
      <c r="MI145"/>
      <c r="MJ145"/>
      <c r="MK145"/>
      <c r="ML145"/>
      <c r="MM145"/>
      <c r="MN145"/>
      <c r="MO145"/>
      <c r="MP145"/>
      <c r="MQ145"/>
      <c r="MR145"/>
      <c r="MS145"/>
      <c r="MT145"/>
      <c r="MU145"/>
      <c r="MV145"/>
      <c r="MW145"/>
      <c r="MX145"/>
      <c r="MY145"/>
      <c r="MZ145"/>
      <c r="NA145"/>
      <c r="NB145"/>
      <c r="NC145"/>
      <c r="ND145"/>
      <c r="NE145"/>
      <c r="NF145"/>
      <c r="NG145"/>
      <c r="NH145"/>
      <c r="NI145"/>
      <c r="NJ145"/>
      <c r="NK145"/>
      <c r="NL145"/>
      <c r="NM145"/>
      <c r="NN145"/>
      <c r="NO145"/>
      <c r="NP145"/>
      <c r="NQ145"/>
      <c r="NR145"/>
      <c r="NS145"/>
      <c r="NT145"/>
      <c r="NU145"/>
      <c r="NV145"/>
      <c r="NW145"/>
      <c r="NX145"/>
      <c r="NY145"/>
      <c r="NZ145"/>
      <c r="OA145"/>
      <c r="OB145"/>
      <c r="OC145"/>
      <c r="OD145"/>
      <c r="OE145"/>
      <c r="OF145"/>
      <c r="OG145"/>
      <c r="OH145"/>
      <c r="OI145"/>
      <c r="OJ145"/>
      <c r="OK145"/>
      <c r="OL145"/>
      <c r="OM145"/>
      <c r="ON145"/>
      <c r="OO145"/>
      <c r="OP145"/>
      <c r="OQ145"/>
      <c r="OR145"/>
      <c r="OS145"/>
      <c r="OT145"/>
      <c r="OU145"/>
      <c r="OV145"/>
      <c r="OW145"/>
      <c r="OX145"/>
      <c r="OY145"/>
      <c r="OZ145"/>
      <c r="PA145"/>
      <c r="PB145"/>
      <c r="PC145"/>
      <c r="PD145"/>
      <c r="PE145"/>
      <c r="PF145"/>
      <c r="PG145"/>
      <c r="PH145"/>
      <c r="PI145"/>
      <c r="PJ145"/>
      <c r="PK145"/>
      <c r="PL145"/>
      <c r="PM145"/>
      <c r="PN145"/>
      <c r="PO145"/>
      <c r="PP145"/>
      <c r="PQ145"/>
      <c r="PR145"/>
      <c r="PS145"/>
      <c r="PT145"/>
      <c r="PU145"/>
      <c r="PV145"/>
      <c r="PW145"/>
      <c r="PX145"/>
      <c r="PY145"/>
      <c r="PZ145"/>
      <c r="QA145"/>
      <c r="QB145"/>
      <c r="QC145"/>
      <c r="QD145"/>
      <c r="QE145"/>
      <c r="QF145"/>
      <c r="QG145"/>
      <c r="QH145"/>
      <c r="QI145"/>
      <c r="QJ145"/>
      <c r="QK145"/>
      <c r="QL145"/>
      <c r="QM145"/>
      <c r="QN145"/>
      <c r="QO145"/>
      <c r="QP145"/>
      <c r="QQ145"/>
      <c r="QR145"/>
      <c r="QS145"/>
      <c r="QT145"/>
      <c r="QU145"/>
      <c r="QV145"/>
      <c r="QW145"/>
      <c r="QX145"/>
      <c r="QY145"/>
      <c r="QZ145"/>
      <c r="RA145"/>
      <c r="RB145"/>
      <c r="RC145"/>
      <c r="RD145"/>
      <c r="RE145"/>
      <c r="RF145"/>
    </row>
    <row r="146" spans="1:474">
      <c r="A146" s="255">
        <v>58</v>
      </c>
      <c r="B146" s="255" t="s">
        <v>190</v>
      </c>
      <c r="C146" s="255" t="s">
        <v>93</v>
      </c>
      <c r="D146" s="221">
        <v>18</v>
      </c>
      <c r="E146" s="221">
        <v>18</v>
      </c>
      <c r="F146" s="221">
        <v>18</v>
      </c>
      <c r="G146" s="221"/>
      <c r="H146" s="221"/>
      <c r="I146" s="221"/>
      <c r="J146"/>
      <c r="K146"/>
      <c r="L146"/>
      <c r="M146"/>
      <c r="N146"/>
      <c r="O146"/>
      <c r="P146"/>
      <c r="Q146"/>
      <c r="R146"/>
      <c r="S146"/>
      <c r="T146"/>
      <c r="U146"/>
      <c r="V146"/>
      <c r="W146"/>
      <c r="X146"/>
      <c r="Y146"/>
      <c r="Z146"/>
      <c r="AA146"/>
      <c r="AB146"/>
      <c r="AC146"/>
      <c r="AD146"/>
      <c r="AE146"/>
      <c r="AF146"/>
      <c r="AG146"/>
      <c r="AH146"/>
      <c r="AI146"/>
      <c r="AJ146"/>
      <c r="AK146"/>
      <c r="AL146"/>
      <c r="AM146"/>
      <c r="AN146"/>
      <c r="AO146"/>
      <c r="AP146"/>
      <c r="AQ146"/>
      <c r="AR146"/>
      <c r="AS146"/>
      <c r="AT146"/>
      <c r="AU146"/>
      <c r="AV146"/>
      <c r="AW146"/>
      <c r="AX146"/>
      <c r="AY146"/>
      <c r="AZ146"/>
      <c r="BA146"/>
      <c r="BB146"/>
      <c r="BC146"/>
      <c r="BD146"/>
      <c r="BE146"/>
      <c r="BF146"/>
      <c r="BG146"/>
      <c r="BH146"/>
      <c r="BI146"/>
      <c r="BJ146"/>
      <c r="BK146"/>
      <c r="BL146"/>
      <c r="BM146"/>
      <c r="BN146"/>
      <c r="BO146"/>
      <c r="BP146"/>
      <c r="BQ146"/>
      <c r="BR146"/>
      <c r="BS146"/>
      <c r="BT146"/>
      <c r="BU146"/>
      <c r="BV146"/>
      <c r="BW146"/>
      <c r="BX146"/>
      <c r="BY146"/>
      <c r="BZ146"/>
      <c r="CA146"/>
      <c r="CB146"/>
      <c r="CC146"/>
      <c r="CD146"/>
      <c r="CE146"/>
      <c r="CF146"/>
      <c r="CG146"/>
      <c r="CH146"/>
      <c r="CI146"/>
      <c r="CJ146"/>
      <c r="CK146"/>
      <c r="CL146"/>
      <c r="CM146"/>
      <c r="CN146"/>
      <c r="CO146"/>
      <c r="CP146"/>
      <c r="CQ146"/>
      <c r="CR146"/>
      <c r="CS146"/>
      <c r="CT146"/>
      <c r="CU146"/>
      <c r="CV146"/>
      <c r="CW146"/>
      <c r="CX146"/>
      <c r="CY146"/>
      <c r="CZ146"/>
      <c r="DA146"/>
      <c r="DB146"/>
      <c r="DC146"/>
      <c r="DD146"/>
      <c r="DE146"/>
      <c r="DF146"/>
      <c r="DG146"/>
      <c r="DH146"/>
      <c r="DI146"/>
      <c r="DJ146"/>
      <c r="DK146"/>
      <c r="DL146"/>
      <c r="DM146"/>
      <c r="DN146"/>
      <c r="DO146"/>
      <c r="DP146"/>
      <c r="DQ146"/>
      <c r="DR146"/>
      <c r="DS146"/>
      <c r="DT146"/>
      <c r="DU146"/>
      <c r="DV146"/>
      <c r="DW146"/>
      <c r="DX146"/>
      <c r="DY146"/>
      <c r="DZ146"/>
      <c r="EA146"/>
      <c r="EB146"/>
      <c r="EC146"/>
      <c r="ED146"/>
      <c r="EE146"/>
      <c r="EF146"/>
      <c r="EG146"/>
      <c r="EH146"/>
      <c r="EI146"/>
      <c r="EJ146"/>
      <c r="EK146"/>
      <c r="EL146"/>
      <c r="EM146"/>
      <c r="EN146"/>
      <c r="EO146"/>
      <c r="EP146"/>
      <c r="EQ146"/>
      <c r="ER146"/>
      <c r="ES146"/>
      <c r="ET146"/>
      <c r="EU146"/>
      <c r="EV146"/>
      <c r="EW146"/>
      <c r="EX146"/>
      <c r="EY146"/>
      <c r="EZ146"/>
      <c r="FA146"/>
      <c r="FB146"/>
      <c r="FC146"/>
      <c r="FD146"/>
      <c r="FE146"/>
      <c r="FF146"/>
      <c r="FG146"/>
      <c r="FH146"/>
      <c r="FI146"/>
      <c r="FJ146"/>
      <c r="FK146"/>
      <c r="FL146"/>
      <c r="FM146"/>
      <c r="FN146"/>
      <c r="FO146"/>
      <c r="FP146"/>
      <c r="FQ146"/>
      <c r="FR146"/>
      <c r="FS146"/>
      <c r="FT146"/>
      <c r="FU146"/>
      <c r="FV146"/>
      <c r="FW146"/>
      <c r="FX146"/>
      <c r="FY146"/>
      <c r="FZ146"/>
      <c r="GA146"/>
      <c r="GB146"/>
      <c r="GC146"/>
      <c r="GD146"/>
      <c r="GE146"/>
      <c r="GF146"/>
      <c r="GG146"/>
      <c r="GH146"/>
      <c r="GI146"/>
      <c r="GJ146"/>
      <c r="GK146"/>
      <c r="GL146"/>
      <c r="GM146"/>
      <c r="GN146"/>
      <c r="GO146"/>
      <c r="GP146"/>
      <c r="GQ146"/>
      <c r="GR146"/>
      <c r="GS146"/>
      <c r="GT146"/>
      <c r="GU146"/>
      <c r="GV146"/>
      <c r="GW146"/>
      <c r="GX146"/>
      <c r="GY146"/>
      <c r="GZ146"/>
      <c r="HA146"/>
      <c r="HB146"/>
      <c r="HC146"/>
      <c r="HD146"/>
      <c r="HE146"/>
      <c r="HF146"/>
      <c r="HG146"/>
      <c r="HH146"/>
      <c r="HI146"/>
      <c r="HJ146"/>
      <c r="HK146"/>
      <c r="HL146"/>
      <c r="HM146"/>
      <c r="HN146"/>
      <c r="HO146"/>
      <c r="HP146"/>
      <c r="HQ146"/>
      <c r="HR146"/>
      <c r="HS146"/>
      <c r="HT146"/>
      <c r="HU146"/>
      <c r="HV146"/>
      <c r="HW146"/>
      <c r="HX146"/>
      <c r="HY146"/>
      <c r="HZ146"/>
      <c r="IA146"/>
      <c r="IB146"/>
      <c r="IC146"/>
      <c r="ID146"/>
      <c r="IE146"/>
      <c r="IF146"/>
      <c r="IG146"/>
      <c r="IH146"/>
      <c r="II146"/>
      <c r="IJ146"/>
      <c r="IK146"/>
      <c r="IL146"/>
      <c r="IM146"/>
      <c r="IN146"/>
      <c r="IO146"/>
      <c r="IP146"/>
      <c r="IQ146"/>
      <c r="IR146"/>
      <c r="IS146"/>
      <c r="IT146"/>
      <c r="IU146"/>
      <c r="IV146"/>
      <c r="IW146"/>
      <c r="IX146"/>
      <c r="IY146"/>
      <c r="IZ146"/>
      <c r="JA146"/>
      <c r="JB146"/>
      <c r="JC146"/>
      <c r="JD146"/>
      <c r="JE146"/>
      <c r="JF146"/>
      <c r="JG146"/>
      <c r="JH146"/>
      <c r="JI146"/>
      <c r="JJ146"/>
      <c r="JK146"/>
      <c r="JL146"/>
      <c r="JM146"/>
      <c r="JN146"/>
      <c r="JO146"/>
      <c r="JP146"/>
      <c r="JQ146"/>
      <c r="JR146"/>
      <c r="JS146"/>
      <c r="JT146"/>
      <c r="JU146"/>
      <c r="JV146"/>
      <c r="JW146"/>
      <c r="JX146"/>
      <c r="JY146"/>
      <c r="JZ146"/>
      <c r="KA146"/>
      <c r="KB146"/>
      <c r="KC146"/>
      <c r="KD146"/>
      <c r="KE146"/>
      <c r="KF146"/>
      <c r="KG146"/>
      <c r="KH146"/>
      <c r="KI146"/>
      <c r="KJ146"/>
      <c r="KK146"/>
      <c r="KL146"/>
      <c r="KM146"/>
      <c r="KN146"/>
      <c r="KO146"/>
      <c r="KP146"/>
      <c r="KQ146"/>
      <c r="KR146"/>
      <c r="KS146"/>
      <c r="KT146"/>
      <c r="KU146"/>
      <c r="KV146"/>
      <c r="KW146"/>
      <c r="KX146"/>
      <c r="KY146"/>
      <c r="KZ146"/>
      <c r="LA146"/>
      <c r="LB146"/>
      <c r="LC146"/>
      <c r="LD146"/>
      <c r="LE146"/>
      <c r="LF146"/>
      <c r="LG146"/>
      <c r="LH146"/>
      <c r="LI146"/>
      <c r="LJ146"/>
      <c r="LK146"/>
      <c r="LL146"/>
      <c r="LM146"/>
      <c r="LN146"/>
      <c r="LO146"/>
      <c r="LP146"/>
      <c r="LQ146"/>
      <c r="LR146"/>
      <c r="LS146"/>
      <c r="LT146"/>
      <c r="LU146"/>
      <c r="LV146"/>
      <c r="LW146"/>
      <c r="LX146"/>
      <c r="LY146"/>
      <c r="LZ146"/>
      <c r="MA146"/>
      <c r="MB146"/>
      <c r="MC146"/>
      <c r="MD146"/>
      <c r="ME146"/>
      <c r="MF146"/>
      <c r="MG146"/>
      <c r="MH146"/>
      <c r="MI146"/>
      <c r="MJ146"/>
      <c r="MK146"/>
      <c r="ML146"/>
      <c r="MM146"/>
      <c r="MN146"/>
      <c r="MO146"/>
      <c r="MP146"/>
      <c r="MQ146"/>
      <c r="MR146"/>
      <c r="MS146"/>
      <c r="MT146"/>
      <c r="MU146"/>
      <c r="MV146"/>
      <c r="MW146"/>
      <c r="MX146"/>
      <c r="MY146"/>
      <c r="MZ146"/>
      <c r="NA146"/>
      <c r="NB146"/>
      <c r="NC146"/>
      <c r="ND146"/>
      <c r="NE146"/>
      <c r="NF146"/>
      <c r="NG146"/>
      <c r="NH146"/>
      <c r="NI146"/>
      <c r="NJ146"/>
      <c r="NK146"/>
      <c r="NL146"/>
      <c r="NM146"/>
      <c r="NN146"/>
      <c r="NO146"/>
      <c r="NP146"/>
      <c r="NQ146"/>
      <c r="NR146"/>
      <c r="NS146"/>
      <c r="NT146"/>
      <c r="NU146"/>
      <c r="NV146"/>
      <c r="NW146"/>
      <c r="NX146"/>
      <c r="NY146"/>
      <c r="NZ146"/>
      <c r="OA146"/>
      <c r="OB146"/>
      <c r="OC146"/>
      <c r="OD146"/>
      <c r="OE146"/>
      <c r="OF146"/>
      <c r="OG146"/>
      <c r="OH146"/>
      <c r="OI146"/>
      <c r="OJ146"/>
      <c r="OK146"/>
      <c r="OL146"/>
      <c r="OM146"/>
      <c r="ON146"/>
      <c r="OO146"/>
      <c r="OP146"/>
      <c r="OQ146"/>
      <c r="OR146"/>
      <c r="OS146"/>
      <c r="OT146"/>
      <c r="OU146"/>
      <c r="OV146"/>
      <c r="OW146"/>
      <c r="OX146"/>
      <c r="OY146"/>
      <c r="OZ146"/>
      <c r="PA146"/>
      <c r="PB146"/>
      <c r="PC146"/>
      <c r="PD146"/>
      <c r="PE146"/>
      <c r="PF146"/>
      <c r="PG146"/>
      <c r="PH146"/>
      <c r="PI146"/>
      <c r="PJ146"/>
      <c r="PK146"/>
      <c r="PL146"/>
      <c r="PM146"/>
      <c r="PN146"/>
      <c r="PO146"/>
      <c r="PP146"/>
      <c r="PQ146"/>
      <c r="PR146"/>
      <c r="PS146"/>
      <c r="PT146"/>
      <c r="PU146"/>
      <c r="PV146"/>
      <c r="PW146"/>
      <c r="PX146"/>
      <c r="PY146"/>
      <c r="PZ146"/>
      <c r="QA146"/>
      <c r="QB146"/>
      <c r="QC146"/>
      <c r="QD146"/>
      <c r="QE146"/>
      <c r="QF146"/>
      <c r="QG146"/>
      <c r="QH146"/>
      <c r="QI146"/>
      <c r="QJ146"/>
      <c r="QK146"/>
      <c r="QL146"/>
      <c r="QM146"/>
      <c r="QN146"/>
      <c r="QO146"/>
      <c r="QP146"/>
      <c r="QQ146"/>
      <c r="QR146"/>
      <c r="QS146"/>
      <c r="QT146"/>
      <c r="QU146"/>
      <c r="QV146"/>
      <c r="QW146"/>
      <c r="QX146"/>
      <c r="QY146"/>
      <c r="QZ146"/>
      <c r="RA146"/>
      <c r="RB146"/>
      <c r="RC146"/>
      <c r="RD146"/>
      <c r="RE146"/>
      <c r="RF146"/>
    </row>
    <row r="147" spans="1:474">
      <c r="A147" s="255">
        <v>58</v>
      </c>
      <c r="B147" s="255" t="s">
        <v>182</v>
      </c>
      <c r="C147" s="255" t="s">
        <v>93</v>
      </c>
      <c r="D147" s="221">
        <v>23</v>
      </c>
      <c r="E147" s="221">
        <v>22</v>
      </c>
      <c r="F147" s="221">
        <v>24</v>
      </c>
      <c r="G147" s="221"/>
      <c r="H147" s="221"/>
      <c r="I147" s="221"/>
      <c r="J147"/>
      <c r="K147"/>
      <c r="L147"/>
      <c r="M147"/>
      <c r="N147"/>
      <c r="O147"/>
      <c r="P147"/>
      <c r="Q147"/>
      <c r="R147"/>
      <c r="S147"/>
      <c r="T147"/>
      <c r="U147"/>
      <c r="V147"/>
      <c r="W147"/>
      <c r="X147"/>
      <c r="Y147"/>
      <c r="Z147"/>
      <c r="AA147"/>
      <c r="AB147"/>
      <c r="AC147"/>
      <c r="AD147"/>
      <c r="AE147"/>
      <c r="AF147"/>
      <c r="AG147"/>
      <c r="AH147"/>
      <c r="AI147"/>
      <c r="AJ147"/>
      <c r="AK147"/>
      <c r="AL147"/>
      <c r="AM147"/>
      <c r="AN147"/>
      <c r="AO147"/>
      <c r="AP147"/>
      <c r="AQ147"/>
      <c r="AR147"/>
      <c r="AS147"/>
      <c r="AT147"/>
      <c r="AU147"/>
      <c r="AV147"/>
      <c r="AW147"/>
      <c r="AX147"/>
      <c r="AY147"/>
      <c r="AZ147"/>
      <c r="BA147"/>
      <c r="BB147"/>
      <c r="BC147"/>
      <c r="BD147"/>
      <c r="BE147"/>
      <c r="BF147"/>
      <c r="BG147"/>
      <c r="BH147"/>
      <c r="BI147"/>
      <c r="BJ147"/>
      <c r="BK147"/>
      <c r="BL147"/>
      <c r="BM147"/>
      <c r="BN147"/>
      <c r="BO147"/>
      <c r="BP147"/>
      <c r="BQ147"/>
      <c r="BR147"/>
      <c r="BS147"/>
      <c r="BT147"/>
      <c r="BU147"/>
      <c r="BV147"/>
      <c r="BW147"/>
      <c r="BX147"/>
      <c r="BY147"/>
      <c r="BZ147"/>
      <c r="CA147"/>
      <c r="CB147"/>
      <c r="CC147"/>
      <c r="CD147"/>
      <c r="CE147"/>
      <c r="CF147"/>
      <c r="CG147"/>
      <c r="CH147"/>
      <c r="CI147"/>
      <c r="CJ147"/>
      <c r="CK147"/>
      <c r="CL147"/>
      <c r="CM147"/>
      <c r="CN147"/>
      <c r="CO147"/>
      <c r="CP147"/>
      <c r="CQ147"/>
      <c r="CR147"/>
      <c r="CS147"/>
      <c r="CT147"/>
      <c r="CU147"/>
      <c r="CV147"/>
      <c r="CW147"/>
      <c r="CX147"/>
      <c r="CY147"/>
      <c r="CZ147"/>
      <c r="DA147"/>
      <c r="DB147"/>
      <c r="DC147"/>
      <c r="DD147"/>
      <c r="DE147"/>
      <c r="DF147"/>
      <c r="DG147"/>
      <c r="DH147"/>
      <c r="DI147"/>
      <c r="DJ147"/>
      <c r="DK147"/>
      <c r="DL147"/>
      <c r="DM147"/>
      <c r="DN147"/>
      <c r="DO147"/>
      <c r="DP147"/>
      <c r="DQ147"/>
      <c r="DR147"/>
      <c r="DS147"/>
      <c r="DT147"/>
      <c r="DU147"/>
      <c r="DV147"/>
      <c r="DW147"/>
      <c r="DX147"/>
      <c r="DY147"/>
      <c r="DZ147"/>
      <c r="EA147"/>
      <c r="EB147"/>
      <c r="EC147"/>
      <c r="ED147"/>
      <c r="EE147"/>
      <c r="EF147"/>
      <c r="EG147"/>
      <c r="EH147"/>
      <c r="EI147"/>
      <c r="EJ147"/>
      <c r="EK147"/>
      <c r="EL147"/>
      <c r="EM147"/>
      <c r="EN147"/>
      <c r="EO147"/>
      <c r="EP147"/>
      <c r="EQ147"/>
      <c r="ER147"/>
      <c r="ES147"/>
      <c r="ET147"/>
      <c r="EU147"/>
      <c r="EV147"/>
      <c r="EW147"/>
      <c r="EX147"/>
      <c r="EY147"/>
      <c r="EZ147"/>
      <c r="FA147"/>
      <c r="FB147"/>
      <c r="FC147"/>
      <c r="FD147"/>
      <c r="FE147"/>
      <c r="FF147"/>
      <c r="FG147"/>
      <c r="FH147"/>
      <c r="FI147"/>
      <c r="FJ147"/>
      <c r="FK147"/>
      <c r="FL147"/>
      <c r="FM147"/>
      <c r="FN147"/>
      <c r="FO147"/>
      <c r="FP147"/>
      <c r="FQ147"/>
      <c r="FR147"/>
      <c r="FS147"/>
      <c r="FT147"/>
      <c r="FU147"/>
      <c r="FV147"/>
      <c r="FW147"/>
      <c r="FX147"/>
      <c r="FY147"/>
      <c r="FZ147"/>
      <c r="GA147"/>
      <c r="GB147"/>
      <c r="GC147"/>
      <c r="GD147"/>
      <c r="GE147"/>
      <c r="GF147"/>
      <c r="GG147"/>
      <c r="GH147"/>
      <c r="GI147"/>
      <c r="GJ147"/>
      <c r="GK147"/>
      <c r="GL147"/>
      <c r="GM147"/>
      <c r="GN147"/>
      <c r="GO147"/>
      <c r="GP147"/>
      <c r="GQ147"/>
      <c r="GR147"/>
      <c r="GS147"/>
      <c r="GT147"/>
      <c r="GU147"/>
      <c r="GV147"/>
      <c r="GW147"/>
      <c r="GX147"/>
      <c r="GY147"/>
      <c r="GZ147"/>
      <c r="HA147"/>
      <c r="HB147"/>
      <c r="HC147"/>
      <c r="HD147"/>
      <c r="HE147"/>
      <c r="HF147"/>
      <c r="HG147"/>
      <c r="HH147"/>
      <c r="HI147"/>
      <c r="HJ147"/>
      <c r="HK147"/>
      <c r="HL147"/>
      <c r="HM147"/>
      <c r="HN147"/>
      <c r="HO147"/>
      <c r="HP147"/>
      <c r="HQ147"/>
      <c r="HR147"/>
      <c r="HS147"/>
      <c r="HT147"/>
      <c r="HU147"/>
      <c r="HV147"/>
      <c r="HW147"/>
      <c r="HX147"/>
      <c r="HY147"/>
      <c r="HZ147"/>
      <c r="IA147"/>
      <c r="IB147"/>
      <c r="IC147"/>
      <c r="ID147"/>
      <c r="IE147"/>
      <c r="IF147"/>
      <c r="IG147"/>
      <c r="IH147"/>
      <c r="II147"/>
      <c r="IJ147"/>
      <c r="IK147"/>
      <c r="IL147"/>
      <c r="IM147"/>
      <c r="IN147"/>
      <c r="IO147"/>
      <c r="IP147"/>
      <c r="IQ147"/>
      <c r="IR147"/>
      <c r="IS147"/>
      <c r="IT147"/>
      <c r="IU147"/>
      <c r="IV147"/>
      <c r="IW147"/>
      <c r="IX147"/>
      <c r="IY147"/>
      <c r="IZ147"/>
      <c r="JA147"/>
      <c r="JB147"/>
      <c r="JC147"/>
      <c r="JD147"/>
      <c r="JE147"/>
      <c r="JF147"/>
      <c r="JG147"/>
      <c r="JH147"/>
      <c r="JI147"/>
      <c r="JJ147"/>
      <c r="JK147"/>
      <c r="JL147"/>
      <c r="JM147"/>
      <c r="JN147"/>
      <c r="JO147"/>
      <c r="JP147"/>
      <c r="JQ147"/>
      <c r="JR147"/>
      <c r="JS147"/>
      <c r="JT147"/>
      <c r="JU147"/>
      <c r="JV147"/>
      <c r="JW147"/>
      <c r="JX147"/>
      <c r="JY147"/>
      <c r="JZ147"/>
      <c r="KA147"/>
      <c r="KB147"/>
      <c r="KC147"/>
      <c r="KD147"/>
      <c r="KE147"/>
      <c r="KF147"/>
      <c r="KG147"/>
      <c r="KH147"/>
      <c r="KI147"/>
      <c r="KJ147"/>
      <c r="KK147"/>
      <c r="KL147"/>
      <c r="KM147"/>
      <c r="KN147"/>
      <c r="KO147"/>
      <c r="KP147"/>
      <c r="KQ147"/>
      <c r="KR147"/>
      <c r="KS147"/>
      <c r="KT147"/>
      <c r="KU147"/>
      <c r="KV147"/>
      <c r="KW147"/>
      <c r="KX147"/>
      <c r="KY147"/>
      <c r="KZ147"/>
      <c r="LA147"/>
      <c r="LB147"/>
      <c r="LC147"/>
      <c r="LD147"/>
      <c r="LE147"/>
      <c r="LF147"/>
      <c r="LG147"/>
      <c r="LH147"/>
      <c r="LI147"/>
      <c r="LJ147"/>
      <c r="LK147"/>
      <c r="LL147"/>
      <c r="LM147"/>
      <c r="LN147"/>
      <c r="LO147"/>
      <c r="LP147"/>
      <c r="LQ147"/>
      <c r="LR147"/>
      <c r="LS147"/>
      <c r="LT147"/>
      <c r="LU147"/>
      <c r="LV147"/>
      <c r="LW147"/>
      <c r="LX147"/>
      <c r="LY147"/>
      <c r="LZ147"/>
      <c r="MA147"/>
      <c r="MB147"/>
      <c r="MC147"/>
      <c r="MD147"/>
      <c r="ME147"/>
      <c r="MF147"/>
      <c r="MG147"/>
      <c r="MH147"/>
      <c r="MI147"/>
      <c r="MJ147"/>
      <c r="MK147"/>
      <c r="ML147"/>
      <c r="MM147"/>
      <c r="MN147"/>
      <c r="MO147"/>
      <c r="MP147"/>
      <c r="MQ147"/>
      <c r="MR147"/>
      <c r="MS147"/>
      <c r="MT147"/>
      <c r="MU147"/>
      <c r="MV147"/>
      <c r="MW147"/>
      <c r="MX147"/>
      <c r="MY147"/>
      <c r="MZ147"/>
      <c r="NA147"/>
      <c r="NB147"/>
      <c r="NC147"/>
      <c r="ND147"/>
      <c r="NE147"/>
      <c r="NF147"/>
      <c r="NG147"/>
      <c r="NH147"/>
      <c r="NI147"/>
      <c r="NJ147"/>
      <c r="NK147"/>
      <c r="NL147"/>
      <c r="NM147"/>
      <c r="NN147"/>
      <c r="NO147"/>
      <c r="NP147"/>
      <c r="NQ147"/>
      <c r="NR147"/>
      <c r="NS147"/>
      <c r="NT147"/>
      <c r="NU147"/>
      <c r="NV147"/>
      <c r="NW147"/>
      <c r="NX147"/>
      <c r="NY147"/>
      <c r="NZ147"/>
      <c r="OA147"/>
      <c r="OB147"/>
      <c r="OC147"/>
      <c r="OD147"/>
      <c r="OE147"/>
      <c r="OF147"/>
      <c r="OG147"/>
      <c r="OH147"/>
      <c r="OI147"/>
      <c r="OJ147"/>
      <c r="OK147"/>
      <c r="OL147"/>
      <c r="OM147"/>
      <c r="ON147"/>
      <c r="OO147"/>
      <c r="OP147"/>
      <c r="OQ147"/>
      <c r="OR147"/>
      <c r="OS147"/>
      <c r="OT147"/>
      <c r="OU147"/>
      <c r="OV147"/>
      <c r="OW147"/>
      <c r="OX147"/>
      <c r="OY147"/>
      <c r="OZ147"/>
      <c r="PA147"/>
      <c r="PB147"/>
      <c r="PC147"/>
      <c r="PD147"/>
      <c r="PE147"/>
      <c r="PF147"/>
      <c r="PG147"/>
      <c r="PH147"/>
      <c r="PI147"/>
      <c r="PJ147"/>
      <c r="PK147"/>
      <c r="PL147"/>
      <c r="PM147"/>
      <c r="PN147"/>
      <c r="PO147"/>
      <c r="PP147"/>
      <c r="PQ147"/>
      <c r="PR147"/>
      <c r="PS147"/>
      <c r="PT147"/>
      <c r="PU147"/>
      <c r="PV147"/>
      <c r="PW147"/>
      <c r="PX147"/>
      <c r="PY147"/>
      <c r="PZ147"/>
      <c r="QA147"/>
      <c r="QB147"/>
      <c r="QC147"/>
      <c r="QD147"/>
      <c r="QE147"/>
      <c r="QF147"/>
      <c r="QG147"/>
      <c r="QH147"/>
      <c r="QI147"/>
      <c r="QJ147"/>
      <c r="QK147"/>
      <c r="QL147"/>
      <c r="QM147"/>
      <c r="QN147"/>
      <c r="QO147"/>
      <c r="QP147"/>
      <c r="QQ147"/>
      <c r="QR147"/>
      <c r="QS147"/>
      <c r="QT147"/>
      <c r="QU147"/>
      <c r="QV147"/>
      <c r="QW147"/>
      <c r="QX147"/>
      <c r="QY147"/>
      <c r="QZ147"/>
      <c r="RA147"/>
      <c r="RB147"/>
      <c r="RC147"/>
      <c r="RD147"/>
      <c r="RE147"/>
      <c r="RF147"/>
    </row>
    <row r="148" spans="1:474">
      <c r="A148" s="255">
        <v>58</v>
      </c>
      <c r="B148" s="255" t="s">
        <v>175</v>
      </c>
      <c r="C148" s="255" t="s">
        <v>93</v>
      </c>
      <c r="D148" s="221">
        <v>22</v>
      </c>
      <c r="E148" s="221">
        <v>22</v>
      </c>
      <c r="F148" s="221">
        <v>22</v>
      </c>
      <c r="G148" s="221"/>
      <c r="H148" s="221"/>
      <c r="I148" s="221"/>
      <c r="J148"/>
      <c r="K148"/>
      <c r="L148"/>
      <c r="M148"/>
      <c r="N148"/>
      <c r="O148"/>
      <c r="P148"/>
      <c r="Q148"/>
      <c r="R148"/>
      <c r="S148"/>
      <c r="T148"/>
      <c r="U148"/>
      <c r="V148"/>
      <c r="W148"/>
      <c r="X148"/>
      <c r="Y148"/>
      <c r="Z148"/>
      <c r="AA148"/>
      <c r="AB148"/>
      <c r="AC148"/>
      <c r="AD148"/>
      <c r="AE148"/>
      <c r="AF148"/>
      <c r="AG148"/>
      <c r="AH148"/>
      <c r="AI148"/>
      <c r="AJ148"/>
      <c r="AK148"/>
      <c r="AL148"/>
      <c r="AM148"/>
      <c r="AN148"/>
      <c r="AO148"/>
      <c r="AP148"/>
      <c r="AQ148"/>
      <c r="AR148"/>
      <c r="AS148"/>
      <c r="AT148"/>
      <c r="AU148"/>
      <c r="AV148"/>
      <c r="AW148"/>
      <c r="AX148"/>
      <c r="AY148"/>
      <c r="AZ148"/>
      <c r="BA148"/>
      <c r="BB148"/>
      <c r="BC148"/>
      <c r="BD148"/>
      <c r="BE148"/>
      <c r="BF148"/>
      <c r="BG148"/>
      <c r="BH148"/>
      <c r="BI148"/>
      <c r="BJ148"/>
      <c r="BK148"/>
      <c r="BL148"/>
      <c r="BM148"/>
      <c r="BN148"/>
      <c r="BO148"/>
      <c r="BP148"/>
      <c r="BQ148"/>
      <c r="BR148"/>
      <c r="BS148"/>
      <c r="BT148"/>
      <c r="BU148"/>
      <c r="BV148"/>
      <c r="BW148"/>
      <c r="BX148"/>
      <c r="BY148"/>
      <c r="BZ148"/>
      <c r="CA148"/>
      <c r="CB148"/>
      <c r="CC148"/>
      <c r="CD148"/>
      <c r="CE148"/>
      <c r="CF148"/>
      <c r="CG148"/>
      <c r="CH148"/>
      <c r="CI148"/>
      <c r="CJ148"/>
      <c r="CK148"/>
      <c r="CL148"/>
      <c r="CM148"/>
      <c r="CN148"/>
      <c r="CO148"/>
      <c r="CP148"/>
      <c r="CQ148"/>
      <c r="CR148"/>
      <c r="CS148"/>
      <c r="CT148"/>
      <c r="CU148"/>
      <c r="CV148"/>
      <c r="CW148"/>
      <c r="CX148"/>
      <c r="CY148"/>
      <c r="CZ148"/>
      <c r="DA148"/>
      <c r="DB148"/>
      <c r="DC148"/>
      <c r="DD148"/>
      <c r="DE148"/>
      <c r="DF148"/>
      <c r="DG148"/>
      <c r="DH148"/>
      <c r="DI148"/>
      <c r="DJ148"/>
      <c r="DK148"/>
      <c r="DL148"/>
      <c r="DM148"/>
      <c r="DN148"/>
      <c r="DO148"/>
      <c r="DP148"/>
      <c r="DQ148"/>
      <c r="DR148"/>
      <c r="DS148"/>
      <c r="DT148"/>
      <c r="DU148"/>
      <c r="DV148"/>
      <c r="DW148"/>
      <c r="DX148"/>
      <c r="DY148"/>
      <c r="DZ148"/>
      <c r="EA148"/>
      <c r="EB148"/>
      <c r="EC148"/>
      <c r="ED148"/>
      <c r="EE148"/>
      <c r="EF148"/>
      <c r="EG148"/>
      <c r="EH148"/>
      <c r="EI148"/>
      <c r="EJ148"/>
      <c r="EK148"/>
      <c r="EL148"/>
      <c r="EM148"/>
      <c r="EN148"/>
      <c r="EO148"/>
      <c r="EP148"/>
      <c r="EQ148"/>
      <c r="ER148"/>
      <c r="ES148"/>
      <c r="ET148"/>
      <c r="EU148"/>
      <c r="EV148"/>
      <c r="EW148"/>
      <c r="EX148"/>
      <c r="EY148"/>
      <c r="EZ148"/>
      <c r="FA148"/>
      <c r="FB148"/>
      <c r="FC148"/>
      <c r="FD148"/>
      <c r="FE148"/>
      <c r="FF148"/>
      <c r="FG148"/>
      <c r="FH148"/>
      <c r="FI148"/>
      <c r="FJ148"/>
      <c r="FK148"/>
      <c r="FL148"/>
      <c r="FM148"/>
      <c r="FN148"/>
      <c r="FO148"/>
      <c r="FP148"/>
      <c r="FQ148"/>
      <c r="FR148"/>
      <c r="FS148"/>
      <c r="FT148"/>
      <c r="FU148"/>
      <c r="FV148"/>
      <c r="FW148"/>
      <c r="FX148"/>
      <c r="FY148"/>
      <c r="FZ148"/>
      <c r="GA148"/>
      <c r="GB148"/>
      <c r="GC148"/>
      <c r="GD148"/>
      <c r="GE148"/>
      <c r="GF148"/>
      <c r="GG148"/>
      <c r="GH148"/>
      <c r="GI148"/>
      <c r="GJ148"/>
      <c r="GK148"/>
      <c r="GL148"/>
      <c r="GM148"/>
      <c r="GN148"/>
      <c r="GO148"/>
      <c r="GP148"/>
      <c r="GQ148"/>
      <c r="GR148"/>
      <c r="GS148"/>
      <c r="GT148"/>
      <c r="GU148"/>
      <c r="GV148"/>
      <c r="GW148"/>
      <c r="GX148"/>
      <c r="GY148"/>
      <c r="GZ148"/>
      <c r="HA148"/>
      <c r="HB148"/>
      <c r="HC148"/>
      <c r="HD148"/>
      <c r="HE148"/>
      <c r="HF148"/>
      <c r="HG148"/>
      <c r="HH148"/>
      <c r="HI148"/>
      <c r="HJ148"/>
      <c r="HK148"/>
      <c r="HL148"/>
      <c r="HM148"/>
      <c r="HN148"/>
      <c r="HO148"/>
      <c r="HP148"/>
      <c r="HQ148"/>
      <c r="HR148"/>
      <c r="HS148"/>
      <c r="HT148"/>
      <c r="HU148"/>
      <c r="HV148"/>
      <c r="HW148"/>
      <c r="HX148"/>
      <c r="HY148"/>
      <c r="HZ148"/>
      <c r="IA148"/>
      <c r="IB148"/>
      <c r="IC148"/>
      <c r="ID148"/>
      <c r="IE148"/>
      <c r="IF148"/>
      <c r="IG148"/>
      <c r="IH148"/>
      <c r="II148"/>
      <c r="IJ148"/>
      <c r="IK148"/>
      <c r="IL148"/>
      <c r="IM148"/>
      <c r="IN148"/>
      <c r="IO148"/>
      <c r="IP148"/>
      <c r="IQ148"/>
      <c r="IR148"/>
      <c r="IS148"/>
      <c r="IT148"/>
      <c r="IU148"/>
      <c r="IV148"/>
      <c r="IW148"/>
      <c r="IX148"/>
      <c r="IY148"/>
      <c r="IZ148"/>
      <c r="JA148"/>
      <c r="JB148"/>
      <c r="JC148"/>
      <c r="JD148"/>
      <c r="JE148"/>
      <c r="JF148"/>
      <c r="JG148"/>
      <c r="JH148"/>
      <c r="JI148"/>
      <c r="JJ148"/>
      <c r="JK148"/>
      <c r="JL148"/>
      <c r="JM148"/>
      <c r="JN148"/>
      <c r="JO148"/>
      <c r="JP148"/>
      <c r="JQ148"/>
      <c r="JR148"/>
      <c r="JS148"/>
      <c r="JT148"/>
      <c r="JU148"/>
      <c r="JV148"/>
      <c r="JW148"/>
      <c r="JX148"/>
      <c r="JY148"/>
      <c r="JZ148"/>
      <c r="KA148"/>
      <c r="KB148"/>
      <c r="KC148"/>
      <c r="KD148"/>
      <c r="KE148"/>
      <c r="KF148"/>
      <c r="KG148"/>
      <c r="KH148"/>
      <c r="KI148"/>
      <c r="KJ148"/>
      <c r="KK148"/>
      <c r="KL148"/>
      <c r="KM148"/>
      <c r="KN148"/>
      <c r="KO148"/>
      <c r="KP148"/>
      <c r="KQ148"/>
      <c r="KR148"/>
      <c r="KS148"/>
      <c r="KT148"/>
      <c r="KU148"/>
      <c r="KV148"/>
      <c r="KW148"/>
      <c r="KX148"/>
      <c r="KY148"/>
      <c r="KZ148"/>
      <c r="LA148"/>
      <c r="LB148"/>
      <c r="LC148"/>
      <c r="LD148"/>
      <c r="LE148"/>
      <c r="LF148"/>
      <c r="LG148"/>
      <c r="LH148"/>
      <c r="LI148"/>
      <c r="LJ148"/>
      <c r="LK148"/>
      <c r="LL148"/>
      <c r="LM148"/>
      <c r="LN148"/>
      <c r="LO148"/>
      <c r="LP148"/>
      <c r="LQ148"/>
      <c r="LR148"/>
      <c r="LS148"/>
      <c r="LT148"/>
      <c r="LU148"/>
      <c r="LV148"/>
      <c r="LW148"/>
      <c r="LX148"/>
      <c r="LY148"/>
      <c r="LZ148"/>
      <c r="MA148"/>
      <c r="MB148"/>
      <c r="MC148"/>
      <c r="MD148"/>
      <c r="ME148"/>
      <c r="MF148"/>
      <c r="MG148"/>
      <c r="MH148"/>
      <c r="MI148"/>
      <c r="MJ148"/>
      <c r="MK148"/>
      <c r="ML148"/>
      <c r="MM148"/>
      <c r="MN148"/>
      <c r="MO148"/>
      <c r="MP148"/>
      <c r="MQ148"/>
      <c r="MR148"/>
      <c r="MS148"/>
      <c r="MT148"/>
      <c r="MU148"/>
      <c r="MV148"/>
      <c r="MW148"/>
      <c r="MX148"/>
      <c r="MY148"/>
      <c r="MZ148"/>
      <c r="NA148"/>
      <c r="NB148"/>
      <c r="NC148"/>
      <c r="ND148"/>
      <c r="NE148"/>
      <c r="NF148"/>
      <c r="NG148"/>
      <c r="NH148"/>
      <c r="NI148"/>
      <c r="NJ148"/>
      <c r="NK148"/>
      <c r="NL148"/>
      <c r="NM148"/>
      <c r="NN148"/>
      <c r="NO148"/>
      <c r="NP148"/>
      <c r="NQ148"/>
      <c r="NR148"/>
      <c r="NS148"/>
      <c r="NT148"/>
      <c r="NU148"/>
      <c r="NV148"/>
      <c r="NW148"/>
      <c r="NX148"/>
      <c r="NY148"/>
      <c r="NZ148"/>
      <c r="OA148"/>
      <c r="OB148"/>
      <c r="OC148"/>
      <c r="OD148"/>
      <c r="OE148"/>
      <c r="OF148"/>
      <c r="OG148"/>
      <c r="OH148"/>
      <c r="OI148"/>
      <c r="OJ148"/>
      <c r="OK148"/>
      <c r="OL148"/>
      <c r="OM148"/>
      <c r="ON148"/>
      <c r="OO148"/>
      <c r="OP148"/>
      <c r="OQ148"/>
      <c r="OR148"/>
      <c r="OS148"/>
      <c r="OT148"/>
      <c r="OU148"/>
      <c r="OV148"/>
      <c r="OW148"/>
      <c r="OX148"/>
      <c r="OY148"/>
      <c r="OZ148"/>
      <c r="PA148"/>
      <c r="PB148"/>
      <c r="PC148"/>
      <c r="PD148"/>
      <c r="PE148"/>
      <c r="PF148"/>
      <c r="PG148"/>
      <c r="PH148"/>
      <c r="PI148"/>
      <c r="PJ148"/>
      <c r="PK148"/>
      <c r="PL148"/>
      <c r="PM148"/>
      <c r="PN148"/>
      <c r="PO148"/>
      <c r="PP148"/>
      <c r="PQ148"/>
      <c r="PR148"/>
      <c r="PS148"/>
      <c r="PT148"/>
      <c r="PU148"/>
      <c r="PV148"/>
      <c r="PW148"/>
      <c r="PX148"/>
      <c r="PY148"/>
      <c r="PZ148"/>
      <c r="QA148"/>
      <c r="QB148"/>
      <c r="QC148"/>
      <c r="QD148"/>
      <c r="QE148"/>
      <c r="QF148"/>
      <c r="QG148"/>
      <c r="QH148"/>
      <c r="QI148"/>
      <c r="QJ148"/>
      <c r="QK148"/>
      <c r="QL148"/>
      <c r="QM148"/>
      <c r="QN148"/>
      <c r="QO148"/>
      <c r="QP148"/>
      <c r="QQ148"/>
      <c r="QR148"/>
      <c r="QS148"/>
      <c r="QT148"/>
      <c r="QU148"/>
      <c r="QV148"/>
      <c r="QW148"/>
      <c r="QX148"/>
      <c r="QY148"/>
      <c r="QZ148"/>
      <c r="RA148"/>
      <c r="RB148"/>
      <c r="RC148"/>
      <c r="RD148"/>
      <c r="RE148"/>
      <c r="RF148"/>
    </row>
    <row r="149" spans="1:474">
      <c r="A149" s="255">
        <v>58</v>
      </c>
      <c r="B149" s="255" t="s">
        <v>259</v>
      </c>
      <c r="C149" s="255" t="s">
        <v>93</v>
      </c>
      <c r="D149" s="221">
        <v>25.5</v>
      </c>
      <c r="E149" s="221">
        <v>24</v>
      </c>
      <c r="F149" s="221">
        <v>27</v>
      </c>
      <c r="G149" s="221"/>
      <c r="H149" s="221"/>
      <c r="I149" s="221"/>
      <c r="J149"/>
      <c r="K149"/>
      <c r="L149"/>
      <c r="M149"/>
      <c r="N149"/>
      <c r="O149"/>
      <c r="P149"/>
      <c r="Q149"/>
      <c r="R149"/>
      <c r="S149"/>
      <c r="T149"/>
      <c r="U149"/>
      <c r="V149"/>
      <c r="W149"/>
      <c r="X149"/>
      <c r="Y149"/>
      <c r="Z149"/>
      <c r="AA149"/>
      <c r="AB149"/>
      <c r="AC149"/>
      <c r="AD149"/>
      <c r="AE149"/>
      <c r="AF149"/>
      <c r="AG149"/>
      <c r="AH149"/>
      <c r="AI149"/>
      <c r="AJ149"/>
      <c r="AK149"/>
      <c r="AL149"/>
      <c r="AM149"/>
      <c r="AN149"/>
      <c r="AO149"/>
      <c r="AP149"/>
      <c r="AQ149"/>
      <c r="AR149"/>
      <c r="AS149"/>
      <c r="AT149"/>
      <c r="AU149"/>
      <c r="AV149"/>
      <c r="AW149"/>
      <c r="AX149"/>
      <c r="AY149"/>
      <c r="AZ149"/>
      <c r="BA149"/>
      <c r="BB149"/>
      <c r="BC149"/>
      <c r="BD149"/>
      <c r="BE149"/>
      <c r="BF149"/>
      <c r="BG149"/>
      <c r="BH149"/>
      <c r="BI149"/>
      <c r="BJ149"/>
      <c r="BK149"/>
      <c r="BL149"/>
      <c r="BM149"/>
      <c r="BN149"/>
      <c r="BO149"/>
      <c r="BP149"/>
      <c r="BQ149"/>
      <c r="BR149"/>
      <c r="BS149"/>
      <c r="BT149"/>
      <c r="BU149"/>
      <c r="BV149"/>
      <c r="BW149"/>
      <c r="BX149"/>
      <c r="BY149"/>
      <c r="BZ149"/>
      <c r="CA149"/>
      <c r="CB149"/>
      <c r="CC149"/>
      <c r="CD149"/>
      <c r="CE149"/>
      <c r="CF149"/>
      <c r="CG149"/>
      <c r="CH149"/>
      <c r="CI149"/>
      <c r="CJ149"/>
      <c r="CK149"/>
      <c r="CL149"/>
      <c r="CM149"/>
      <c r="CN149"/>
      <c r="CO149"/>
      <c r="CP149"/>
      <c r="CQ149"/>
      <c r="CR149"/>
      <c r="CS149"/>
      <c r="CT149"/>
      <c r="CU149"/>
      <c r="CV149"/>
      <c r="CW149"/>
      <c r="CX149"/>
      <c r="CY149"/>
      <c r="CZ149"/>
      <c r="DA149"/>
      <c r="DB149"/>
      <c r="DC149"/>
      <c r="DD149"/>
      <c r="DE149"/>
      <c r="DF149"/>
      <c r="DG149"/>
      <c r="DH149"/>
      <c r="DI149"/>
      <c r="DJ149"/>
      <c r="DK149"/>
      <c r="DL149"/>
      <c r="DM149"/>
      <c r="DN149"/>
      <c r="DO149"/>
      <c r="DP149"/>
      <c r="DQ149"/>
      <c r="DR149"/>
      <c r="DS149"/>
      <c r="DT149"/>
      <c r="DU149"/>
      <c r="DV149"/>
      <c r="DW149"/>
      <c r="DX149"/>
      <c r="DY149"/>
      <c r="DZ149"/>
      <c r="EA149"/>
      <c r="EB149"/>
      <c r="EC149"/>
      <c r="ED149"/>
      <c r="EE149"/>
      <c r="EF149"/>
      <c r="EG149"/>
      <c r="EH149"/>
      <c r="EI149"/>
      <c r="EJ149"/>
      <c r="EK149"/>
      <c r="EL149"/>
      <c r="EM149"/>
      <c r="EN149"/>
      <c r="EO149"/>
      <c r="EP149"/>
      <c r="EQ149"/>
      <c r="ER149"/>
      <c r="ES149"/>
      <c r="ET149"/>
      <c r="EU149"/>
      <c r="EV149"/>
      <c r="EW149"/>
      <c r="EX149"/>
      <c r="EY149"/>
      <c r="EZ149"/>
      <c r="FA149"/>
      <c r="FB149"/>
      <c r="FC149"/>
      <c r="FD149"/>
      <c r="FE149"/>
      <c r="FF149"/>
      <c r="FG149"/>
      <c r="FH149"/>
      <c r="FI149"/>
      <c r="FJ149"/>
      <c r="FK149"/>
      <c r="FL149"/>
      <c r="FM149"/>
      <c r="FN149"/>
      <c r="FO149"/>
      <c r="FP149"/>
      <c r="FQ149"/>
      <c r="FR149"/>
      <c r="FS149"/>
      <c r="FT149"/>
      <c r="FU149"/>
      <c r="FV149"/>
      <c r="FW149"/>
      <c r="FX149"/>
      <c r="FY149"/>
      <c r="FZ149"/>
      <c r="GA149"/>
      <c r="GB149"/>
      <c r="GC149"/>
      <c r="GD149"/>
      <c r="GE149"/>
      <c r="GF149"/>
      <c r="GG149"/>
      <c r="GH149"/>
      <c r="GI149"/>
      <c r="GJ149"/>
      <c r="GK149"/>
      <c r="GL149"/>
      <c r="GM149"/>
      <c r="GN149"/>
      <c r="GO149"/>
      <c r="GP149"/>
      <c r="GQ149"/>
      <c r="GR149"/>
      <c r="GS149"/>
      <c r="GT149"/>
      <c r="GU149"/>
      <c r="GV149"/>
      <c r="GW149"/>
      <c r="GX149"/>
      <c r="GY149"/>
      <c r="GZ149"/>
      <c r="HA149"/>
      <c r="HB149"/>
      <c r="HC149"/>
      <c r="HD149"/>
      <c r="HE149"/>
      <c r="HF149"/>
      <c r="HG149"/>
      <c r="HH149"/>
      <c r="HI149"/>
      <c r="HJ149"/>
      <c r="HK149"/>
      <c r="HL149"/>
      <c r="HM149"/>
      <c r="HN149"/>
      <c r="HO149"/>
      <c r="HP149"/>
      <c r="HQ149"/>
      <c r="HR149"/>
      <c r="HS149"/>
      <c r="HT149"/>
      <c r="HU149"/>
      <c r="HV149"/>
      <c r="HW149"/>
      <c r="HX149"/>
      <c r="HY149"/>
      <c r="HZ149"/>
      <c r="IA149"/>
      <c r="IB149"/>
      <c r="IC149"/>
      <c r="ID149"/>
      <c r="IE149"/>
      <c r="IF149"/>
      <c r="IG149"/>
      <c r="IH149"/>
      <c r="II149"/>
      <c r="IJ149"/>
      <c r="IK149"/>
      <c r="IL149"/>
      <c r="IM149"/>
      <c r="IN149"/>
      <c r="IO149"/>
      <c r="IP149"/>
      <c r="IQ149"/>
      <c r="IR149"/>
      <c r="IS149"/>
      <c r="IT149"/>
      <c r="IU149"/>
      <c r="IV149"/>
      <c r="IW149"/>
      <c r="IX149"/>
      <c r="IY149"/>
      <c r="IZ149"/>
      <c r="JA149"/>
      <c r="JB149"/>
      <c r="JC149"/>
      <c r="JD149"/>
      <c r="JE149"/>
      <c r="JF149"/>
      <c r="JG149"/>
      <c r="JH149"/>
      <c r="JI149"/>
      <c r="JJ149"/>
      <c r="JK149"/>
      <c r="JL149"/>
      <c r="JM149"/>
      <c r="JN149"/>
      <c r="JO149"/>
      <c r="JP149"/>
      <c r="JQ149"/>
      <c r="JR149"/>
      <c r="JS149"/>
      <c r="JT149"/>
      <c r="JU149"/>
      <c r="JV149"/>
      <c r="JW149"/>
      <c r="JX149"/>
      <c r="JY149"/>
      <c r="JZ149"/>
      <c r="KA149"/>
      <c r="KB149"/>
      <c r="KC149"/>
      <c r="KD149"/>
      <c r="KE149"/>
      <c r="KF149"/>
      <c r="KG149"/>
      <c r="KH149"/>
      <c r="KI149"/>
      <c r="KJ149"/>
      <c r="KK149"/>
      <c r="KL149"/>
      <c r="KM149"/>
      <c r="KN149"/>
      <c r="KO149"/>
      <c r="KP149"/>
      <c r="KQ149"/>
      <c r="KR149"/>
      <c r="KS149"/>
      <c r="KT149"/>
      <c r="KU149"/>
      <c r="KV149"/>
      <c r="KW149"/>
      <c r="KX149"/>
      <c r="KY149"/>
      <c r="KZ149"/>
      <c r="LA149"/>
      <c r="LB149"/>
      <c r="LC149"/>
      <c r="LD149"/>
      <c r="LE149"/>
      <c r="LF149"/>
      <c r="LG149"/>
      <c r="LH149"/>
      <c r="LI149"/>
      <c r="LJ149"/>
      <c r="LK149"/>
      <c r="LL149"/>
      <c r="LM149"/>
      <c r="LN149"/>
      <c r="LO149"/>
      <c r="LP149"/>
      <c r="LQ149"/>
      <c r="LR149"/>
      <c r="LS149"/>
      <c r="LT149"/>
      <c r="LU149"/>
      <c r="LV149"/>
      <c r="LW149"/>
      <c r="LX149"/>
      <c r="LY149"/>
      <c r="LZ149"/>
      <c r="MA149"/>
      <c r="MB149"/>
      <c r="MC149"/>
      <c r="MD149"/>
      <c r="ME149"/>
      <c r="MF149"/>
      <c r="MG149"/>
      <c r="MH149"/>
      <c r="MI149"/>
      <c r="MJ149"/>
      <c r="MK149"/>
      <c r="ML149"/>
      <c r="MM149"/>
      <c r="MN149"/>
      <c r="MO149"/>
      <c r="MP149"/>
      <c r="MQ149"/>
      <c r="MR149"/>
      <c r="MS149"/>
      <c r="MT149"/>
      <c r="MU149"/>
      <c r="MV149"/>
      <c r="MW149"/>
      <c r="MX149"/>
      <c r="MY149"/>
      <c r="MZ149"/>
      <c r="NA149"/>
      <c r="NB149"/>
      <c r="NC149"/>
      <c r="ND149"/>
      <c r="NE149"/>
      <c r="NF149"/>
      <c r="NG149"/>
      <c r="NH149"/>
      <c r="NI149"/>
      <c r="NJ149"/>
      <c r="NK149"/>
      <c r="NL149"/>
      <c r="NM149"/>
      <c r="NN149"/>
      <c r="NO149"/>
      <c r="NP149"/>
      <c r="NQ149"/>
      <c r="NR149"/>
      <c r="NS149"/>
      <c r="NT149"/>
      <c r="NU149"/>
      <c r="NV149"/>
      <c r="NW149"/>
      <c r="NX149"/>
      <c r="NY149"/>
      <c r="NZ149"/>
      <c r="OA149"/>
      <c r="OB149"/>
      <c r="OC149"/>
      <c r="OD149"/>
      <c r="OE149"/>
      <c r="OF149"/>
      <c r="OG149"/>
      <c r="OH149"/>
      <c r="OI149"/>
      <c r="OJ149"/>
      <c r="OK149"/>
      <c r="OL149"/>
      <c r="OM149"/>
      <c r="ON149"/>
      <c r="OO149"/>
      <c r="OP149"/>
      <c r="OQ149"/>
      <c r="OR149"/>
      <c r="OS149"/>
      <c r="OT149"/>
      <c r="OU149"/>
      <c r="OV149"/>
      <c r="OW149"/>
      <c r="OX149"/>
      <c r="OY149"/>
      <c r="OZ149"/>
      <c r="PA149"/>
      <c r="PB149"/>
      <c r="PC149"/>
      <c r="PD149"/>
      <c r="PE149"/>
      <c r="PF149"/>
      <c r="PG149"/>
      <c r="PH149"/>
      <c r="PI149"/>
      <c r="PJ149"/>
      <c r="PK149"/>
      <c r="PL149"/>
      <c r="PM149"/>
      <c r="PN149"/>
      <c r="PO149"/>
      <c r="PP149"/>
      <c r="PQ149"/>
      <c r="PR149"/>
      <c r="PS149"/>
      <c r="PT149"/>
      <c r="PU149"/>
      <c r="PV149"/>
      <c r="PW149"/>
      <c r="PX149"/>
      <c r="PY149"/>
      <c r="PZ149"/>
      <c r="QA149"/>
      <c r="QB149"/>
      <c r="QC149"/>
      <c r="QD149"/>
      <c r="QE149"/>
      <c r="QF149"/>
      <c r="QG149"/>
      <c r="QH149"/>
      <c r="QI149"/>
      <c r="QJ149"/>
      <c r="QK149"/>
      <c r="QL149"/>
      <c r="QM149"/>
      <c r="QN149"/>
      <c r="QO149"/>
      <c r="QP149"/>
      <c r="QQ149"/>
      <c r="QR149"/>
      <c r="QS149"/>
      <c r="QT149"/>
      <c r="QU149"/>
      <c r="QV149"/>
      <c r="QW149"/>
      <c r="QX149"/>
      <c r="QY149"/>
      <c r="QZ149"/>
      <c r="RA149"/>
      <c r="RB149"/>
      <c r="RC149"/>
      <c r="RD149"/>
      <c r="RE149"/>
      <c r="RF149"/>
    </row>
    <row r="150" spans="1:474">
      <c r="A150" s="255">
        <v>59</v>
      </c>
      <c r="B150" s="255" t="s">
        <v>229</v>
      </c>
      <c r="C150" s="255" t="s">
        <v>94</v>
      </c>
      <c r="D150" s="221">
        <v>10</v>
      </c>
      <c r="E150" s="221">
        <v>10</v>
      </c>
      <c r="F150" s="221">
        <v>10</v>
      </c>
      <c r="G150" s="221"/>
      <c r="H150" s="221"/>
      <c r="I150" s="221"/>
      <c r="J150"/>
      <c r="K150"/>
      <c r="L150"/>
      <c r="M150"/>
      <c r="N150"/>
      <c r="O150"/>
      <c r="P150"/>
      <c r="Q150"/>
      <c r="R150"/>
      <c r="S150"/>
      <c r="T150"/>
      <c r="U150"/>
      <c r="V150"/>
      <c r="W150"/>
      <c r="X150"/>
      <c r="Y150"/>
      <c r="Z150"/>
      <c r="AA150"/>
      <c r="AB150"/>
      <c r="AC150"/>
      <c r="AD150"/>
      <c r="AE150"/>
      <c r="AF150"/>
      <c r="AG150"/>
      <c r="AH150"/>
      <c r="AI150"/>
      <c r="AJ150"/>
      <c r="AK150"/>
      <c r="AL150"/>
      <c r="AM150"/>
      <c r="AN150"/>
      <c r="AO150"/>
      <c r="AP150"/>
      <c r="AQ150"/>
      <c r="AR150"/>
      <c r="AS150"/>
      <c r="AT150"/>
      <c r="AU150"/>
      <c r="AV150"/>
      <c r="AW150"/>
      <c r="AX150"/>
      <c r="AY150"/>
      <c r="AZ150"/>
      <c r="BA150"/>
      <c r="BB150"/>
      <c r="BC150"/>
      <c r="BD150"/>
      <c r="BE150"/>
      <c r="BF150"/>
      <c r="BG150"/>
      <c r="BH150"/>
      <c r="BI150"/>
      <c r="BJ150"/>
      <c r="BK150"/>
      <c r="BL150"/>
      <c r="BM150"/>
      <c r="BN150"/>
      <c r="BO150"/>
      <c r="BP150"/>
      <c r="BQ150"/>
      <c r="BR150"/>
      <c r="BS150"/>
      <c r="BT150"/>
      <c r="BU150"/>
      <c r="BV150"/>
      <c r="BW150"/>
      <c r="BX150"/>
      <c r="BY150"/>
      <c r="BZ150"/>
      <c r="CA150"/>
      <c r="CB150"/>
      <c r="CC150"/>
      <c r="CD150"/>
      <c r="CE150"/>
      <c r="CF150"/>
      <c r="CG150"/>
      <c r="CH150"/>
      <c r="CI150"/>
      <c r="CJ150"/>
      <c r="CK150"/>
      <c r="CL150"/>
      <c r="CM150"/>
      <c r="CN150"/>
      <c r="CO150"/>
      <c r="CP150"/>
      <c r="CQ150"/>
      <c r="CR150"/>
      <c r="CS150"/>
      <c r="CT150"/>
      <c r="CU150"/>
      <c r="CV150"/>
      <c r="CW150"/>
      <c r="CX150"/>
      <c r="CY150"/>
      <c r="CZ150"/>
      <c r="DA150"/>
      <c r="DB150"/>
      <c r="DC150"/>
      <c r="DD150"/>
      <c r="DE150"/>
      <c r="DF150"/>
      <c r="DG150"/>
      <c r="DH150"/>
      <c r="DI150"/>
      <c r="DJ150"/>
      <c r="DK150"/>
      <c r="DL150"/>
      <c r="DM150"/>
      <c r="DN150"/>
      <c r="DO150"/>
      <c r="DP150"/>
      <c r="DQ150"/>
      <c r="DR150"/>
      <c r="DS150"/>
      <c r="DT150"/>
      <c r="DU150"/>
      <c r="DV150"/>
      <c r="DW150"/>
      <c r="DX150"/>
      <c r="DY150"/>
      <c r="DZ150"/>
      <c r="EA150"/>
      <c r="EB150"/>
      <c r="EC150"/>
      <c r="ED150"/>
      <c r="EE150"/>
      <c r="EF150"/>
      <c r="EG150"/>
      <c r="EH150"/>
      <c r="EI150"/>
      <c r="EJ150"/>
      <c r="EK150"/>
      <c r="EL150"/>
      <c r="EM150"/>
      <c r="EN150"/>
      <c r="EO150"/>
      <c r="EP150"/>
      <c r="EQ150"/>
      <c r="ER150"/>
      <c r="ES150"/>
      <c r="ET150"/>
      <c r="EU150"/>
      <c r="EV150"/>
      <c r="EW150"/>
      <c r="EX150"/>
      <c r="EY150"/>
      <c r="EZ150"/>
      <c r="FA150"/>
      <c r="FB150"/>
      <c r="FC150"/>
      <c r="FD150"/>
      <c r="FE150"/>
      <c r="FF150"/>
      <c r="FG150"/>
      <c r="FH150"/>
      <c r="FI150"/>
      <c r="FJ150"/>
      <c r="FK150"/>
      <c r="FL150"/>
      <c r="FM150"/>
      <c r="FN150"/>
      <c r="FO150"/>
      <c r="FP150"/>
      <c r="FQ150"/>
      <c r="FR150"/>
      <c r="FS150"/>
      <c r="FT150"/>
      <c r="FU150"/>
      <c r="FV150"/>
      <c r="FW150"/>
      <c r="FX150"/>
      <c r="FY150"/>
      <c r="FZ150"/>
      <c r="GA150"/>
      <c r="GB150"/>
      <c r="GC150"/>
      <c r="GD150"/>
      <c r="GE150"/>
      <c r="GF150"/>
      <c r="GG150"/>
      <c r="GH150"/>
      <c r="GI150"/>
      <c r="GJ150"/>
      <c r="GK150"/>
      <c r="GL150"/>
      <c r="GM150"/>
      <c r="GN150"/>
      <c r="GO150"/>
      <c r="GP150"/>
      <c r="GQ150"/>
      <c r="GR150"/>
      <c r="GS150"/>
      <c r="GT150"/>
      <c r="GU150"/>
      <c r="GV150"/>
      <c r="GW150"/>
      <c r="GX150"/>
      <c r="GY150"/>
      <c r="GZ150"/>
      <c r="HA150"/>
      <c r="HB150"/>
      <c r="HC150"/>
      <c r="HD150"/>
      <c r="HE150"/>
      <c r="HF150"/>
      <c r="HG150"/>
      <c r="HH150"/>
      <c r="HI150"/>
      <c r="HJ150"/>
      <c r="HK150"/>
      <c r="HL150"/>
      <c r="HM150"/>
      <c r="HN150"/>
      <c r="HO150"/>
      <c r="HP150"/>
      <c r="HQ150"/>
      <c r="HR150"/>
      <c r="HS150"/>
      <c r="HT150"/>
      <c r="HU150"/>
      <c r="HV150"/>
      <c r="HW150"/>
      <c r="HX150"/>
      <c r="HY150"/>
      <c r="HZ150"/>
      <c r="IA150"/>
      <c r="IB150"/>
      <c r="IC150"/>
      <c r="ID150"/>
      <c r="IE150"/>
      <c r="IF150"/>
      <c r="IG150"/>
      <c r="IH150"/>
      <c r="II150"/>
      <c r="IJ150"/>
      <c r="IK150"/>
      <c r="IL150"/>
      <c r="IM150"/>
      <c r="IN150"/>
      <c r="IO150"/>
      <c r="IP150"/>
      <c r="IQ150"/>
      <c r="IR150"/>
      <c r="IS150"/>
      <c r="IT150"/>
      <c r="IU150"/>
      <c r="IV150"/>
      <c r="IW150"/>
      <c r="IX150"/>
      <c r="IY150"/>
      <c r="IZ150"/>
      <c r="JA150"/>
      <c r="JB150"/>
      <c r="JC150"/>
      <c r="JD150"/>
      <c r="JE150"/>
      <c r="JF150"/>
      <c r="JG150"/>
      <c r="JH150"/>
      <c r="JI150"/>
      <c r="JJ150"/>
      <c r="JK150"/>
      <c r="JL150"/>
      <c r="JM150"/>
      <c r="JN150"/>
      <c r="JO150"/>
      <c r="JP150"/>
      <c r="JQ150"/>
      <c r="JR150"/>
      <c r="JS150"/>
      <c r="JT150"/>
      <c r="JU150"/>
      <c r="JV150"/>
      <c r="JW150"/>
      <c r="JX150"/>
      <c r="JY150"/>
      <c r="JZ150"/>
      <c r="KA150"/>
      <c r="KB150"/>
      <c r="KC150"/>
      <c r="KD150"/>
      <c r="KE150"/>
      <c r="KF150"/>
      <c r="KG150"/>
      <c r="KH150"/>
      <c r="KI150"/>
      <c r="KJ150"/>
      <c r="KK150"/>
      <c r="KL150"/>
      <c r="KM150"/>
      <c r="KN150"/>
      <c r="KO150"/>
      <c r="KP150"/>
      <c r="KQ150"/>
      <c r="KR150"/>
      <c r="KS150"/>
      <c r="KT150"/>
      <c r="KU150"/>
      <c r="KV150"/>
      <c r="KW150"/>
      <c r="KX150"/>
      <c r="KY150"/>
      <c r="KZ150"/>
      <c r="LA150"/>
      <c r="LB150"/>
      <c r="LC150"/>
      <c r="LD150"/>
      <c r="LE150"/>
      <c r="LF150"/>
      <c r="LG150"/>
      <c r="LH150"/>
      <c r="LI150"/>
      <c r="LJ150"/>
      <c r="LK150"/>
      <c r="LL150"/>
      <c r="LM150"/>
      <c r="LN150"/>
      <c r="LO150"/>
      <c r="LP150"/>
      <c r="LQ150"/>
      <c r="LR150"/>
      <c r="LS150"/>
      <c r="LT150"/>
      <c r="LU150"/>
      <c r="LV150"/>
      <c r="LW150"/>
      <c r="LX150"/>
      <c r="LY150"/>
      <c r="LZ150"/>
      <c r="MA150"/>
      <c r="MB150"/>
      <c r="MC150"/>
      <c r="MD150"/>
      <c r="ME150"/>
      <c r="MF150"/>
      <c r="MG150"/>
      <c r="MH150"/>
      <c r="MI150"/>
      <c r="MJ150"/>
      <c r="MK150"/>
      <c r="ML150"/>
      <c r="MM150"/>
      <c r="MN150"/>
      <c r="MO150"/>
      <c r="MP150"/>
      <c r="MQ150"/>
      <c r="MR150"/>
      <c r="MS150"/>
      <c r="MT150"/>
      <c r="MU150"/>
      <c r="MV150"/>
      <c r="MW150"/>
      <c r="MX150"/>
      <c r="MY150"/>
      <c r="MZ150"/>
      <c r="NA150"/>
      <c r="NB150"/>
      <c r="NC150"/>
      <c r="ND150"/>
      <c r="NE150"/>
      <c r="NF150"/>
      <c r="NG150"/>
      <c r="NH150"/>
      <c r="NI150"/>
      <c r="NJ150"/>
      <c r="NK150"/>
      <c r="NL150"/>
      <c r="NM150"/>
      <c r="NN150"/>
      <c r="NO150"/>
      <c r="NP150"/>
      <c r="NQ150"/>
      <c r="NR150"/>
      <c r="NS150"/>
      <c r="NT150"/>
      <c r="NU150"/>
      <c r="NV150"/>
      <c r="NW150"/>
      <c r="NX150"/>
      <c r="NY150"/>
      <c r="NZ150"/>
      <c r="OA150"/>
      <c r="OB150"/>
      <c r="OC150"/>
      <c r="OD150"/>
      <c r="OE150"/>
      <c r="OF150"/>
      <c r="OG150"/>
      <c r="OH150"/>
      <c r="OI150"/>
      <c r="OJ150"/>
      <c r="OK150"/>
      <c r="OL150"/>
      <c r="OM150"/>
      <c r="ON150"/>
      <c r="OO150"/>
      <c r="OP150"/>
      <c r="OQ150"/>
      <c r="OR150"/>
      <c r="OS150"/>
      <c r="OT150"/>
      <c r="OU150"/>
      <c r="OV150"/>
      <c r="OW150"/>
      <c r="OX150"/>
      <c r="OY150"/>
      <c r="OZ150"/>
      <c r="PA150"/>
      <c r="PB150"/>
      <c r="PC150"/>
      <c r="PD150"/>
      <c r="PE150"/>
      <c r="PF150"/>
      <c r="PG150"/>
      <c r="PH150"/>
      <c r="PI150"/>
      <c r="PJ150"/>
      <c r="PK150"/>
      <c r="PL150"/>
      <c r="PM150"/>
      <c r="PN150"/>
      <c r="PO150"/>
      <c r="PP150"/>
      <c r="PQ150"/>
      <c r="PR150"/>
      <c r="PS150"/>
      <c r="PT150"/>
      <c r="PU150"/>
      <c r="PV150"/>
      <c r="PW150"/>
      <c r="PX150"/>
      <c r="PY150"/>
      <c r="PZ150"/>
      <c r="QA150"/>
      <c r="QB150"/>
      <c r="QC150"/>
      <c r="QD150"/>
      <c r="QE150"/>
      <c r="QF150"/>
      <c r="QG150"/>
      <c r="QH150"/>
      <c r="QI150"/>
      <c r="QJ150"/>
      <c r="QK150"/>
      <c r="QL150"/>
      <c r="QM150"/>
      <c r="QN150"/>
      <c r="QO150"/>
      <c r="QP150"/>
      <c r="QQ150"/>
      <c r="QR150"/>
      <c r="QS150"/>
      <c r="QT150"/>
      <c r="QU150"/>
      <c r="QV150"/>
      <c r="QW150"/>
      <c r="QX150"/>
      <c r="QY150"/>
      <c r="QZ150"/>
      <c r="RA150"/>
      <c r="RB150"/>
      <c r="RC150"/>
      <c r="RD150"/>
      <c r="RE150"/>
      <c r="RF150"/>
    </row>
    <row r="151" spans="1:474">
      <c r="A151" s="255">
        <v>59</v>
      </c>
      <c r="B151" s="255" t="s">
        <v>190</v>
      </c>
      <c r="C151" s="255" t="s">
        <v>94</v>
      </c>
      <c r="D151" s="221">
        <v>8</v>
      </c>
      <c r="E151" s="221">
        <v>8</v>
      </c>
      <c r="F151" s="221">
        <v>8</v>
      </c>
      <c r="G151" s="221"/>
      <c r="H151" s="221"/>
      <c r="I151" s="221"/>
      <c r="J151"/>
      <c r="K151"/>
      <c r="L151"/>
      <c r="M151"/>
      <c r="N151"/>
      <c r="O151"/>
      <c r="P151"/>
      <c r="Q151"/>
      <c r="R151"/>
      <c r="S151"/>
      <c r="T151"/>
      <c r="U151"/>
      <c r="V151"/>
      <c r="W151"/>
      <c r="X151"/>
      <c r="Y151"/>
      <c r="Z151"/>
      <c r="AA151"/>
      <c r="AB151"/>
      <c r="AC151"/>
      <c r="AD151"/>
      <c r="AE151"/>
      <c r="AF151"/>
      <c r="AG151"/>
      <c r="AH151"/>
      <c r="AI151"/>
      <c r="AJ151"/>
      <c r="AK151"/>
      <c r="AL151"/>
      <c r="AM151"/>
      <c r="AN151"/>
      <c r="AO151"/>
      <c r="AP151"/>
      <c r="AQ151"/>
      <c r="AR151"/>
      <c r="AS151"/>
      <c r="AT151"/>
      <c r="AU151"/>
      <c r="AV151"/>
      <c r="AW151"/>
      <c r="AX151"/>
      <c r="AY151"/>
      <c r="AZ151"/>
      <c r="BA151"/>
      <c r="BB151"/>
      <c r="BC151"/>
      <c r="BD151"/>
      <c r="BE151"/>
      <c r="BF151"/>
      <c r="BG151"/>
      <c r="BH151"/>
      <c r="BI151"/>
      <c r="BJ151"/>
      <c r="BK151"/>
      <c r="BL151"/>
      <c r="BM151"/>
      <c r="BN151"/>
      <c r="BO151"/>
      <c r="BP151"/>
      <c r="BQ151"/>
      <c r="BR151"/>
      <c r="BS151"/>
      <c r="BT151"/>
      <c r="BU151"/>
      <c r="BV151"/>
      <c r="BW151"/>
      <c r="BX151"/>
      <c r="BY151"/>
      <c r="BZ151"/>
      <c r="CA151"/>
      <c r="CB151"/>
      <c r="CC151"/>
      <c r="CD151"/>
      <c r="CE151"/>
      <c r="CF151"/>
      <c r="CG151"/>
      <c r="CH151"/>
      <c r="CI151"/>
      <c r="CJ151"/>
      <c r="CK151"/>
      <c r="CL151"/>
      <c r="CM151"/>
      <c r="CN151"/>
      <c r="CO151"/>
      <c r="CP151"/>
      <c r="CQ151"/>
      <c r="CR151"/>
      <c r="CS151"/>
      <c r="CT151"/>
      <c r="CU151"/>
      <c r="CV151"/>
      <c r="CW151"/>
      <c r="CX151"/>
      <c r="CY151"/>
      <c r="CZ151"/>
      <c r="DA151"/>
      <c r="DB151"/>
      <c r="DC151"/>
      <c r="DD151"/>
      <c r="DE151"/>
      <c r="DF151"/>
      <c r="DG151"/>
      <c r="DH151"/>
      <c r="DI151"/>
      <c r="DJ151"/>
      <c r="DK151"/>
      <c r="DL151"/>
      <c r="DM151"/>
      <c r="DN151"/>
      <c r="DO151"/>
      <c r="DP151"/>
      <c r="DQ151"/>
      <c r="DR151"/>
      <c r="DS151"/>
      <c r="DT151"/>
      <c r="DU151"/>
      <c r="DV151"/>
      <c r="DW151"/>
      <c r="DX151"/>
      <c r="DY151"/>
      <c r="DZ151"/>
      <c r="EA151"/>
      <c r="EB151"/>
      <c r="EC151"/>
      <c r="ED151"/>
      <c r="EE151"/>
      <c r="EF151"/>
      <c r="EG151"/>
      <c r="EH151"/>
      <c r="EI151"/>
      <c r="EJ151"/>
      <c r="EK151"/>
      <c r="EL151"/>
      <c r="EM151"/>
      <c r="EN151"/>
      <c r="EO151"/>
      <c r="EP151"/>
      <c r="EQ151"/>
      <c r="ER151"/>
      <c r="ES151"/>
      <c r="ET151"/>
      <c r="EU151"/>
      <c r="EV151"/>
      <c r="EW151"/>
      <c r="EX151"/>
      <c r="EY151"/>
      <c r="EZ151"/>
      <c r="FA151"/>
      <c r="FB151"/>
      <c r="FC151"/>
      <c r="FD151"/>
      <c r="FE151"/>
      <c r="FF151"/>
      <c r="FG151"/>
      <c r="FH151"/>
      <c r="FI151"/>
      <c r="FJ151"/>
      <c r="FK151"/>
      <c r="FL151"/>
      <c r="FM151"/>
      <c r="FN151"/>
      <c r="FO151"/>
      <c r="FP151"/>
      <c r="FQ151"/>
      <c r="FR151"/>
      <c r="FS151"/>
      <c r="FT151"/>
      <c r="FU151"/>
      <c r="FV151"/>
      <c r="FW151"/>
      <c r="FX151"/>
      <c r="FY151"/>
      <c r="FZ151"/>
      <c r="GA151"/>
      <c r="GB151"/>
      <c r="GC151"/>
      <c r="GD151"/>
      <c r="GE151"/>
      <c r="GF151"/>
      <c r="GG151"/>
      <c r="GH151"/>
      <c r="GI151"/>
      <c r="GJ151"/>
      <c r="GK151"/>
      <c r="GL151"/>
      <c r="GM151"/>
      <c r="GN151"/>
      <c r="GO151"/>
      <c r="GP151"/>
      <c r="GQ151"/>
      <c r="GR151"/>
      <c r="GS151"/>
      <c r="GT151"/>
      <c r="GU151"/>
      <c r="GV151"/>
      <c r="GW151"/>
      <c r="GX151"/>
      <c r="GY151"/>
      <c r="GZ151"/>
      <c r="HA151"/>
      <c r="HB151"/>
      <c r="HC151"/>
      <c r="HD151"/>
      <c r="HE151"/>
      <c r="HF151"/>
      <c r="HG151"/>
      <c r="HH151"/>
      <c r="HI151"/>
      <c r="HJ151"/>
      <c r="HK151"/>
      <c r="HL151"/>
      <c r="HM151"/>
      <c r="HN151"/>
      <c r="HO151"/>
      <c r="HP151"/>
      <c r="HQ151"/>
      <c r="HR151"/>
      <c r="HS151"/>
      <c r="HT151"/>
      <c r="HU151"/>
      <c r="HV151"/>
      <c r="HW151"/>
      <c r="HX151"/>
      <c r="HY151"/>
      <c r="HZ151"/>
      <c r="IA151"/>
      <c r="IB151"/>
      <c r="IC151"/>
      <c r="ID151"/>
      <c r="IE151"/>
      <c r="IF151"/>
      <c r="IG151"/>
      <c r="IH151"/>
      <c r="II151"/>
      <c r="IJ151"/>
      <c r="IK151"/>
      <c r="IL151"/>
      <c r="IM151"/>
      <c r="IN151"/>
      <c r="IO151"/>
      <c r="IP151"/>
      <c r="IQ151"/>
      <c r="IR151"/>
      <c r="IS151"/>
      <c r="IT151"/>
      <c r="IU151"/>
      <c r="IV151"/>
      <c r="IW151"/>
      <c r="IX151"/>
      <c r="IY151"/>
      <c r="IZ151"/>
      <c r="JA151"/>
      <c r="JB151"/>
      <c r="JC151"/>
      <c r="JD151"/>
      <c r="JE151"/>
      <c r="JF151"/>
      <c r="JG151"/>
      <c r="JH151"/>
      <c r="JI151"/>
      <c r="JJ151"/>
      <c r="JK151"/>
      <c r="JL151"/>
      <c r="JM151"/>
      <c r="JN151"/>
      <c r="JO151"/>
      <c r="JP151"/>
      <c r="JQ151"/>
      <c r="JR151"/>
      <c r="JS151"/>
      <c r="JT151"/>
      <c r="JU151"/>
      <c r="JV151"/>
      <c r="JW151"/>
      <c r="JX151"/>
      <c r="JY151"/>
      <c r="JZ151"/>
      <c r="KA151"/>
      <c r="KB151"/>
      <c r="KC151"/>
      <c r="KD151"/>
      <c r="KE151"/>
      <c r="KF151"/>
      <c r="KG151"/>
      <c r="KH151"/>
      <c r="KI151"/>
      <c r="KJ151"/>
      <c r="KK151"/>
      <c r="KL151"/>
      <c r="KM151"/>
      <c r="KN151"/>
      <c r="KO151"/>
      <c r="KP151"/>
      <c r="KQ151"/>
      <c r="KR151"/>
      <c r="KS151"/>
      <c r="KT151"/>
      <c r="KU151"/>
      <c r="KV151"/>
      <c r="KW151"/>
      <c r="KX151"/>
      <c r="KY151"/>
      <c r="KZ151"/>
      <c r="LA151"/>
      <c r="LB151"/>
      <c r="LC151"/>
      <c r="LD151"/>
      <c r="LE151"/>
      <c r="LF151"/>
      <c r="LG151"/>
      <c r="LH151"/>
      <c r="LI151"/>
      <c r="LJ151"/>
      <c r="LK151"/>
      <c r="LL151"/>
      <c r="LM151"/>
      <c r="LN151"/>
      <c r="LO151"/>
      <c r="LP151"/>
      <c r="LQ151"/>
      <c r="LR151"/>
      <c r="LS151"/>
      <c r="LT151"/>
      <c r="LU151"/>
      <c r="LV151"/>
      <c r="LW151"/>
      <c r="LX151"/>
      <c r="LY151"/>
      <c r="LZ151"/>
      <c r="MA151"/>
      <c r="MB151"/>
      <c r="MC151"/>
      <c r="MD151"/>
      <c r="ME151"/>
      <c r="MF151"/>
      <c r="MG151"/>
      <c r="MH151"/>
      <c r="MI151"/>
      <c r="MJ151"/>
      <c r="MK151"/>
      <c r="ML151"/>
      <c r="MM151"/>
      <c r="MN151"/>
      <c r="MO151"/>
      <c r="MP151"/>
      <c r="MQ151"/>
      <c r="MR151"/>
      <c r="MS151"/>
      <c r="MT151"/>
      <c r="MU151"/>
      <c r="MV151"/>
      <c r="MW151"/>
      <c r="MX151"/>
      <c r="MY151"/>
      <c r="MZ151"/>
      <c r="NA151"/>
      <c r="NB151"/>
      <c r="NC151"/>
      <c r="ND151"/>
      <c r="NE151"/>
      <c r="NF151"/>
      <c r="NG151"/>
      <c r="NH151"/>
      <c r="NI151"/>
      <c r="NJ151"/>
      <c r="NK151"/>
      <c r="NL151"/>
      <c r="NM151"/>
      <c r="NN151"/>
      <c r="NO151"/>
      <c r="NP151"/>
      <c r="NQ151"/>
      <c r="NR151"/>
      <c r="NS151"/>
      <c r="NT151"/>
      <c r="NU151"/>
      <c r="NV151"/>
      <c r="NW151"/>
      <c r="NX151"/>
      <c r="NY151"/>
      <c r="NZ151"/>
      <c r="OA151"/>
      <c r="OB151"/>
      <c r="OC151"/>
      <c r="OD151"/>
      <c r="OE151"/>
      <c r="OF151"/>
      <c r="OG151"/>
      <c r="OH151"/>
      <c r="OI151"/>
      <c r="OJ151"/>
      <c r="OK151"/>
      <c r="OL151"/>
      <c r="OM151"/>
      <c r="ON151"/>
      <c r="OO151"/>
      <c r="OP151"/>
      <c r="OQ151"/>
      <c r="OR151"/>
      <c r="OS151"/>
      <c r="OT151"/>
      <c r="OU151"/>
      <c r="OV151"/>
      <c r="OW151"/>
      <c r="OX151"/>
      <c r="OY151"/>
      <c r="OZ151"/>
      <c r="PA151"/>
      <c r="PB151"/>
      <c r="PC151"/>
      <c r="PD151"/>
      <c r="PE151"/>
      <c r="PF151"/>
      <c r="PG151"/>
      <c r="PH151"/>
      <c r="PI151"/>
      <c r="PJ151"/>
      <c r="PK151"/>
      <c r="PL151"/>
      <c r="PM151"/>
      <c r="PN151"/>
      <c r="PO151"/>
      <c r="PP151"/>
      <c r="PQ151"/>
      <c r="PR151"/>
      <c r="PS151"/>
      <c r="PT151"/>
      <c r="PU151"/>
      <c r="PV151"/>
      <c r="PW151"/>
      <c r="PX151"/>
      <c r="PY151"/>
      <c r="PZ151"/>
      <c r="QA151"/>
      <c r="QB151"/>
      <c r="QC151"/>
      <c r="QD151"/>
      <c r="QE151"/>
      <c r="QF151"/>
      <c r="QG151"/>
      <c r="QH151"/>
      <c r="QI151"/>
      <c r="QJ151"/>
      <c r="QK151"/>
      <c r="QL151"/>
      <c r="QM151"/>
      <c r="QN151"/>
      <c r="QO151"/>
      <c r="QP151"/>
      <c r="QQ151"/>
      <c r="QR151"/>
      <c r="QS151"/>
      <c r="QT151"/>
      <c r="QU151"/>
      <c r="QV151"/>
      <c r="QW151"/>
      <c r="QX151"/>
      <c r="QY151"/>
      <c r="QZ151"/>
      <c r="RA151"/>
      <c r="RB151"/>
      <c r="RC151"/>
      <c r="RD151"/>
      <c r="RE151"/>
      <c r="RF151"/>
    </row>
    <row r="152" spans="1:474">
      <c r="A152" s="255">
        <v>59</v>
      </c>
      <c r="B152" s="255" t="s">
        <v>182</v>
      </c>
      <c r="C152" s="255" t="s">
        <v>94</v>
      </c>
      <c r="D152" s="221">
        <v>11</v>
      </c>
      <c r="E152" s="221">
        <v>10</v>
      </c>
      <c r="F152" s="221">
        <v>12</v>
      </c>
      <c r="G152" s="221"/>
      <c r="H152" s="221"/>
      <c r="I152" s="221"/>
      <c r="J152"/>
      <c r="K152"/>
      <c r="L152"/>
      <c r="M152"/>
      <c r="N152"/>
      <c r="O152"/>
      <c r="P152"/>
      <c r="Q152"/>
      <c r="R152"/>
      <c r="S152"/>
      <c r="T152"/>
      <c r="U152"/>
      <c r="V152"/>
      <c r="W152"/>
      <c r="X152"/>
      <c r="Y152"/>
      <c r="Z152"/>
      <c r="AA152"/>
      <c r="AB152"/>
      <c r="AC152"/>
      <c r="AD152"/>
      <c r="AE152"/>
      <c r="AF152"/>
      <c r="AG152"/>
      <c r="AH152"/>
      <c r="AI152"/>
      <c r="AJ152"/>
      <c r="AK152"/>
      <c r="AL152"/>
      <c r="AM152"/>
      <c r="AN152"/>
      <c r="AO152"/>
      <c r="AP152"/>
      <c r="AQ152"/>
      <c r="AR152"/>
      <c r="AS152"/>
      <c r="AT152"/>
      <c r="AU152"/>
      <c r="AV152"/>
      <c r="AW152"/>
      <c r="AX152"/>
      <c r="AY152"/>
      <c r="AZ152"/>
      <c r="BA152"/>
      <c r="BB152"/>
      <c r="BC152"/>
      <c r="BD152"/>
      <c r="BE152"/>
      <c r="BF152"/>
      <c r="BG152"/>
      <c r="BH152"/>
      <c r="BI152"/>
      <c r="BJ152"/>
      <c r="BK152"/>
      <c r="BL152"/>
      <c r="BM152"/>
      <c r="BN152"/>
      <c r="BO152"/>
      <c r="BP152"/>
      <c r="BQ152"/>
      <c r="BR152"/>
      <c r="BS152"/>
      <c r="BT152"/>
      <c r="BU152"/>
      <c r="BV152"/>
      <c r="BW152"/>
      <c r="BX152"/>
      <c r="BY152"/>
      <c r="BZ152"/>
      <c r="CA152"/>
      <c r="CB152"/>
      <c r="CC152"/>
      <c r="CD152"/>
      <c r="CE152"/>
      <c r="CF152"/>
      <c r="CG152"/>
      <c r="CH152"/>
      <c r="CI152"/>
      <c r="CJ152"/>
      <c r="CK152"/>
      <c r="CL152"/>
      <c r="CM152"/>
      <c r="CN152"/>
      <c r="CO152"/>
      <c r="CP152"/>
      <c r="CQ152"/>
      <c r="CR152"/>
      <c r="CS152"/>
      <c r="CT152"/>
      <c r="CU152"/>
      <c r="CV152"/>
      <c r="CW152"/>
      <c r="CX152"/>
      <c r="CY152"/>
      <c r="CZ152"/>
      <c r="DA152"/>
      <c r="DB152"/>
      <c r="DC152"/>
      <c r="DD152"/>
      <c r="DE152"/>
      <c r="DF152"/>
      <c r="DG152"/>
      <c r="DH152"/>
      <c r="DI152"/>
      <c r="DJ152"/>
      <c r="DK152"/>
      <c r="DL152"/>
      <c r="DM152"/>
      <c r="DN152"/>
      <c r="DO152"/>
      <c r="DP152"/>
      <c r="DQ152"/>
      <c r="DR152"/>
      <c r="DS152"/>
      <c r="DT152"/>
      <c r="DU152"/>
      <c r="DV152"/>
      <c r="DW152"/>
      <c r="DX152"/>
      <c r="DY152"/>
      <c r="DZ152"/>
      <c r="EA152"/>
      <c r="EB152"/>
      <c r="EC152"/>
      <c r="ED152"/>
      <c r="EE152"/>
      <c r="EF152"/>
      <c r="EG152"/>
      <c r="EH152"/>
      <c r="EI152"/>
      <c r="EJ152"/>
      <c r="EK152"/>
      <c r="EL152"/>
      <c r="EM152"/>
      <c r="EN152"/>
      <c r="EO152"/>
      <c r="EP152"/>
      <c r="EQ152"/>
      <c r="ER152"/>
      <c r="ES152"/>
      <c r="ET152"/>
      <c r="EU152"/>
      <c r="EV152"/>
      <c r="EW152"/>
      <c r="EX152"/>
      <c r="EY152"/>
      <c r="EZ152"/>
      <c r="FA152"/>
      <c r="FB152"/>
      <c r="FC152"/>
      <c r="FD152"/>
      <c r="FE152"/>
      <c r="FF152"/>
      <c r="FG152"/>
      <c r="FH152"/>
      <c r="FI152"/>
      <c r="FJ152"/>
      <c r="FK152"/>
      <c r="FL152"/>
      <c r="FM152"/>
      <c r="FN152"/>
      <c r="FO152"/>
      <c r="FP152"/>
      <c r="FQ152"/>
      <c r="FR152"/>
      <c r="FS152"/>
      <c r="FT152"/>
      <c r="FU152"/>
      <c r="FV152"/>
      <c r="FW152"/>
      <c r="FX152"/>
      <c r="FY152"/>
      <c r="FZ152"/>
      <c r="GA152"/>
      <c r="GB152"/>
      <c r="GC152"/>
      <c r="GD152"/>
      <c r="GE152"/>
      <c r="GF152"/>
      <c r="GG152"/>
      <c r="GH152"/>
      <c r="GI152"/>
      <c r="GJ152"/>
      <c r="GK152"/>
      <c r="GL152"/>
      <c r="GM152"/>
      <c r="GN152"/>
      <c r="GO152"/>
      <c r="GP152"/>
      <c r="GQ152"/>
      <c r="GR152"/>
      <c r="GS152"/>
      <c r="GT152"/>
      <c r="GU152"/>
      <c r="GV152"/>
      <c r="GW152"/>
      <c r="GX152"/>
      <c r="GY152"/>
      <c r="GZ152"/>
      <c r="HA152"/>
      <c r="HB152"/>
      <c r="HC152"/>
      <c r="HD152"/>
      <c r="HE152"/>
      <c r="HF152"/>
      <c r="HG152"/>
      <c r="HH152"/>
      <c r="HI152"/>
      <c r="HJ152"/>
      <c r="HK152"/>
      <c r="HL152"/>
      <c r="HM152"/>
      <c r="HN152"/>
      <c r="HO152"/>
      <c r="HP152"/>
      <c r="HQ152"/>
      <c r="HR152"/>
      <c r="HS152"/>
      <c r="HT152"/>
      <c r="HU152"/>
      <c r="HV152"/>
      <c r="HW152"/>
      <c r="HX152"/>
      <c r="HY152"/>
      <c r="HZ152"/>
      <c r="IA152"/>
      <c r="IB152"/>
      <c r="IC152"/>
      <c r="ID152"/>
      <c r="IE152"/>
      <c r="IF152"/>
      <c r="IG152"/>
      <c r="IH152"/>
      <c r="II152"/>
      <c r="IJ152"/>
      <c r="IK152"/>
      <c r="IL152"/>
      <c r="IM152"/>
      <c r="IN152"/>
      <c r="IO152"/>
      <c r="IP152"/>
      <c r="IQ152"/>
      <c r="IR152"/>
      <c r="IS152"/>
      <c r="IT152"/>
      <c r="IU152"/>
      <c r="IV152"/>
      <c r="IW152"/>
      <c r="IX152"/>
      <c r="IY152"/>
      <c r="IZ152"/>
      <c r="JA152"/>
      <c r="JB152"/>
      <c r="JC152"/>
      <c r="JD152"/>
      <c r="JE152"/>
      <c r="JF152"/>
      <c r="JG152"/>
      <c r="JH152"/>
      <c r="JI152"/>
      <c r="JJ152"/>
      <c r="JK152"/>
      <c r="JL152"/>
      <c r="JM152"/>
      <c r="JN152"/>
      <c r="JO152"/>
      <c r="JP152"/>
      <c r="JQ152"/>
      <c r="JR152"/>
      <c r="JS152"/>
      <c r="JT152"/>
      <c r="JU152"/>
      <c r="JV152"/>
      <c r="JW152"/>
      <c r="JX152"/>
      <c r="JY152"/>
      <c r="JZ152"/>
      <c r="KA152"/>
      <c r="KB152"/>
      <c r="KC152"/>
      <c r="KD152"/>
      <c r="KE152"/>
      <c r="KF152"/>
      <c r="KG152"/>
      <c r="KH152"/>
      <c r="KI152"/>
      <c r="KJ152"/>
      <c r="KK152"/>
      <c r="KL152"/>
      <c r="KM152"/>
      <c r="KN152"/>
      <c r="KO152"/>
      <c r="KP152"/>
      <c r="KQ152"/>
      <c r="KR152"/>
      <c r="KS152"/>
      <c r="KT152"/>
      <c r="KU152"/>
      <c r="KV152"/>
      <c r="KW152"/>
      <c r="KX152"/>
      <c r="KY152"/>
      <c r="KZ152"/>
      <c r="LA152"/>
      <c r="LB152"/>
      <c r="LC152"/>
      <c r="LD152"/>
      <c r="LE152"/>
      <c r="LF152"/>
      <c r="LG152"/>
      <c r="LH152"/>
      <c r="LI152"/>
      <c r="LJ152"/>
      <c r="LK152"/>
      <c r="LL152"/>
      <c r="LM152"/>
      <c r="LN152"/>
      <c r="LO152"/>
      <c r="LP152"/>
      <c r="LQ152"/>
      <c r="LR152"/>
      <c r="LS152"/>
      <c r="LT152"/>
      <c r="LU152"/>
      <c r="LV152"/>
      <c r="LW152"/>
      <c r="LX152"/>
      <c r="LY152"/>
      <c r="LZ152"/>
      <c r="MA152"/>
      <c r="MB152"/>
      <c r="MC152"/>
      <c r="MD152"/>
      <c r="ME152"/>
      <c r="MF152"/>
      <c r="MG152"/>
      <c r="MH152"/>
      <c r="MI152"/>
      <c r="MJ152"/>
      <c r="MK152"/>
      <c r="ML152"/>
      <c r="MM152"/>
      <c r="MN152"/>
      <c r="MO152"/>
      <c r="MP152"/>
      <c r="MQ152"/>
      <c r="MR152"/>
      <c r="MS152"/>
      <c r="MT152"/>
      <c r="MU152"/>
      <c r="MV152"/>
      <c r="MW152"/>
      <c r="MX152"/>
      <c r="MY152"/>
      <c r="MZ152"/>
      <c r="NA152"/>
      <c r="NB152"/>
      <c r="NC152"/>
      <c r="ND152"/>
      <c r="NE152"/>
      <c r="NF152"/>
      <c r="NG152"/>
      <c r="NH152"/>
      <c r="NI152"/>
      <c r="NJ152"/>
      <c r="NK152"/>
      <c r="NL152"/>
      <c r="NM152"/>
      <c r="NN152"/>
      <c r="NO152"/>
      <c r="NP152"/>
      <c r="NQ152"/>
      <c r="NR152"/>
      <c r="NS152"/>
      <c r="NT152"/>
      <c r="NU152"/>
      <c r="NV152"/>
      <c r="NW152"/>
      <c r="NX152"/>
      <c r="NY152"/>
      <c r="NZ152"/>
      <c r="OA152"/>
      <c r="OB152"/>
      <c r="OC152"/>
      <c r="OD152"/>
      <c r="OE152"/>
      <c r="OF152"/>
      <c r="OG152"/>
      <c r="OH152"/>
      <c r="OI152"/>
      <c r="OJ152"/>
      <c r="OK152"/>
      <c r="OL152"/>
      <c r="OM152"/>
      <c r="ON152"/>
      <c r="OO152"/>
      <c r="OP152"/>
      <c r="OQ152"/>
      <c r="OR152"/>
      <c r="OS152"/>
      <c r="OT152"/>
      <c r="OU152"/>
      <c r="OV152"/>
      <c r="OW152"/>
      <c r="OX152"/>
      <c r="OY152"/>
      <c r="OZ152"/>
      <c r="PA152"/>
      <c r="PB152"/>
      <c r="PC152"/>
      <c r="PD152"/>
      <c r="PE152"/>
      <c r="PF152"/>
      <c r="PG152"/>
      <c r="PH152"/>
      <c r="PI152"/>
      <c r="PJ152"/>
      <c r="PK152"/>
      <c r="PL152"/>
      <c r="PM152"/>
      <c r="PN152"/>
      <c r="PO152"/>
      <c r="PP152"/>
      <c r="PQ152"/>
      <c r="PR152"/>
      <c r="PS152"/>
      <c r="PT152"/>
      <c r="PU152"/>
      <c r="PV152"/>
      <c r="PW152"/>
      <c r="PX152"/>
      <c r="PY152"/>
      <c r="PZ152"/>
      <c r="QA152"/>
      <c r="QB152"/>
      <c r="QC152"/>
      <c r="QD152"/>
      <c r="QE152"/>
      <c r="QF152"/>
      <c r="QG152"/>
      <c r="QH152"/>
      <c r="QI152"/>
      <c r="QJ152"/>
      <c r="QK152"/>
      <c r="QL152"/>
      <c r="QM152"/>
      <c r="QN152"/>
      <c r="QO152"/>
      <c r="QP152"/>
      <c r="QQ152"/>
      <c r="QR152"/>
      <c r="QS152"/>
      <c r="QT152"/>
      <c r="QU152"/>
      <c r="QV152"/>
      <c r="QW152"/>
      <c r="QX152"/>
      <c r="QY152"/>
      <c r="QZ152"/>
      <c r="RA152"/>
      <c r="RB152"/>
      <c r="RC152"/>
      <c r="RD152"/>
      <c r="RE152"/>
      <c r="RF152"/>
    </row>
    <row r="153" spans="1:474">
      <c r="A153" s="255">
        <v>59</v>
      </c>
      <c r="B153" s="255" t="s">
        <v>259</v>
      </c>
      <c r="C153" s="255" t="s">
        <v>94</v>
      </c>
      <c r="D153" s="221">
        <v>10.666666666666666</v>
      </c>
      <c r="E153" s="221">
        <v>10</v>
      </c>
      <c r="F153" s="221">
        <v>12</v>
      </c>
      <c r="G153" s="221"/>
      <c r="H153" s="221"/>
      <c r="I153" s="221"/>
      <c r="J153"/>
      <c r="K153"/>
      <c r="L153"/>
      <c r="M153"/>
      <c r="N153"/>
      <c r="O153"/>
      <c r="P153"/>
      <c r="Q153"/>
      <c r="R153"/>
      <c r="S153"/>
      <c r="T153"/>
      <c r="U153"/>
      <c r="V153"/>
      <c r="W153"/>
      <c r="X153"/>
      <c r="Y153"/>
      <c r="Z153"/>
      <c r="AA153"/>
      <c r="AB153"/>
      <c r="AC153"/>
      <c r="AD153"/>
      <c r="AE153"/>
      <c r="AF153"/>
      <c r="AG153"/>
      <c r="AH153"/>
      <c r="AI153"/>
      <c r="AJ153"/>
      <c r="AK153"/>
      <c r="AL153"/>
      <c r="AM153"/>
      <c r="AN153"/>
      <c r="AO153"/>
      <c r="AP153"/>
      <c r="AQ153"/>
      <c r="AR153"/>
      <c r="AS153"/>
      <c r="AT153"/>
      <c r="AU153"/>
      <c r="AV153"/>
      <c r="AW153"/>
      <c r="AX153"/>
      <c r="AY153"/>
      <c r="AZ153"/>
      <c r="BA153"/>
      <c r="BB153"/>
      <c r="BC153"/>
      <c r="BD153"/>
      <c r="BE153"/>
      <c r="BF153"/>
      <c r="BG153"/>
      <c r="BH153"/>
      <c r="BI153"/>
      <c r="BJ153"/>
      <c r="BK153"/>
      <c r="BL153"/>
      <c r="BM153"/>
      <c r="BN153"/>
      <c r="BO153"/>
      <c r="BP153"/>
      <c r="BQ153"/>
      <c r="BR153"/>
      <c r="BS153"/>
      <c r="BT153"/>
      <c r="BU153"/>
      <c r="BV153"/>
      <c r="BW153"/>
      <c r="BX153"/>
      <c r="BY153"/>
      <c r="BZ153"/>
      <c r="CA153"/>
      <c r="CB153"/>
      <c r="CC153"/>
      <c r="CD153"/>
      <c r="CE153"/>
      <c r="CF153"/>
      <c r="CG153"/>
      <c r="CH153"/>
      <c r="CI153"/>
      <c r="CJ153"/>
      <c r="CK153"/>
      <c r="CL153"/>
      <c r="CM153"/>
      <c r="CN153"/>
      <c r="CO153"/>
      <c r="CP153"/>
      <c r="CQ153"/>
      <c r="CR153"/>
      <c r="CS153"/>
      <c r="CT153"/>
      <c r="CU153"/>
      <c r="CV153"/>
      <c r="CW153"/>
      <c r="CX153"/>
      <c r="CY153"/>
      <c r="CZ153"/>
      <c r="DA153"/>
      <c r="DB153"/>
      <c r="DC153"/>
      <c r="DD153"/>
      <c r="DE153"/>
      <c r="DF153"/>
      <c r="DG153"/>
      <c r="DH153"/>
      <c r="DI153"/>
      <c r="DJ153"/>
      <c r="DK153"/>
      <c r="DL153"/>
      <c r="DM153"/>
      <c r="DN153"/>
      <c r="DO153"/>
      <c r="DP153"/>
      <c r="DQ153"/>
      <c r="DR153"/>
      <c r="DS153"/>
      <c r="DT153"/>
      <c r="DU153"/>
      <c r="DV153"/>
      <c r="DW153"/>
      <c r="DX153"/>
      <c r="DY153"/>
      <c r="DZ153"/>
      <c r="EA153"/>
      <c r="EB153"/>
      <c r="EC153"/>
      <c r="ED153"/>
      <c r="EE153"/>
      <c r="EF153"/>
      <c r="EG153"/>
      <c r="EH153"/>
      <c r="EI153"/>
      <c r="EJ153"/>
      <c r="EK153"/>
      <c r="EL153"/>
      <c r="EM153"/>
      <c r="EN153"/>
      <c r="EO153"/>
      <c r="EP153"/>
      <c r="EQ153"/>
      <c r="ER153"/>
      <c r="ES153"/>
      <c r="ET153"/>
      <c r="EU153"/>
      <c r="EV153"/>
      <c r="EW153"/>
      <c r="EX153"/>
      <c r="EY153"/>
      <c r="EZ153"/>
      <c r="FA153"/>
      <c r="FB153"/>
      <c r="FC153"/>
      <c r="FD153"/>
      <c r="FE153"/>
      <c r="FF153"/>
      <c r="FG153"/>
      <c r="FH153"/>
      <c r="FI153"/>
      <c r="FJ153"/>
      <c r="FK153"/>
      <c r="FL153"/>
      <c r="FM153"/>
      <c r="FN153"/>
      <c r="FO153"/>
      <c r="FP153"/>
      <c r="FQ153"/>
      <c r="FR153"/>
      <c r="FS153"/>
      <c r="FT153"/>
      <c r="FU153"/>
      <c r="FV153"/>
      <c r="FW153"/>
      <c r="FX153"/>
      <c r="FY153"/>
      <c r="FZ153"/>
      <c r="GA153"/>
      <c r="GB153"/>
      <c r="GC153"/>
      <c r="GD153"/>
      <c r="GE153"/>
      <c r="GF153"/>
      <c r="GG153"/>
      <c r="GH153"/>
      <c r="GI153"/>
      <c r="GJ153"/>
      <c r="GK153"/>
      <c r="GL153"/>
      <c r="GM153"/>
      <c r="GN153"/>
      <c r="GO153"/>
      <c r="GP153"/>
      <c r="GQ153"/>
      <c r="GR153"/>
      <c r="GS153"/>
      <c r="GT153"/>
      <c r="GU153"/>
      <c r="GV153"/>
      <c r="GW153"/>
      <c r="GX153"/>
      <c r="GY153"/>
      <c r="GZ153"/>
      <c r="HA153"/>
      <c r="HB153"/>
      <c r="HC153"/>
      <c r="HD153"/>
      <c r="HE153"/>
      <c r="HF153"/>
      <c r="HG153"/>
      <c r="HH153"/>
      <c r="HI153"/>
      <c r="HJ153"/>
      <c r="HK153"/>
      <c r="HL153"/>
      <c r="HM153"/>
      <c r="HN153"/>
      <c r="HO153"/>
      <c r="HP153"/>
      <c r="HQ153"/>
      <c r="HR153"/>
      <c r="HS153"/>
      <c r="HT153"/>
      <c r="HU153"/>
      <c r="HV153"/>
      <c r="HW153"/>
      <c r="HX153"/>
      <c r="HY153"/>
      <c r="HZ153"/>
      <c r="IA153"/>
      <c r="IB153"/>
      <c r="IC153"/>
      <c r="ID153"/>
      <c r="IE153"/>
      <c r="IF153"/>
      <c r="IG153"/>
      <c r="IH153"/>
      <c r="II153"/>
      <c r="IJ153"/>
      <c r="IK153"/>
      <c r="IL153"/>
      <c r="IM153"/>
      <c r="IN153"/>
      <c r="IO153"/>
      <c r="IP153"/>
      <c r="IQ153"/>
      <c r="IR153"/>
      <c r="IS153"/>
      <c r="IT153"/>
      <c r="IU153"/>
      <c r="IV153"/>
      <c r="IW153"/>
      <c r="IX153"/>
      <c r="IY153"/>
      <c r="IZ153"/>
      <c r="JA153"/>
      <c r="JB153"/>
      <c r="JC153"/>
      <c r="JD153"/>
      <c r="JE153"/>
      <c r="JF153"/>
      <c r="JG153"/>
      <c r="JH153"/>
      <c r="JI153"/>
      <c r="JJ153"/>
      <c r="JK153"/>
      <c r="JL153"/>
      <c r="JM153"/>
      <c r="JN153"/>
      <c r="JO153"/>
      <c r="JP153"/>
      <c r="JQ153"/>
      <c r="JR153"/>
      <c r="JS153"/>
      <c r="JT153"/>
      <c r="JU153"/>
      <c r="JV153"/>
      <c r="JW153"/>
      <c r="JX153"/>
      <c r="JY153"/>
      <c r="JZ153"/>
      <c r="KA153"/>
      <c r="KB153"/>
      <c r="KC153"/>
      <c r="KD153"/>
      <c r="KE153"/>
      <c r="KF153"/>
      <c r="KG153"/>
      <c r="KH153"/>
      <c r="KI153"/>
      <c r="KJ153"/>
      <c r="KK153"/>
      <c r="KL153"/>
      <c r="KM153"/>
      <c r="KN153"/>
      <c r="KO153"/>
      <c r="KP153"/>
      <c r="KQ153"/>
      <c r="KR153"/>
      <c r="KS153"/>
      <c r="KT153"/>
      <c r="KU153"/>
      <c r="KV153"/>
      <c r="KW153"/>
      <c r="KX153"/>
      <c r="KY153"/>
      <c r="KZ153"/>
      <c r="LA153"/>
      <c r="LB153"/>
      <c r="LC153"/>
      <c r="LD153"/>
      <c r="LE153"/>
      <c r="LF153"/>
      <c r="LG153"/>
      <c r="LH153"/>
      <c r="LI153"/>
      <c r="LJ153"/>
      <c r="LK153"/>
      <c r="LL153"/>
      <c r="LM153"/>
      <c r="LN153"/>
      <c r="LO153"/>
      <c r="LP153"/>
      <c r="LQ153"/>
      <c r="LR153"/>
      <c r="LS153"/>
      <c r="LT153"/>
      <c r="LU153"/>
      <c r="LV153"/>
      <c r="LW153"/>
      <c r="LX153"/>
      <c r="LY153"/>
      <c r="LZ153"/>
      <c r="MA153"/>
      <c r="MB153"/>
      <c r="MC153"/>
      <c r="MD153"/>
      <c r="ME153"/>
      <c r="MF153"/>
      <c r="MG153"/>
      <c r="MH153"/>
      <c r="MI153"/>
      <c r="MJ153"/>
      <c r="MK153"/>
      <c r="ML153"/>
      <c r="MM153"/>
      <c r="MN153"/>
      <c r="MO153"/>
      <c r="MP153"/>
      <c r="MQ153"/>
      <c r="MR153"/>
      <c r="MS153"/>
      <c r="MT153"/>
      <c r="MU153"/>
      <c r="MV153"/>
      <c r="MW153"/>
      <c r="MX153"/>
      <c r="MY153"/>
      <c r="MZ153"/>
      <c r="NA153"/>
      <c r="NB153"/>
      <c r="NC153"/>
      <c r="ND153"/>
      <c r="NE153"/>
      <c r="NF153"/>
      <c r="NG153"/>
      <c r="NH153"/>
      <c r="NI153"/>
      <c r="NJ153"/>
      <c r="NK153"/>
      <c r="NL153"/>
      <c r="NM153"/>
      <c r="NN153"/>
      <c r="NO153"/>
      <c r="NP153"/>
      <c r="NQ153"/>
      <c r="NR153"/>
      <c r="NS153"/>
      <c r="NT153"/>
      <c r="NU153"/>
      <c r="NV153"/>
      <c r="NW153"/>
      <c r="NX153"/>
      <c r="NY153"/>
      <c r="NZ153"/>
      <c r="OA153"/>
      <c r="OB153"/>
      <c r="OC153"/>
      <c r="OD153"/>
      <c r="OE153"/>
      <c r="OF153"/>
      <c r="OG153"/>
      <c r="OH153"/>
      <c r="OI153"/>
      <c r="OJ153"/>
      <c r="OK153"/>
      <c r="OL153"/>
      <c r="OM153"/>
      <c r="ON153"/>
      <c r="OO153"/>
      <c r="OP153"/>
      <c r="OQ153"/>
      <c r="OR153"/>
      <c r="OS153"/>
      <c r="OT153"/>
      <c r="OU153"/>
      <c r="OV153"/>
      <c r="OW153"/>
      <c r="OX153"/>
      <c r="OY153"/>
      <c r="OZ153"/>
      <c r="PA153"/>
      <c r="PB153"/>
      <c r="PC153"/>
      <c r="PD153"/>
      <c r="PE153"/>
      <c r="PF153"/>
      <c r="PG153"/>
      <c r="PH153"/>
      <c r="PI153"/>
      <c r="PJ153"/>
      <c r="PK153"/>
      <c r="PL153"/>
      <c r="PM153"/>
      <c r="PN153"/>
      <c r="PO153"/>
      <c r="PP153"/>
      <c r="PQ153"/>
      <c r="PR153"/>
      <c r="PS153"/>
      <c r="PT153"/>
      <c r="PU153"/>
      <c r="PV153"/>
      <c r="PW153"/>
      <c r="PX153"/>
      <c r="PY153"/>
      <c r="PZ153"/>
      <c r="QA153"/>
      <c r="QB153"/>
      <c r="QC153"/>
      <c r="QD153"/>
      <c r="QE153"/>
      <c r="QF153"/>
      <c r="QG153"/>
      <c r="QH153"/>
      <c r="QI153"/>
      <c r="QJ153"/>
      <c r="QK153"/>
      <c r="QL153"/>
      <c r="QM153"/>
      <c r="QN153"/>
      <c r="QO153"/>
      <c r="QP153"/>
      <c r="QQ153"/>
      <c r="QR153"/>
      <c r="QS153"/>
      <c r="QT153"/>
      <c r="QU153"/>
      <c r="QV153"/>
      <c r="QW153"/>
      <c r="QX153"/>
      <c r="QY153"/>
      <c r="QZ153"/>
      <c r="RA153"/>
      <c r="RB153"/>
      <c r="RC153"/>
      <c r="RD153"/>
      <c r="RE153"/>
      <c r="RF153"/>
    </row>
    <row r="154" spans="1:474">
      <c r="A154" s="255">
        <v>62</v>
      </c>
      <c r="B154" s="255" t="s">
        <v>229</v>
      </c>
      <c r="C154" s="255" t="s">
        <v>96</v>
      </c>
      <c r="D154" s="221">
        <v>25</v>
      </c>
      <c r="E154" s="221">
        <v>25</v>
      </c>
      <c r="F154" s="221">
        <v>25</v>
      </c>
      <c r="G154" s="221"/>
      <c r="H154" s="221"/>
      <c r="I154" s="221"/>
      <c r="J154"/>
      <c r="K154"/>
      <c r="L154"/>
      <c r="M154"/>
      <c r="N154"/>
      <c r="O154"/>
      <c r="P154"/>
      <c r="Q154"/>
      <c r="R154"/>
      <c r="S154"/>
      <c r="T154"/>
      <c r="U154"/>
      <c r="V154"/>
      <c r="W154"/>
      <c r="X154"/>
      <c r="Y154"/>
      <c r="Z154"/>
      <c r="AA154"/>
      <c r="AB154"/>
      <c r="AC154"/>
      <c r="AD154"/>
      <c r="AE154"/>
      <c r="AF154"/>
      <c r="AG154"/>
      <c r="AH154"/>
      <c r="AI154"/>
      <c r="AJ154"/>
      <c r="AK154"/>
      <c r="AL154"/>
      <c r="AM154"/>
      <c r="AN154"/>
      <c r="AO154"/>
      <c r="AP154"/>
      <c r="AQ154"/>
      <c r="AR154"/>
      <c r="AS154"/>
      <c r="AT154"/>
      <c r="AU154"/>
      <c r="AV154"/>
      <c r="AW154"/>
      <c r="AX154"/>
      <c r="AY154"/>
      <c r="AZ154"/>
      <c r="BA154"/>
      <c r="BB154"/>
      <c r="BC154"/>
      <c r="BD154"/>
      <c r="BE154"/>
      <c r="BF154"/>
      <c r="BG154"/>
      <c r="BH154"/>
      <c r="BI154"/>
      <c r="BJ154"/>
      <c r="BK154"/>
      <c r="BL154"/>
      <c r="BM154"/>
      <c r="BN154"/>
      <c r="BO154"/>
      <c r="BP154"/>
      <c r="BQ154"/>
      <c r="BR154"/>
      <c r="BS154"/>
      <c r="BT154"/>
      <c r="BU154"/>
      <c r="BV154"/>
      <c r="BW154"/>
      <c r="BX154"/>
      <c r="BY154"/>
      <c r="BZ154"/>
      <c r="CA154"/>
      <c r="CB154"/>
      <c r="CC154"/>
      <c r="CD154"/>
      <c r="CE154"/>
      <c r="CF154"/>
      <c r="CG154"/>
      <c r="CH154"/>
      <c r="CI154"/>
      <c r="CJ154"/>
      <c r="CK154"/>
      <c r="CL154"/>
      <c r="CM154"/>
      <c r="CN154"/>
      <c r="CO154"/>
      <c r="CP154"/>
      <c r="CQ154"/>
      <c r="CR154"/>
      <c r="CS154"/>
      <c r="CT154"/>
      <c r="CU154"/>
      <c r="CV154"/>
      <c r="CW154"/>
      <c r="CX154"/>
      <c r="CY154"/>
      <c r="CZ154"/>
      <c r="DA154"/>
      <c r="DB154"/>
      <c r="DC154"/>
      <c r="DD154"/>
      <c r="DE154"/>
      <c r="DF154"/>
      <c r="DG154"/>
      <c r="DH154"/>
      <c r="DI154"/>
      <c r="DJ154"/>
      <c r="DK154"/>
      <c r="DL154"/>
      <c r="DM154"/>
      <c r="DN154"/>
      <c r="DO154"/>
      <c r="DP154"/>
      <c r="DQ154"/>
      <c r="DR154"/>
      <c r="DS154"/>
      <c r="DT154"/>
      <c r="DU154"/>
      <c r="DV154"/>
      <c r="DW154"/>
      <c r="DX154"/>
      <c r="DY154"/>
      <c r="DZ154"/>
      <c r="EA154"/>
      <c r="EB154"/>
      <c r="EC154"/>
      <c r="ED154"/>
      <c r="EE154"/>
      <c r="EF154"/>
      <c r="EG154"/>
      <c r="EH154"/>
      <c r="EI154"/>
      <c r="EJ154"/>
      <c r="EK154"/>
      <c r="EL154"/>
      <c r="EM154"/>
      <c r="EN154"/>
      <c r="EO154"/>
      <c r="EP154"/>
      <c r="EQ154"/>
      <c r="ER154"/>
      <c r="ES154"/>
      <c r="ET154"/>
      <c r="EU154"/>
      <c r="EV154"/>
      <c r="EW154"/>
      <c r="EX154"/>
      <c r="EY154"/>
      <c r="EZ154"/>
      <c r="FA154"/>
      <c r="FB154"/>
      <c r="FC154"/>
      <c r="FD154"/>
      <c r="FE154"/>
      <c r="FF154"/>
      <c r="FG154"/>
      <c r="FH154"/>
      <c r="FI154"/>
      <c r="FJ154"/>
      <c r="FK154"/>
      <c r="FL154"/>
      <c r="FM154"/>
      <c r="FN154"/>
      <c r="FO154"/>
      <c r="FP154"/>
      <c r="FQ154"/>
      <c r="FR154"/>
      <c r="FS154"/>
      <c r="FT154"/>
      <c r="FU154"/>
      <c r="FV154"/>
      <c r="FW154"/>
      <c r="FX154"/>
      <c r="FY154"/>
      <c r="FZ154"/>
      <c r="GA154"/>
      <c r="GB154"/>
      <c r="GC154"/>
      <c r="GD154"/>
      <c r="GE154"/>
      <c r="GF154"/>
      <c r="GG154"/>
      <c r="GH154"/>
      <c r="GI154"/>
      <c r="GJ154"/>
      <c r="GK154"/>
      <c r="GL154"/>
      <c r="GM154"/>
      <c r="GN154"/>
      <c r="GO154"/>
      <c r="GP154"/>
      <c r="GQ154"/>
      <c r="GR154"/>
      <c r="GS154"/>
      <c r="GT154"/>
      <c r="GU154"/>
      <c r="GV154"/>
      <c r="GW154"/>
      <c r="GX154"/>
      <c r="GY154"/>
      <c r="GZ154"/>
      <c r="HA154"/>
      <c r="HB154"/>
      <c r="HC154"/>
      <c r="HD154"/>
      <c r="HE154"/>
      <c r="HF154"/>
      <c r="HG154"/>
      <c r="HH154"/>
      <c r="HI154"/>
      <c r="HJ154"/>
      <c r="HK154"/>
      <c r="HL154"/>
      <c r="HM154"/>
      <c r="HN154"/>
      <c r="HO154"/>
      <c r="HP154"/>
      <c r="HQ154"/>
      <c r="HR154"/>
      <c r="HS154"/>
      <c r="HT154"/>
      <c r="HU154"/>
      <c r="HV154"/>
      <c r="HW154"/>
      <c r="HX154"/>
      <c r="HY154"/>
      <c r="HZ154"/>
      <c r="IA154"/>
      <c r="IB154"/>
      <c r="IC154"/>
      <c r="ID154"/>
      <c r="IE154"/>
      <c r="IF154"/>
      <c r="IG154"/>
      <c r="IH154"/>
      <c r="II154"/>
      <c r="IJ154"/>
      <c r="IK154"/>
      <c r="IL154"/>
      <c r="IM154"/>
      <c r="IN154"/>
      <c r="IO154"/>
      <c r="IP154"/>
      <c r="IQ154"/>
      <c r="IR154"/>
      <c r="IS154"/>
      <c r="IT154"/>
      <c r="IU154"/>
      <c r="IV154"/>
      <c r="IW154"/>
      <c r="IX154"/>
      <c r="IY154"/>
      <c r="IZ154"/>
      <c r="JA154"/>
      <c r="JB154"/>
      <c r="JC154"/>
      <c r="JD154"/>
      <c r="JE154"/>
      <c r="JF154"/>
      <c r="JG154"/>
      <c r="JH154"/>
      <c r="JI154"/>
      <c r="JJ154"/>
      <c r="JK154"/>
      <c r="JL154"/>
      <c r="JM154"/>
      <c r="JN154"/>
      <c r="JO154"/>
      <c r="JP154"/>
      <c r="JQ154"/>
      <c r="JR154"/>
      <c r="JS154"/>
      <c r="JT154"/>
      <c r="JU154"/>
      <c r="JV154"/>
      <c r="JW154"/>
      <c r="JX154"/>
      <c r="JY154"/>
      <c r="JZ154"/>
      <c r="KA154"/>
      <c r="KB154"/>
      <c r="KC154"/>
      <c r="KD154"/>
      <c r="KE154"/>
      <c r="KF154"/>
      <c r="KG154"/>
      <c r="KH154"/>
      <c r="KI154"/>
      <c r="KJ154"/>
      <c r="KK154"/>
      <c r="KL154"/>
      <c r="KM154"/>
      <c r="KN154"/>
      <c r="KO154"/>
      <c r="KP154"/>
      <c r="KQ154"/>
      <c r="KR154"/>
      <c r="KS154"/>
      <c r="KT154"/>
      <c r="KU154"/>
      <c r="KV154"/>
      <c r="KW154"/>
      <c r="KX154"/>
      <c r="KY154"/>
      <c r="KZ154"/>
      <c r="LA154"/>
      <c r="LB154"/>
      <c r="LC154"/>
      <c r="LD154"/>
      <c r="LE154"/>
      <c r="LF154"/>
      <c r="LG154"/>
      <c r="LH154"/>
      <c r="LI154"/>
      <c r="LJ154"/>
      <c r="LK154"/>
      <c r="LL154"/>
      <c r="LM154"/>
      <c r="LN154"/>
      <c r="LO154"/>
      <c r="LP154"/>
      <c r="LQ154"/>
      <c r="LR154"/>
      <c r="LS154"/>
      <c r="LT154"/>
      <c r="LU154"/>
      <c r="LV154"/>
      <c r="LW154"/>
      <c r="LX154"/>
      <c r="LY154"/>
      <c r="LZ154"/>
      <c r="MA154"/>
      <c r="MB154"/>
      <c r="MC154"/>
      <c r="MD154"/>
      <c r="ME154"/>
      <c r="MF154"/>
      <c r="MG154"/>
      <c r="MH154"/>
      <c r="MI154"/>
      <c r="MJ154"/>
      <c r="MK154"/>
      <c r="ML154"/>
      <c r="MM154"/>
      <c r="MN154"/>
      <c r="MO154"/>
      <c r="MP154"/>
      <c r="MQ154"/>
      <c r="MR154"/>
      <c r="MS154"/>
      <c r="MT154"/>
      <c r="MU154"/>
      <c r="MV154"/>
      <c r="MW154"/>
      <c r="MX154"/>
      <c r="MY154"/>
      <c r="MZ154"/>
      <c r="NA154"/>
      <c r="NB154"/>
      <c r="NC154"/>
      <c r="ND154"/>
      <c r="NE154"/>
      <c r="NF154"/>
      <c r="NG154"/>
      <c r="NH154"/>
      <c r="NI154"/>
      <c r="NJ154"/>
      <c r="NK154"/>
      <c r="NL154"/>
      <c r="NM154"/>
      <c r="NN154"/>
      <c r="NO154"/>
      <c r="NP154"/>
      <c r="NQ154"/>
      <c r="NR154"/>
      <c r="NS154"/>
      <c r="NT154"/>
      <c r="NU154"/>
      <c r="NV154"/>
      <c r="NW154"/>
      <c r="NX154"/>
      <c r="NY154"/>
      <c r="NZ154"/>
      <c r="OA154"/>
      <c r="OB154"/>
      <c r="OC154"/>
      <c r="OD154"/>
      <c r="OE154"/>
      <c r="OF154"/>
      <c r="OG154"/>
      <c r="OH154"/>
      <c r="OI154"/>
      <c r="OJ154"/>
      <c r="OK154"/>
      <c r="OL154"/>
      <c r="OM154"/>
      <c r="ON154"/>
      <c r="OO154"/>
      <c r="OP154"/>
      <c r="OQ154"/>
      <c r="OR154"/>
      <c r="OS154"/>
      <c r="OT154"/>
      <c r="OU154"/>
      <c r="OV154"/>
      <c r="OW154"/>
      <c r="OX154"/>
      <c r="OY154"/>
      <c r="OZ154"/>
      <c r="PA154"/>
      <c r="PB154"/>
      <c r="PC154"/>
      <c r="PD154"/>
      <c r="PE154"/>
      <c r="PF154"/>
      <c r="PG154"/>
      <c r="PH154"/>
      <c r="PI154"/>
      <c r="PJ154"/>
      <c r="PK154"/>
      <c r="PL154"/>
      <c r="PM154"/>
      <c r="PN154"/>
      <c r="PO154"/>
      <c r="PP154"/>
      <c r="PQ154"/>
      <c r="PR154"/>
      <c r="PS154"/>
      <c r="PT154"/>
      <c r="PU154"/>
      <c r="PV154"/>
      <c r="PW154"/>
      <c r="PX154"/>
      <c r="PY154"/>
      <c r="PZ154"/>
      <c r="QA154"/>
      <c r="QB154"/>
      <c r="QC154"/>
      <c r="QD154"/>
      <c r="QE154"/>
      <c r="QF154"/>
      <c r="QG154"/>
      <c r="QH154"/>
      <c r="QI154"/>
      <c r="QJ154"/>
      <c r="QK154"/>
      <c r="QL154"/>
      <c r="QM154"/>
      <c r="QN154"/>
      <c r="QO154"/>
      <c r="QP154"/>
      <c r="QQ154"/>
      <c r="QR154"/>
      <c r="QS154"/>
      <c r="QT154"/>
      <c r="QU154"/>
      <c r="QV154"/>
      <c r="QW154"/>
      <c r="QX154"/>
      <c r="QY154"/>
      <c r="QZ154"/>
      <c r="RA154"/>
      <c r="RB154"/>
      <c r="RC154"/>
      <c r="RD154"/>
      <c r="RE154"/>
      <c r="RF154"/>
    </row>
    <row r="155" spans="1:474">
      <c r="A155" s="255">
        <v>62</v>
      </c>
      <c r="B155" s="255" t="s">
        <v>190</v>
      </c>
      <c r="C155" s="255" t="s">
        <v>96</v>
      </c>
      <c r="D155" s="221">
        <v>27.6</v>
      </c>
      <c r="E155" s="221">
        <v>27</v>
      </c>
      <c r="F155" s="221">
        <v>28</v>
      </c>
      <c r="G155" s="221"/>
      <c r="H155" s="221"/>
      <c r="I155" s="221"/>
      <c r="J155"/>
      <c r="K155"/>
      <c r="L155"/>
      <c r="M155"/>
      <c r="N155"/>
      <c r="O155"/>
      <c r="P155"/>
      <c r="Q155"/>
      <c r="R155"/>
      <c r="S155"/>
      <c r="T155"/>
      <c r="U155"/>
      <c r="V155"/>
      <c r="W155"/>
      <c r="X155"/>
      <c r="Y155"/>
      <c r="Z155"/>
      <c r="AA155"/>
      <c r="AB155"/>
      <c r="AC155"/>
      <c r="AD155"/>
      <c r="AE155"/>
      <c r="AF155"/>
      <c r="AG155"/>
      <c r="AH155"/>
      <c r="AI155"/>
      <c r="AJ155"/>
      <c r="AK155"/>
      <c r="AL155"/>
      <c r="AM155"/>
      <c r="AN155"/>
      <c r="AO155"/>
      <c r="AP155"/>
      <c r="AQ155"/>
      <c r="AR155"/>
      <c r="AS155"/>
      <c r="AT155"/>
      <c r="AU155"/>
      <c r="AV155"/>
      <c r="AW155"/>
      <c r="AX155"/>
      <c r="AY155"/>
      <c r="AZ155"/>
      <c r="BA155"/>
      <c r="BB155"/>
      <c r="BC155"/>
      <c r="BD155"/>
      <c r="BE155"/>
      <c r="BF155"/>
      <c r="BG155"/>
      <c r="BH155"/>
      <c r="BI155"/>
      <c r="BJ155"/>
      <c r="BK155"/>
      <c r="BL155"/>
      <c r="BM155"/>
      <c r="BN155"/>
      <c r="BO155"/>
      <c r="BP155"/>
      <c r="BQ155"/>
      <c r="BR155"/>
      <c r="BS155"/>
      <c r="BT155"/>
      <c r="BU155"/>
      <c r="BV155"/>
      <c r="BW155"/>
      <c r="BX155"/>
      <c r="BY155"/>
      <c r="BZ155"/>
      <c r="CA155"/>
      <c r="CB155"/>
      <c r="CC155"/>
      <c r="CD155"/>
      <c r="CE155"/>
      <c r="CF155"/>
      <c r="CG155"/>
      <c r="CH155"/>
      <c r="CI155"/>
      <c r="CJ155"/>
      <c r="CK155"/>
      <c r="CL155"/>
      <c r="CM155"/>
      <c r="CN155"/>
      <c r="CO155"/>
      <c r="CP155"/>
      <c r="CQ155"/>
      <c r="CR155"/>
      <c r="CS155"/>
      <c r="CT155"/>
      <c r="CU155"/>
      <c r="CV155"/>
      <c r="CW155"/>
      <c r="CX155"/>
      <c r="CY155"/>
      <c r="CZ155"/>
      <c r="DA155"/>
      <c r="DB155"/>
      <c r="DC155"/>
      <c r="DD155"/>
      <c r="DE155"/>
      <c r="DF155"/>
      <c r="DG155"/>
      <c r="DH155"/>
      <c r="DI155"/>
      <c r="DJ155"/>
      <c r="DK155"/>
      <c r="DL155"/>
      <c r="DM155"/>
      <c r="DN155"/>
      <c r="DO155"/>
      <c r="DP155"/>
      <c r="DQ155"/>
      <c r="DR155"/>
      <c r="DS155"/>
      <c r="DT155"/>
      <c r="DU155"/>
      <c r="DV155"/>
      <c r="DW155"/>
      <c r="DX155"/>
      <c r="DY155"/>
      <c r="DZ155"/>
      <c r="EA155"/>
      <c r="EB155"/>
      <c r="EC155"/>
      <c r="ED155"/>
      <c r="EE155"/>
      <c r="EF155"/>
      <c r="EG155"/>
      <c r="EH155"/>
      <c r="EI155"/>
      <c r="EJ155"/>
      <c r="EK155"/>
      <c r="EL155"/>
      <c r="EM155"/>
      <c r="EN155"/>
      <c r="EO155"/>
      <c r="EP155"/>
      <c r="EQ155"/>
      <c r="ER155"/>
      <c r="ES155"/>
      <c r="ET155"/>
      <c r="EU155"/>
      <c r="EV155"/>
      <c r="EW155"/>
      <c r="EX155"/>
      <c r="EY155"/>
      <c r="EZ155"/>
      <c r="FA155"/>
      <c r="FB155"/>
      <c r="FC155"/>
      <c r="FD155"/>
      <c r="FE155"/>
      <c r="FF155"/>
      <c r="FG155"/>
      <c r="FH155"/>
      <c r="FI155"/>
      <c r="FJ155"/>
      <c r="FK155"/>
      <c r="FL155"/>
      <c r="FM155"/>
      <c r="FN155"/>
      <c r="FO155"/>
      <c r="FP155"/>
      <c r="FQ155"/>
      <c r="FR155"/>
      <c r="FS155"/>
      <c r="FT155"/>
      <c r="FU155"/>
      <c r="FV155"/>
      <c r="FW155"/>
      <c r="FX155"/>
      <c r="FY155"/>
      <c r="FZ155"/>
      <c r="GA155"/>
      <c r="GB155"/>
      <c r="GC155"/>
      <c r="GD155"/>
      <c r="GE155"/>
      <c r="GF155"/>
      <c r="GG155"/>
      <c r="GH155"/>
      <c r="GI155"/>
      <c r="GJ155"/>
      <c r="GK155"/>
      <c r="GL155"/>
      <c r="GM155"/>
      <c r="GN155"/>
      <c r="GO155"/>
      <c r="GP155"/>
      <c r="GQ155"/>
      <c r="GR155"/>
      <c r="GS155"/>
      <c r="GT155"/>
      <c r="GU155"/>
      <c r="GV155"/>
      <c r="GW155"/>
      <c r="GX155"/>
      <c r="GY155"/>
      <c r="GZ155"/>
      <c r="HA155"/>
      <c r="HB155"/>
      <c r="HC155"/>
      <c r="HD155"/>
      <c r="HE155"/>
      <c r="HF155"/>
      <c r="HG155"/>
      <c r="HH155"/>
      <c r="HI155"/>
      <c r="HJ155"/>
      <c r="HK155"/>
      <c r="HL155"/>
      <c r="HM155"/>
      <c r="HN155"/>
      <c r="HO155"/>
      <c r="HP155"/>
      <c r="HQ155"/>
      <c r="HR155"/>
      <c r="HS155"/>
      <c r="HT155"/>
      <c r="HU155"/>
      <c r="HV155"/>
      <c r="HW155"/>
      <c r="HX155"/>
      <c r="HY155"/>
      <c r="HZ155"/>
      <c r="IA155"/>
      <c r="IB155"/>
      <c r="IC155"/>
      <c r="ID155"/>
      <c r="IE155"/>
      <c r="IF155"/>
      <c r="IG155"/>
      <c r="IH155"/>
      <c r="II155"/>
      <c r="IJ155"/>
      <c r="IK155"/>
      <c r="IL155"/>
      <c r="IM155"/>
      <c r="IN155"/>
      <c r="IO155"/>
      <c r="IP155"/>
      <c r="IQ155"/>
      <c r="IR155"/>
      <c r="IS155"/>
      <c r="IT155"/>
      <c r="IU155"/>
      <c r="IV155"/>
      <c r="IW155"/>
      <c r="IX155"/>
      <c r="IY155"/>
      <c r="IZ155"/>
      <c r="JA155"/>
      <c r="JB155"/>
      <c r="JC155"/>
      <c r="JD155"/>
      <c r="JE155"/>
      <c r="JF155"/>
      <c r="JG155"/>
      <c r="JH155"/>
      <c r="JI155"/>
      <c r="JJ155"/>
      <c r="JK155"/>
      <c r="JL155"/>
      <c r="JM155"/>
      <c r="JN155"/>
      <c r="JO155"/>
      <c r="JP155"/>
      <c r="JQ155"/>
      <c r="JR155"/>
      <c r="JS155"/>
      <c r="JT155"/>
      <c r="JU155"/>
      <c r="JV155"/>
      <c r="JW155"/>
      <c r="JX155"/>
      <c r="JY155"/>
      <c r="JZ155"/>
      <c r="KA155"/>
      <c r="KB155"/>
      <c r="KC155"/>
      <c r="KD155"/>
      <c r="KE155"/>
      <c r="KF155"/>
      <c r="KG155"/>
      <c r="KH155"/>
      <c r="KI155"/>
      <c r="KJ155"/>
      <c r="KK155"/>
      <c r="KL155"/>
      <c r="KM155"/>
      <c r="KN155"/>
      <c r="KO155"/>
      <c r="KP155"/>
      <c r="KQ155"/>
      <c r="KR155"/>
      <c r="KS155"/>
      <c r="KT155"/>
      <c r="KU155"/>
      <c r="KV155"/>
      <c r="KW155"/>
      <c r="KX155"/>
      <c r="KY155"/>
      <c r="KZ155"/>
      <c r="LA155"/>
      <c r="LB155"/>
      <c r="LC155"/>
      <c r="LD155"/>
      <c r="LE155"/>
      <c r="LF155"/>
      <c r="LG155"/>
      <c r="LH155"/>
      <c r="LI155"/>
      <c r="LJ155"/>
      <c r="LK155"/>
      <c r="LL155"/>
      <c r="LM155"/>
      <c r="LN155"/>
      <c r="LO155"/>
      <c r="LP155"/>
      <c r="LQ155"/>
      <c r="LR155"/>
      <c r="LS155"/>
      <c r="LT155"/>
      <c r="LU155"/>
      <c r="LV155"/>
      <c r="LW155"/>
      <c r="LX155"/>
      <c r="LY155"/>
      <c r="LZ155"/>
      <c r="MA155"/>
      <c r="MB155"/>
      <c r="MC155"/>
      <c r="MD155"/>
      <c r="ME155"/>
      <c r="MF155"/>
      <c r="MG155"/>
      <c r="MH155"/>
      <c r="MI155"/>
      <c r="MJ155"/>
      <c r="MK155"/>
      <c r="ML155"/>
      <c r="MM155"/>
      <c r="MN155"/>
      <c r="MO155"/>
      <c r="MP155"/>
      <c r="MQ155"/>
      <c r="MR155"/>
      <c r="MS155"/>
      <c r="MT155"/>
      <c r="MU155"/>
      <c r="MV155"/>
      <c r="MW155"/>
      <c r="MX155"/>
      <c r="MY155"/>
      <c r="MZ155"/>
      <c r="NA155"/>
      <c r="NB155"/>
      <c r="NC155"/>
      <c r="ND155"/>
      <c r="NE155"/>
      <c r="NF155"/>
      <c r="NG155"/>
      <c r="NH155"/>
      <c r="NI155"/>
      <c r="NJ155"/>
      <c r="NK155"/>
      <c r="NL155"/>
      <c r="NM155"/>
      <c r="NN155"/>
      <c r="NO155"/>
      <c r="NP155"/>
      <c r="NQ155"/>
      <c r="NR155"/>
      <c r="NS155"/>
      <c r="NT155"/>
      <c r="NU155"/>
      <c r="NV155"/>
      <c r="NW155"/>
      <c r="NX155"/>
      <c r="NY155"/>
      <c r="NZ155"/>
      <c r="OA155"/>
      <c r="OB155"/>
      <c r="OC155"/>
      <c r="OD155"/>
      <c r="OE155"/>
      <c r="OF155"/>
      <c r="OG155"/>
      <c r="OH155"/>
      <c r="OI155"/>
      <c r="OJ155"/>
      <c r="OK155"/>
      <c r="OL155"/>
      <c r="OM155"/>
      <c r="ON155"/>
      <c r="OO155"/>
      <c r="OP155"/>
      <c r="OQ155"/>
      <c r="OR155"/>
      <c r="OS155"/>
      <c r="OT155"/>
      <c r="OU155"/>
      <c r="OV155"/>
      <c r="OW155"/>
      <c r="OX155"/>
      <c r="OY155"/>
      <c r="OZ155"/>
      <c r="PA155"/>
      <c r="PB155"/>
      <c r="PC155"/>
      <c r="PD155"/>
      <c r="PE155"/>
      <c r="PF155"/>
      <c r="PG155"/>
      <c r="PH155"/>
      <c r="PI155"/>
      <c r="PJ155"/>
      <c r="PK155"/>
      <c r="PL155"/>
      <c r="PM155"/>
      <c r="PN155"/>
      <c r="PO155"/>
      <c r="PP155"/>
      <c r="PQ155"/>
      <c r="PR155"/>
      <c r="PS155"/>
      <c r="PT155"/>
      <c r="PU155"/>
      <c r="PV155"/>
      <c r="PW155"/>
      <c r="PX155"/>
      <c r="PY155"/>
      <c r="PZ155"/>
      <c r="QA155"/>
      <c r="QB155"/>
      <c r="QC155"/>
      <c r="QD155"/>
      <c r="QE155"/>
      <c r="QF155"/>
      <c r="QG155"/>
      <c r="QH155"/>
      <c r="QI155"/>
      <c r="QJ155"/>
      <c r="QK155"/>
      <c r="QL155"/>
      <c r="QM155"/>
      <c r="QN155"/>
      <c r="QO155"/>
      <c r="QP155"/>
      <c r="QQ155"/>
      <c r="QR155"/>
      <c r="QS155"/>
      <c r="QT155"/>
      <c r="QU155"/>
      <c r="QV155"/>
      <c r="QW155"/>
      <c r="QX155"/>
      <c r="QY155"/>
      <c r="QZ155"/>
      <c r="RA155"/>
      <c r="RB155"/>
      <c r="RC155"/>
      <c r="RD155"/>
      <c r="RE155"/>
      <c r="RF155"/>
    </row>
    <row r="156" spans="1:474">
      <c r="A156" s="255">
        <v>62</v>
      </c>
      <c r="B156" s="255" t="s">
        <v>182</v>
      </c>
      <c r="C156" s="255" t="s">
        <v>96</v>
      </c>
      <c r="D156" s="221">
        <v>35</v>
      </c>
      <c r="E156" s="221">
        <v>35</v>
      </c>
      <c r="F156" s="221">
        <v>35</v>
      </c>
      <c r="G156" s="221"/>
      <c r="H156" s="221"/>
      <c r="I156" s="221"/>
      <c r="J156"/>
      <c r="K156"/>
      <c r="L156"/>
      <c r="M156"/>
      <c r="N156"/>
      <c r="O156"/>
      <c r="P156"/>
      <c r="Q156"/>
      <c r="R156"/>
      <c r="S156"/>
      <c r="T156"/>
      <c r="U156"/>
      <c r="V156"/>
      <c r="W156"/>
      <c r="X156"/>
      <c r="Y156"/>
      <c r="Z156"/>
      <c r="AA156"/>
      <c r="AB156"/>
      <c r="AC156"/>
      <c r="AD156"/>
      <c r="AE156"/>
      <c r="AF156"/>
      <c r="AG156"/>
      <c r="AH156"/>
      <c r="AI156"/>
      <c r="AJ156"/>
      <c r="AK156"/>
      <c r="AL156"/>
      <c r="AM156"/>
      <c r="AN156"/>
      <c r="AO156"/>
      <c r="AP156"/>
      <c r="AQ156"/>
      <c r="AR156"/>
      <c r="AS156"/>
      <c r="AT156"/>
      <c r="AU156"/>
      <c r="AV156"/>
      <c r="AW156"/>
      <c r="AX156"/>
      <c r="AY156"/>
      <c r="AZ156"/>
      <c r="BA156"/>
      <c r="BB156"/>
      <c r="BC156"/>
      <c r="BD156"/>
      <c r="BE156"/>
      <c r="BF156"/>
      <c r="BG156"/>
      <c r="BH156"/>
      <c r="BI156"/>
      <c r="BJ156"/>
      <c r="BK156"/>
      <c r="BL156"/>
      <c r="BM156"/>
      <c r="BN156"/>
      <c r="BO156"/>
      <c r="BP156"/>
      <c r="BQ156"/>
      <c r="BR156"/>
      <c r="BS156"/>
      <c r="BT156"/>
      <c r="BU156"/>
      <c r="BV156"/>
      <c r="BW156"/>
      <c r="BX156"/>
      <c r="BY156"/>
      <c r="BZ156"/>
      <c r="CA156"/>
      <c r="CB156"/>
      <c r="CC156"/>
      <c r="CD156"/>
      <c r="CE156"/>
      <c r="CF156"/>
      <c r="CG156"/>
      <c r="CH156"/>
      <c r="CI156"/>
      <c r="CJ156"/>
      <c r="CK156"/>
      <c r="CL156"/>
      <c r="CM156"/>
      <c r="CN156"/>
      <c r="CO156"/>
      <c r="CP156"/>
      <c r="CQ156"/>
      <c r="CR156"/>
      <c r="CS156"/>
      <c r="CT156"/>
      <c r="CU156"/>
      <c r="CV156"/>
      <c r="CW156"/>
      <c r="CX156"/>
      <c r="CY156"/>
      <c r="CZ156"/>
      <c r="DA156"/>
      <c r="DB156"/>
      <c r="DC156"/>
      <c r="DD156"/>
      <c r="DE156"/>
      <c r="DF156"/>
      <c r="DG156"/>
      <c r="DH156"/>
      <c r="DI156"/>
      <c r="DJ156"/>
      <c r="DK156"/>
      <c r="DL156"/>
      <c r="DM156"/>
      <c r="DN156"/>
      <c r="DO156"/>
      <c r="DP156"/>
      <c r="DQ156"/>
      <c r="DR156"/>
      <c r="DS156"/>
      <c r="DT156"/>
      <c r="DU156"/>
      <c r="DV156"/>
      <c r="DW156"/>
      <c r="DX156"/>
      <c r="DY156"/>
      <c r="DZ156"/>
      <c r="EA156"/>
      <c r="EB156"/>
      <c r="EC156"/>
      <c r="ED156"/>
      <c r="EE156"/>
      <c r="EF156"/>
      <c r="EG156"/>
      <c r="EH156"/>
      <c r="EI156"/>
      <c r="EJ156"/>
      <c r="EK156"/>
      <c r="EL156"/>
      <c r="EM156"/>
      <c r="EN156"/>
      <c r="EO156"/>
      <c r="EP156"/>
      <c r="EQ156"/>
      <c r="ER156"/>
      <c r="ES156"/>
      <c r="ET156"/>
      <c r="EU156"/>
      <c r="EV156"/>
      <c r="EW156"/>
      <c r="EX156"/>
      <c r="EY156"/>
      <c r="EZ156"/>
      <c r="FA156"/>
      <c r="FB156"/>
      <c r="FC156"/>
      <c r="FD156"/>
      <c r="FE156"/>
      <c r="FF156"/>
      <c r="FG156"/>
      <c r="FH156"/>
      <c r="FI156"/>
      <c r="FJ156"/>
      <c r="FK156"/>
      <c r="FL156"/>
      <c r="FM156"/>
      <c r="FN156"/>
      <c r="FO156"/>
      <c r="FP156"/>
      <c r="FQ156"/>
      <c r="FR156"/>
      <c r="FS156"/>
      <c r="FT156"/>
      <c r="FU156"/>
      <c r="FV156"/>
      <c r="FW156"/>
      <c r="FX156"/>
      <c r="FY156"/>
      <c r="FZ156"/>
      <c r="GA156"/>
      <c r="GB156"/>
      <c r="GC156"/>
      <c r="GD156"/>
      <c r="GE156"/>
      <c r="GF156"/>
      <c r="GG156"/>
      <c r="GH156"/>
      <c r="GI156"/>
      <c r="GJ156"/>
      <c r="GK156"/>
      <c r="GL156"/>
      <c r="GM156"/>
      <c r="GN156"/>
      <c r="GO156"/>
      <c r="GP156"/>
      <c r="GQ156"/>
      <c r="GR156"/>
      <c r="GS156"/>
      <c r="GT156"/>
      <c r="GU156"/>
      <c r="GV156"/>
      <c r="GW156"/>
      <c r="GX156"/>
      <c r="GY156"/>
      <c r="GZ156"/>
      <c r="HA156"/>
      <c r="HB156"/>
      <c r="HC156"/>
      <c r="HD156"/>
      <c r="HE156"/>
      <c r="HF156"/>
      <c r="HG156"/>
      <c r="HH156"/>
      <c r="HI156"/>
      <c r="HJ156"/>
      <c r="HK156"/>
      <c r="HL156"/>
      <c r="HM156"/>
      <c r="HN156"/>
      <c r="HO156"/>
      <c r="HP156"/>
      <c r="HQ156"/>
      <c r="HR156"/>
      <c r="HS156"/>
      <c r="HT156"/>
      <c r="HU156"/>
      <c r="HV156"/>
      <c r="HW156"/>
      <c r="HX156"/>
      <c r="HY156"/>
      <c r="HZ156"/>
      <c r="IA156"/>
      <c r="IB156"/>
      <c r="IC156"/>
      <c r="ID156"/>
      <c r="IE156"/>
      <c r="IF156"/>
      <c r="IG156"/>
      <c r="IH156"/>
      <c r="II156"/>
      <c r="IJ156"/>
      <c r="IK156"/>
      <c r="IL156"/>
      <c r="IM156"/>
      <c r="IN156"/>
      <c r="IO156"/>
      <c r="IP156"/>
      <c r="IQ156"/>
      <c r="IR156"/>
      <c r="IS156"/>
      <c r="IT156"/>
      <c r="IU156"/>
      <c r="IV156"/>
      <c r="IW156"/>
      <c r="IX156"/>
      <c r="IY156"/>
      <c r="IZ156"/>
      <c r="JA156"/>
      <c r="JB156"/>
      <c r="JC156"/>
      <c r="JD156"/>
      <c r="JE156"/>
      <c r="JF156"/>
      <c r="JG156"/>
      <c r="JH156"/>
      <c r="JI156"/>
      <c r="JJ156"/>
      <c r="JK156"/>
      <c r="JL156"/>
      <c r="JM156"/>
      <c r="JN156"/>
      <c r="JO156"/>
      <c r="JP156"/>
      <c r="JQ156"/>
      <c r="JR156"/>
      <c r="JS156"/>
      <c r="JT156"/>
      <c r="JU156"/>
      <c r="JV156"/>
      <c r="JW156"/>
      <c r="JX156"/>
      <c r="JY156"/>
      <c r="JZ156"/>
      <c r="KA156"/>
      <c r="KB156"/>
      <c r="KC156"/>
      <c r="KD156"/>
      <c r="KE156"/>
      <c r="KF156"/>
      <c r="KG156"/>
      <c r="KH156"/>
      <c r="KI156"/>
      <c r="KJ156"/>
      <c r="KK156"/>
      <c r="KL156"/>
      <c r="KM156"/>
      <c r="KN156"/>
      <c r="KO156"/>
      <c r="KP156"/>
      <c r="KQ156"/>
      <c r="KR156"/>
      <c r="KS156"/>
      <c r="KT156"/>
      <c r="KU156"/>
      <c r="KV156"/>
      <c r="KW156"/>
      <c r="KX156"/>
      <c r="KY156"/>
      <c r="KZ156"/>
      <c r="LA156"/>
      <c r="LB156"/>
      <c r="LC156"/>
      <c r="LD156"/>
      <c r="LE156"/>
      <c r="LF156"/>
      <c r="LG156"/>
      <c r="LH156"/>
      <c r="LI156"/>
      <c r="LJ156"/>
      <c r="LK156"/>
      <c r="LL156"/>
      <c r="LM156"/>
      <c r="LN156"/>
      <c r="LO156"/>
      <c r="LP156"/>
      <c r="LQ156"/>
      <c r="LR156"/>
      <c r="LS156"/>
      <c r="LT156"/>
      <c r="LU156"/>
      <c r="LV156"/>
      <c r="LW156"/>
      <c r="LX156"/>
      <c r="LY156"/>
      <c r="LZ156"/>
      <c r="MA156"/>
      <c r="MB156"/>
      <c r="MC156"/>
      <c r="MD156"/>
      <c r="ME156"/>
      <c r="MF156"/>
      <c r="MG156"/>
      <c r="MH156"/>
      <c r="MI156"/>
      <c r="MJ156"/>
      <c r="MK156"/>
      <c r="ML156"/>
      <c r="MM156"/>
      <c r="MN156"/>
      <c r="MO156"/>
      <c r="MP156"/>
      <c r="MQ156"/>
      <c r="MR156"/>
      <c r="MS156"/>
      <c r="MT156"/>
      <c r="MU156"/>
      <c r="MV156"/>
      <c r="MW156"/>
      <c r="MX156"/>
      <c r="MY156"/>
      <c r="MZ156"/>
      <c r="NA156"/>
      <c r="NB156"/>
      <c r="NC156"/>
      <c r="ND156"/>
      <c r="NE156"/>
      <c r="NF156"/>
      <c r="NG156"/>
      <c r="NH156"/>
      <c r="NI156"/>
      <c r="NJ156"/>
      <c r="NK156"/>
      <c r="NL156"/>
      <c r="NM156"/>
      <c r="NN156"/>
      <c r="NO156"/>
      <c r="NP156"/>
      <c r="NQ156"/>
      <c r="NR156"/>
      <c r="NS156"/>
      <c r="NT156"/>
      <c r="NU156"/>
      <c r="NV156"/>
      <c r="NW156"/>
      <c r="NX156"/>
      <c r="NY156"/>
      <c r="NZ156"/>
      <c r="OA156"/>
      <c r="OB156"/>
      <c r="OC156"/>
      <c r="OD156"/>
      <c r="OE156"/>
      <c r="OF156"/>
      <c r="OG156"/>
      <c r="OH156"/>
      <c r="OI156"/>
      <c r="OJ156"/>
      <c r="OK156"/>
      <c r="OL156"/>
      <c r="OM156"/>
      <c r="ON156"/>
      <c r="OO156"/>
      <c r="OP156"/>
      <c r="OQ156"/>
      <c r="OR156"/>
      <c r="OS156"/>
      <c r="OT156"/>
      <c r="OU156"/>
      <c r="OV156"/>
      <c r="OW156"/>
      <c r="OX156"/>
      <c r="OY156"/>
      <c r="OZ156"/>
      <c r="PA156"/>
      <c r="PB156"/>
      <c r="PC156"/>
      <c r="PD156"/>
      <c r="PE156"/>
      <c r="PF156"/>
      <c r="PG156"/>
      <c r="PH156"/>
      <c r="PI156"/>
      <c r="PJ156"/>
      <c r="PK156"/>
      <c r="PL156"/>
      <c r="PM156"/>
      <c r="PN156"/>
      <c r="PO156"/>
      <c r="PP156"/>
      <c r="PQ156"/>
      <c r="PR156"/>
      <c r="PS156"/>
      <c r="PT156"/>
      <c r="PU156"/>
      <c r="PV156"/>
      <c r="PW156"/>
      <c r="PX156"/>
      <c r="PY156"/>
      <c r="PZ156"/>
      <c r="QA156"/>
      <c r="QB156"/>
      <c r="QC156"/>
      <c r="QD156"/>
      <c r="QE156"/>
      <c r="QF156"/>
      <c r="QG156"/>
      <c r="QH156"/>
      <c r="QI156"/>
      <c r="QJ156"/>
      <c r="QK156"/>
      <c r="QL156"/>
      <c r="QM156"/>
      <c r="QN156"/>
      <c r="QO156"/>
      <c r="QP156"/>
      <c r="QQ156"/>
      <c r="QR156"/>
      <c r="QS156"/>
      <c r="QT156"/>
      <c r="QU156"/>
      <c r="QV156"/>
      <c r="QW156"/>
      <c r="QX156"/>
      <c r="QY156"/>
      <c r="QZ156"/>
      <c r="RA156"/>
      <c r="RB156"/>
      <c r="RC156"/>
      <c r="RD156"/>
      <c r="RE156"/>
      <c r="RF156"/>
    </row>
    <row r="157" spans="1:474">
      <c r="A157" s="255">
        <v>63</v>
      </c>
      <c r="B157" s="255" t="s">
        <v>190</v>
      </c>
      <c r="C157" s="255" t="s">
        <v>97</v>
      </c>
      <c r="D157" s="221">
        <v>25.2</v>
      </c>
      <c r="E157" s="221">
        <v>25</v>
      </c>
      <c r="F157" s="221">
        <v>26</v>
      </c>
      <c r="G157" s="221"/>
      <c r="H157" s="221"/>
      <c r="I157" s="221"/>
      <c r="J157"/>
      <c r="K157"/>
      <c r="L157"/>
      <c r="M157"/>
      <c r="N157"/>
      <c r="O157"/>
      <c r="P157"/>
      <c r="Q157"/>
      <c r="R157"/>
      <c r="S157"/>
      <c r="T157"/>
      <c r="U157"/>
      <c r="V157"/>
      <c r="W157"/>
      <c r="X157"/>
      <c r="Y157"/>
      <c r="Z157"/>
      <c r="AA157"/>
      <c r="AB157"/>
      <c r="AC157"/>
      <c r="AD157"/>
      <c r="AE157"/>
      <c r="AF157"/>
      <c r="AG157"/>
      <c r="AH157"/>
      <c r="AI157"/>
      <c r="AJ157"/>
      <c r="AK157"/>
      <c r="AL157"/>
      <c r="AM157"/>
      <c r="AN157"/>
      <c r="AO157"/>
      <c r="AP157"/>
      <c r="AQ157"/>
      <c r="AR157"/>
      <c r="AS157"/>
      <c r="AT157"/>
      <c r="AU157"/>
      <c r="AV157"/>
      <c r="AW157"/>
      <c r="AX157"/>
      <c r="AY157"/>
      <c r="AZ157"/>
      <c r="BA157"/>
      <c r="BB157"/>
      <c r="BC157"/>
      <c r="BD157"/>
      <c r="BE157"/>
      <c r="BF157"/>
      <c r="BG157"/>
      <c r="BH157"/>
      <c r="BI157"/>
      <c r="BJ157"/>
      <c r="BK157"/>
      <c r="BL157"/>
      <c r="BM157"/>
      <c r="BN157"/>
      <c r="BO157"/>
      <c r="BP157"/>
      <c r="BQ157"/>
      <c r="BR157"/>
      <c r="BS157"/>
      <c r="BT157"/>
      <c r="BU157"/>
      <c r="BV157"/>
      <c r="BW157"/>
      <c r="BX157"/>
      <c r="BY157"/>
      <c r="BZ157"/>
      <c r="CA157"/>
      <c r="CB157"/>
      <c r="CC157"/>
      <c r="CD157"/>
      <c r="CE157"/>
      <c r="CF157"/>
      <c r="CG157"/>
      <c r="CH157"/>
      <c r="CI157"/>
      <c r="CJ157"/>
      <c r="CK157"/>
      <c r="CL157"/>
      <c r="CM157"/>
      <c r="CN157"/>
      <c r="CO157"/>
      <c r="CP157"/>
      <c r="CQ157"/>
      <c r="CR157"/>
      <c r="CS157"/>
      <c r="CT157"/>
      <c r="CU157"/>
      <c r="CV157"/>
      <c r="CW157"/>
      <c r="CX157"/>
      <c r="CY157"/>
      <c r="CZ157"/>
      <c r="DA157"/>
      <c r="DB157"/>
      <c r="DC157"/>
      <c r="DD157"/>
      <c r="DE157"/>
      <c r="DF157"/>
      <c r="DG157"/>
      <c r="DH157"/>
      <c r="DI157"/>
      <c r="DJ157"/>
      <c r="DK157"/>
      <c r="DL157"/>
      <c r="DM157"/>
      <c r="DN157"/>
      <c r="DO157"/>
      <c r="DP157"/>
      <c r="DQ157"/>
      <c r="DR157"/>
      <c r="DS157"/>
      <c r="DT157"/>
      <c r="DU157"/>
      <c r="DV157"/>
      <c r="DW157"/>
      <c r="DX157"/>
      <c r="DY157"/>
      <c r="DZ157"/>
      <c r="EA157"/>
      <c r="EB157"/>
      <c r="EC157"/>
      <c r="ED157"/>
      <c r="EE157"/>
      <c r="EF157"/>
      <c r="EG157"/>
      <c r="EH157"/>
      <c r="EI157"/>
      <c r="EJ157"/>
      <c r="EK157"/>
      <c r="EL157"/>
      <c r="EM157"/>
      <c r="EN157"/>
      <c r="EO157"/>
      <c r="EP157"/>
      <c r="EQ157"/>
      <c r="ER157"/>
      <c r="ES157"/>
      <c r="ET157"/>
      <c r="EU157"/>
      <c r="EV157"/>
      <c r="EW157"/>
      <c r="EX157"/>
      <c r="EY157"/>
      <c r="EZ157"/>
      <c r="FA157"/>
      <c r="FB157"/>
      <c r="FC157"/>
      <c r="FD157"/>
      <c r="FE157"/>
      <c r="FF157"/>
      <c r="FG157"/>
      <c r="FH157"/>
      <c r="FI157"/>
      <c r="FJ157"/>
      <c r="FK157"/>
      <c r="FL157"/>
      <c r="FM157"/>
      <c r="FN157"/>
      <c r="FO157"/>
      <c r="FP157"/>
      <c r="FQ157"/>
      <c r="FR157"/>
      <c r="FS157"/>
      <c r="FT157"/>
      <c r="FU157"/>
      <c r="FV157"/>
      <c r="FW157"/>
      <c r="FX157"/>
      <c r="FY157"/>
      <c r="FZ157"/>
      <c r="GA157"/>
      <c r="GB157"/>
      <c r="GC157"/>
      <c r="GD157"/>
      <c r="GE157"/>
      <c r="GF157"/>
      <c r="GG157"/>
      <c r="GH157"/>
      <c r="GI157"/>
      <c r="GJ157"/>
      <c r="GK157"/>
      <c r="GL157"/>
      <c r="GM157"/>
      <c r="GN157"/>
      <c r="GO157"/>
      <c r="GP157"/>
      <c r="GQ157"/>
      <c r="GR157"/>
      <c r="GS157"/>
      <c r="GT157"/>
      <c r="GU157"/>
      <c r="GV157"/>
      <c r="GW157"/>
      <c r="GX157"/>
      <c r="GY157"/>
      <c r="GZ157"/>
      <c r="HA157"/>
      <c r="HB157"/>
      <c r="HC157"/>
      <c r="HD157"/>
      <c r="HE157"/>
      <c r="HF157"/>
      <c r="HG157"/>
      <c r="HH157"/>
      <c r="HI157"/>
      <c r="HJ157"/>
      <c r="HK157"/>
      <c r="HL157"/>
      <c r="HM157"/>
      <c r="HN157"/>
      <c r="HO157"/>
      <c r="HP157"/>
      <c r="HQ157"/>
      <c r="HR157"/>
      <c r="HS157"/>
      <c r="HT157"/>
      <c r="HU157"/>
      <c r="HV157"/>
      <c r="HW157"/>
      <c r="HX157"/>
      <c r="HY157"/>
      <c r="HZ157"/>
      <c r="IA157"/>
      <c r="IB157"/>
      <c r="IC157"/>
      <c r="ID157"/>
      <c r="IE157"/>
      <c r="IF157"/>
      <c r="IG157"/>
      <c r="IH157"/>
      <c r="II157"/>
      <c r="IJ157"/>
      <c r="IK157"/>
      <c r="IL157"/>
      <c r="IM157"/>
      <c r="IN157"/>
      <c r="IO157"/>
      <c r="IP157"/>
      <c r="IQ157"/>
      <c r="IR157"/>
      <c r="IS157"/>
      <c r="IT157"/>
      <c r="IU157"/>
      <c r="IV157"/>
      <c r="IW157"/>
      <c r="IX157"/>
      <c r="IY157"/>
      <c r="IZ157"/>
      <c r="JA157"/>
      <c r="JB157"/>
      <c r="JC157"/>
      <c r="JD157"/>
      <c r="JE157"/>
      <c r="JF157"/>
      <c r="JG157"/>
      <c r="JH157"/>
      <c r="JI157"/>
      <c r="JJ157"/>
      <c r="JK157"/>
      <c r="JL157"/>
      <c r="JM157"/>
      <c r="JN157"/>
      <c r="JO157"/>
      <c r="JP157"/>
      <c r="JQ157"/>
      <c r="JR157"/>
      <c r="JS157"/>
      <c r="JT157"/>
      <c r="JU157"/>
      <c r="JV157"/>
      <c r="JW157"/>
      <c r="JX157"/>
      <c r="JY157"/>
      <c r="JZ157"/>
      <c r="KA157"/>
      <c r="KB157"/>
      <c r="KC157"/>
      <c r="KD157"/>
      <c r="KE157"/>
      <c r="KF157"/>
      <c r="KG157"/>
      <c r="KH157"/>
      <c r="KI157"/>
      <c r="KJ157"/>
      <c r="KK157"/>
      <c r="KL157"/>
      <c r="KM157"/>
      <c r="KN157"/>
      <c r="KO157"/>
      <c r="KP157"/>
      <c r="KQ157"/>
      <c r="KR157"/>
      <c r="KS157"/>
      <c r="KT157"/>
      <c r="KU157"/>
      <c r="KV157"/>
      <c r="KW157"/>
      <c r="KX157"/>
      <c r="KY157"/>
      <c r="KZ157"/>
      <c r="LA157"/>
      <c r="LB157"/>
      <c r="LC157"/>
      <c r="LD157"/>
      <c r="LE157"/>
      <c r="LF157"/>
      <c r="LG157"/>
      <c r="LH157"/>
      <c r="LI157"/>
      <c r="LJ157"/>
      <c r="LK157"/>
      <c r="LL157"/>
      <c r="LM157"/>
      <c r="LN157"/>
      <c r="LO157"/>
      <c r="LP157"/>
      <c r="LQ157"/>
      <c r="LR157"/>
      <c r="LS157"/>
      <c r="LT157"/>
      <c r="LU157"/>
      <c r="LV157"/>
      <c r="LW157"/>
      <c r="LX157"/>
      <c r="LY157"/>
      <c r="LZ157"/>
      <c r="MA157"/>
      <c r="MB157"/>
      <c r="MC157"/>
      <c r="MD157"/>
      <c r="ME157"/>
      <c r="MF157"/>
      <c r="MG157"/>
      <c r="MH157"/>
      <c r="MI157"/>
      <c r="MJ157"/>
      <c r="MK157"/>
      <c r="ML157"/>
      <c r="MM157"/>
      <c r="MN157"/>
      <c r="MO157"/>
      <c r="MP157"/>
      <c r="MQ157"/>
      <c r="MR157"/>
      <c r="MS157"/>
      <c r="MT157"/>
      <c r="MU157"/>
      <c r="MV157"/>
      <c r="MW157"/>
      <c r="MX157"/>
      <c r="MY157"/>
      <c r="MZ157"/>
      <c r="NA157"/>
      <c r="NB157"/>
      <c r="NC157"/>
      <c r="ND157"/>
      <c r="NE157"/>
      <c r="NF157"/>
      <c r="NG157"/>
      <c r="NH157"/>
      <c r="NI157"/>
      <c r="NJ157"/>
      <c r="NK157"/>
      <c r="NL157"/>
      <c r="NM157"/>
      <c r="NN157"/>
      <c r="NO157"/>
      <c r="NP157"/>
      <c r="NQ157"/>
      <c r="NR157"/>
      <c r="NS157"/>
      <c r="NT157"/>
      <c r="NU157"/>
      <c r="NV157"/>
      <c r="NW157"/>
      <c r="NX157"/>
      <c r="NY157"/>
      <c r="NZ157"/>
      <c r="OA157"/>
      <c r="OB157"/>
      <c r="OC157"/>
      <c r="OD157"/>
      <c r="OE157"/>
      <c r="OF157"/>
      <c r="OG157"/>
      <c r="OH157"/>
      <c r="OI157"/>
      <c r="OJ157"/>
      <c r="OK157"/>
      <c r="OL157"/>
      <c r="OM157"/>
      <c r="ON157"/>
      <c r="OO157"/>
      <c r="OP157"/>
      <c r="OQ157"/>
      <c r="OR157"/>
      <c r="OS157"/>
      <c r="OT157"/>
      <c r="OU157"/>
      <c r="OV157"/>
      <c r="OW157"/>
      <c r="OX157"/>
      <c r="OY157"/>
      <c r="OZ157"/>
      <c r="PA157"/>
      <c r="PB157"/>
      <c r="PC157"/>
      <c r="PD157"/>
      <c r="PE157"/>
      <c r="PF157"/>
      <c r="PG157"/>
      <c r="PH157"/>
      <c r="PI157"/>
      <c r="PJ157"/>
      <c r="PK157"/>
      <c r="PL157"/>
      <c r="PM157"/>
      <c r="PN157"/>
      <c r="PO157"/>
      <c r="PP157"/>
      <c r="PQ157"/>
      <c r="PR157"/>
      <c r="PS157"/>
      <c r="PT157"/>
      <c r="PU157"/>
      <c r="PV157"/>
      <c r="PW157"/>
      <c r="PX157"/>
      <c r="PY157"/>
      <c r="PZ157"/>
      <c r="QA157"/>
      <c r="QB157"/>
      <c r="QC157"/>
      <c r="QD157"/>
      <c r="QE157"/>
      <c r="QF157"/>
      <c r="QG157"/>
      <c r="QH157"/>
      <c r="QI157"/>
      <c r="QJ157"/>
      <c r="QK157"/>
      <c r="QL157"/>
      <c r="QM157"/>
      <c r="QN157"/>
      <c r="QO157"/>
      <c r="QP157"/>
      <c r="QQ157"/>
      <c r="QR157"/>
      <c r="QS157"/>
      <c r="QT157"/>
      <c r="QU157"/>
      <c r="QV157"/>
      <c r="QW157"/>
      <c r="QX157"/>
      <c r="QY157"/>
      <c r="QZ157"/>
      <c r="RA157"/>
      <c r="RB157"/>
      <c r="RC157"/>
      <c r="RD157"/>
      <c r="RE157"/>
      <c r="RF157"/>
    </row>
    <row r="158" spans="1:474">
      <c r="A158" s="255">
        <v>63</v>
      </c>
      <c r="B158" s="255" t="s">
        <v>182</v>
      </c>
      <c r="C158" s="255" t="s">
        <v>97</v>
      </c>
      <c r="D158" s="221">
        <v>27</v>
      </c>
      <c r="E158" s="221">
        <v>27</v>
      </c>
      <c r="F158" s="221">
        <v>27</v>
      </c>
      <c r="G158" s="221"/>
      <c r="H158" s="221"/>
      <c r="I158" s="221"/>
      <c r="J158"/>
      <c r="K158"/>
      <c r="L158"/>
      <c r="M158"/>
      <c r="N158"/>
      <c r="O158"/>
      <c r="P158"/>
      <c r="Q158"/>
      <c r="R158"/>
      <c r="S158"/>
      <c r="T158"/>
      <c r="U158"/>
      <c r="V158"/>
      <c r="W158"/>
      <c r="X158"/>
      <c r="Y158"/>
      <c r="Z158"/>
      <c r="AA158"/>
      <c r="AB158"/>
      <c r="AC158"/>
      <c r="AD158"/>
      <c r="AE158"/>
      <c r="AF158"/>
      <c r="AG158"/>
      <c r="AH158"/>
      <c r="AI158"/>
      <c r="AJ158"/>
      <c r="AK158"/>
      <c r="AL158"/>
      <c r="AM158"/>
      <c r="AN158"/>
      <c r="AO158"/>
      <c r="AP158"/>
      <c r="AQ158"/>
      <c r="AR158"/>
      <c r="AS158"/>
      <c r="AT158"/>
      <c r="AU158"/>
      <c r="AV158"/>
      <c r="AW158"/>
      <c r="AX158"/>
      <c r="AY158"/>
      <c r="AZ158"/>
      <c r="BA158"/>
      <c r="BB158"/>
      <c r="BC158"/>
      <c r="BD158"/>
      <c r="BE158"/>
      <c r="BF158"/>
      <c r="BG158"/>
      <c r="BH158"/>
      <c r="BI158"/>
      <c r="BJ158"/>
      <c r="BK158"/>
      <c r="BL158"/>
      <c r="BM158"/>
      <c r="BN158"/>
      <c r="BO158"/>
      <c r="BP158"/>
      <c r="BQ158"/>
      <c r="BR158"/>
      <c r="BS158"/>
      <c r="BT158"/>
      <c r="BU158"/>
      <c r="BV158"/>
      <c r="BW158"/>
      <c r="BX158"/>
      <c r="BY158"/>
      <c r="BZ158"/>
      <c r="CA158"/>
      <c r="CB158"/>
      <c r="CC158"/>
      <c r="CD158"/>
      <c r="CE158"/>
      <c r="CF158"/>
      <c r="CG158"/>
      <c r="CH158"/>
      <c r="CI158"/>
      <c r="CJ158"/>
      <c r="CK158"/>
      <c r="CL158"/>
      <c r="CM158"/>
      <c r="CN158"/>
      <c r="CO158"/>
      <c r="CP158"/>
      <c r="CQ158"/>
      <c r="CR158"/>
      <c r="CS158"/>
      <c r="CT158"/>
      <c r="CU158"/>
      <c r="CV158"/>
      <c r="CW158"/>
      <c r="CX158"/>
      <c r="CY158"/>
      <c r="CZ158"/>
      <c r="DA158"/>
      <c r="DB158"/>
      <c r="DC158"/>
      <c r="DD158"/>
      <c r="DE158"/>
      <c r="DF158"/>
      <c r="DG158"/>
      <c r="DH158"/>
      <c r="DI158"/>
      <c r="DJ158"/>
      <c r="DK158"/>
      <c r="DL158"/>
      <c r="DM158"/>
      <c r="DN158"/>
      <c r="DO158"/>
      <c r="DP158"/>
      <c r="DQ158"/>
      <c r="DR158"/>
      <c r="DS158"/>
      <c r="DT158"/>
      <c r="DU158"/>
      <c r="DV158"/>
      <c r="DW158"/>
      <c r="DX158"/>
      <c r="DY158"/>
      <c r="DZ158"/>
      <c r="EA158"/>
      <c r="EB158"/>
      <c r="EC158"/>
      <c r="ED158"/>
      <c r="EE158"/>
      <c r="EF158"/>
      <c r="EG158"/>
      <c r="EH158"/>
      <c r="EI158"/>
      <c r="EJ158"/>
      <c r="EK158"/>
      <c r="EL158"/>
      <c r="EM158"/>
      <c r="EN158"/>
      <c r="EO158"/>
      <c r="EP158"/>
      <c r="EQ158"/>
      <c r="ER158"/>
      <c r="ES158"/>
      <c r="ET158"/>
      <c r="EU158"/>
      <c r="EV158"/>
      <c r="EW158"/>
      <c r="EX158"/>
      <c r="EY158"/>
      <c r="EZ158"/>
      <c r="FA158"/>
      <c r="FB158"/>
      <c r="FC158"/>
      <c r="FD158"/>
      <c r="FE158"/>
      <c r="FF158"/>
      <c r="FG158"/>
      <c r="FH158"/>
      <c r="FI158"/>
      <c r="FJ158"/>
      <c r="FK158"/>
      <c r="FL158"/>
      <c r="FM158"/>
      <c r="FN158"/>
      <c r="FO158"/>
      <c r="FP158"/>
      <c r="FQ158"/>
      <c r="FR158"/>
      <c r="FS158"/>
      <c r="FT158"/>
      <c r="FU158"/>
      <c r="FV158"/>
      <c r="FW158"/>
      <c r="FX158"/>
      <c r="FY158"/>
      <c r="FZ158"/>
      <c r="GA158"/>
      <c r="GB158"/>
      <c r="GC158"/>
      <c r="GD158"/>
      <c r="GE158"/>
      <c r="GF158"/>
      <c r="GG158"/>
      <c r="GH158"/>
      <c r="GI158"/>
      <c r="GJ158"/>
      <c r="GK158"/>
      <c r="GL158"/>
      <c r="GM158"/>
      <c r="GN158"/>
      <c r="GO158"/>
      <c r="GP158"/>
      <c r="GQ158"/>
      <c r="GR158"/>
      <c r="GS158"/>
      <c r="GT158"/>
      <c r="GU158"/>
      <c r="GV158"/>
      <c r="GW158"/>
      <c r="GX158"/>
      <c r="GY158"/>
      <c r="GZ158"/>
      <c r="HA158"/>
      <c r="HB158"/>
      <c r="HC158"/>
      <c r="HD158"/>
      <c r="HE158"/>
      <c r="HF158"/>
      <c r="HG158"/>
      <c r="HH158"/>
      <c r="HI158"/>
      <c r="HJ158"/>
      <c r="HK158"/>
      <c r="HL158"/>
      <c r="HM158"/>
      <c r="HN158"/>
      <c r="HO158"/>
      <c r="HP158"/>
      <c r="HQ158"/>
      <c r="HR158"/>
      <c r="HS158"/>
      <c r="HT158"/>
      <c r="HU158"/>
      <c r="HV158"/>
      <c r="HW158"/>
      <c r="HX158"/>
      <c r="HY158"/>
      <c r="HZ158"/>
      <c r="IA158"/>
      <c r="IB158"/>
      <c r="IC158"/>
      <c r="ID158"/>
      <c r="IE158"/>
      <c r="IF158"/>
      <c r="IG158"/>
      <c r="IH158"/>
      <c r="II158"/>
      <c r="IJ158"/>
      <c r="IK158"/>
      <c r="IL158"/>
      <c r="IM158"/>
      <c r="IN158"/>
      <c r="IO158"/>
      <c r="IP158"/>
      <c r="IQ158"/>
      <c r="IR158"/>
      <c r="IS158"/>
      <c r="IT158"/>
      <c r="IU158"/>
      <c r="IV158"/>
      <c r="IW158"/>
      <c r="IX158"/>
      <c r="IY158"/>
      <c r="IZ158"/>
      <c r="JA158"/>
      <c r="JB158"/>
      <c r="JC158"/>
      <c r="JD158"/>
      <c r="JE158"/>
      <c r="JF158"/>
      <c r="JG158"/>
      <c r="JH158"/>
      <c r="JI158"/>
      <c r="JJ158"/>
      <c r="JK158"/>
      <c r="JL158"/>
      <c r="JM158"/>
      <c r="JN158"/>
      <c r="JO158"/>
      <c r="JP158"/>
      <c r="JQ158"/>
      <c r="JR158"/>
      <c r="JS158"/>
      <c r="JT158"/>
      <c r="JU158"/>
      <c r="JV158"/>
      <c r="JW158"/>
      <c r="JX158"/>
      <c r="JY158"/>
      <c r="JZ158"/>
      <c r="KA158"/>
      <c r="KB158"/>
      <c r="KC158"/>
      <c r="KD158"/>
      <c r="KE158"/>
      <c r="KF158"/>
      <c r="KG158"/>
      <c r="KH158"/>
      <c r="KI158"/>
      <c r="KJ158"/>
      <c r="KK158"/>
      <c r="KL158"/>
      <c r="KM158"/>
      <c r="KN158"/>
      <c r="KO158"/>
      <c r="KP158"/>
      <c r="KQ158"/>
      <c r="KR158"/>
      <c r="KS158"/>
      <c r="KT158"/>
      <c r="KU158"/>
      <c r="KV158"/>
      <c r="KW158"/>
      <c r="KX158"/>
      <c r="KY158"/>
      <c r="KZ158"/>
      <c r="LA158"/>
      <c r="LB158"/>
      <c r="LC158"/>
      <c r="LD158"/>
      <c r="LE158"/>
      <c r="LF158"/>
      <c r="LG158"/>
      <c r="LH158"/>
      <c r="LI158"/>
      <c r="LJ158"/>
      <c r="LK158"/>
      <c r="LL158"/>
      <c r="LM158"/>
      <c r="LN158"/>
      <c r="LO158"/>
      <c r="LP158"/>
      <c r="LQ158"/>
      <c r="LR158"/>
      <c r="LS158"/>
      <c r="LT158"/>
      <c r="LU158"/>
      <c r="LV158"/>
      <c r="LW158"/>
      <c r="LX158"/>
      <c r="LY158"/>
      <c r="LZ158"/>
      <c r="MA158"/>
      <c r="MB158"/>
      <c r="MC158"/>
      <c r="MD158"/>
      <c r="ME158"/>
      <c r="MF158"/>
      <c r="MG158"/>
      <c r="MH158"/>
      <c r="MI158"/>
      <c r="MJ158"/>
      <c r="MK158"/>
      <c r="ML158"/>
      <c r="MM158"/>
      <c r="MN158"/>
      <c r="MO158"/>
      <c r="MP158"/>
      <c r="MQ158"/>
      <c r="MR158"/>
      <c r="MS158"/>
      <c r="MT158"/>
      <c r="MU158"/>
      <c r="MV158"/>
      <c r="MW158"/>
      <c r="MX158"/>
      <c r="MY158"/>
      <c r="MZ158"/>
      <c r="NA158"/>
      <c r="NB158"/>
      <c r="NC158"/>
      <c r="ND158"/>
      <c r="NE158"/>
      <c r="NF158"/>
      <c r="NG158"/>
      <c r="NH158"/>
      <c r="NI158"/>
      <c r="NJ158"/>
      <c r="NK158"/>
      <c r="NL158"/>
      <c r="NM158"/>
      <c r="NN158"/>
      <c r="NO158"/>
      <c r="NP158"/>
      <c r="NQ158"/>
      <c r="NR158"/>
      <c r="NS158"/>
      <c r="NT158"/>
      <c r="NU158"/>
      <c r="NV158"/>
      <c r="NW158"/>
      <c r="NX158"/>
      <c r="NY158"/>
      <c r="NZ158"/>
      <c r="OA158"/>
      <c r="OB158"/>
      <c r="OC158"/>
      <c r="OD158"/>
      <c r="OE158"/>
      <c r="OF158"/>
      <c r="OG158"/>
      <c r="OH158"/>
      <c r="OI158"/>
      <c r="OJ158"/>
      <c r="OK158"/>
      <c r="OL158"/>
      <c r="OM158"/>
      <c r="ON158"/>
      <c r="OO158"/>
      <c r="OP158"/>
      <c r="OQ158"/>
      <c r="OR158"/>
      <c r="OS158"/>
      <c r="OT158"/>
      <c r="OU158"/>
      <c r="OV158"/>
      <c r="OW158"/>
      <c r="OX158"/>
      <c r="OY158"/>
      <c r="OZ158"/>
      <c r="PA158"/>
      <c r="PB158"/>
      <c r="PC158"/>
      <c r="PD158"/>
      <c r="PE158"/>
      <c r="PF158"/>
      <c r="PG158"/>
      <c r="PH158"/>
      <c r="PI158"/>
      <c r="PJ158"/>
      <c r="PK158"/>
      <c r="PL158"/>
      <c r="PM158"/>
      <c r="PN158"/>
      <c r="PO158"/>
      <c r="PP158"/>
      <c r="PQ158"/>
      <c r="PR158"/>
      <c r="PS158"/>
      <c r="PT158"/>
      <c r="PU158"/>
      <c r="PV158"/>
      <c r="PW158"/>
      <c r="PX158"/>
      <c r="PY158"/>
      <c r="PZ158"/>
      <c r="QA158"/>
      <c r="QB158"/>
      <c r="QC158"/>
      <c r="QD158"/>
      <c r="QE158"/>
      <c r="QF158"/>
      <c r="QG158"/>
      <c r="QH158"/>
      <c r="QI158"/>
      <c r="QJ158"/>
      <c r="QK158"/>
      <c r="QL158"/>
      <c r="QM158"/>
      <c r="QN158"/>
      <c r="QO158"/>
      <c r="QP158"/>
      <c r="QQ158"/>
      <c r="QR158"/>
      <c r="QS158"/>
      <c r="QT158"/>
      <c r="QU158"/>
      <c r="QV158"/>
      <c r="QW158"/>
      <c r="QX158"/>
      <c r="QY158"/>
      <c r="QZ158"/>
      <c r="RA158"/>
      <c r="RB158"/>
      <c r="RC158"/>
      <c r="RD158"/>
      <c r="RE158"/>
      <c r="RF158"/>
    </row>
    <row r="159" spans="1:474">
      <c r="A159" s="255">
        <v>63</v>
      </c>
      <c r="B159" s="255" t="s">
        <v>175</v>
      </c>
      <c r="C159" s="255" t="s">
        <v>97</v>
      </c>
      <c r="D159" s="221">
        <v>24</v>
      </c>
      <c r="E159" s="221">
        <v>24</v>
      </c>
      <c r="F159" s="221">
        <v>24</v>
      </c>
      <c r="G159" s="221"/>
      <c r="H159" s="221"/>
      <c r="I159" s="221"/>
      <c r="J159"/>
      <c r="K159"/>
      <c r="L159"/>
      <c r="M159"/>
      <c r="N159"/>
      <c r="O159"/>
      <c r="P159"/>
      <c r="Q159"/>
      <c r="R159"/>
      <c r="S159"/>
      <c r="T159"/>
      <c r="U159"/>
      <c r="V159"/>
      <c r="W159"/>
      <c r="X159"/>
      <c r="Y159"/>
      <c r="Z159"/>
      <c r="AA159"/>
      <c r="AB159"/>
      <c r="AC159"/>
      <c r="AD159"/>
      <c r="AE159"/>
      <c r="AF159"/>
      <c r="AG159"/>
      <c r="AH159"/>
      <c r="AI159"/>
      <c r="AJ159"/>
      <c r="AK159"/>
      <c r="AL159"/>
      <c r="AM159"/>
      <c r="AN159"/>
      <c r="AO159"/>
      <c r="AP159"/>
      <c r="AQ159"/>
      <c r="AR159"/>
      <c r="AS159"/>
      <c r="AT159"/>
      <c r="AU159"/>
      <c r="AV159"/>
      <c r="AW159"/>
      <c r="AX159"/>
      <c r="AY159"/>
      <c r="AZ159"/>
      <c r="BA159"/>
      <c r="BB159"/>
      <c r="BC159"/>
      <c r="BD159"/>
      <c r="BE159"/>
      <c r="BF159"/>
      <c r="BG159"/>
      <c r="BH159"/>
      <c r="BI159"/>
      <c r="BJ159"/>
      <c r="BK159"/>
      <c r="BL159"/>
      <c r="BM159"/>
      <c r="BN159"/>
      <c r="BO159"/>
      <c r="BP159"/>
      <c r="BQ159"/>
      <c r="BR159"/>
      <c r="BS159"/>
      <c r="BT159"/>
      <c r="BU159"/>
      <c r="BV159"/>
      <c r="BW159"/>
      <c r="BX159"/>
      <c r="BY159"/>
      <c r="BZ159"/>
      <c r="CA159"/>
      <c r="CB159"/>
      <c r="CC159"/>
      <c r="CD159"/>
      <c r="CE159"/>
      <c r="CF159"/>
      <c r="CG159"/>
      <c r="CH159"/>
      <c r="CI159"/>
      <c r="CJ159"/>
      <c r="CK159"/>
      <c r="CL159"/>
      <c r="CM159"/>
      <c r="CN159"/>
      <c r="CO159"/>
      <c r="CP159"/>
      <c r="CQ159"/>
      <c r="CR159"/>
      <c r="CS159"/>
      <c r="CT159"/>
      <c r="CU159"/>
      <c r="CV159"/>
      <c r="CW159"/>
      <c r="CX159"/>
      <c r="CY159"/>
      <c r="CZ159"/>
      <c r="DA159"/>
      <c r="DB159"/>
      <c r="DC159"/>
      <c r="DD159"/>
      <c r="DE159"/>
      <c r="DF159"/>
      <c r="DG159"/>
      <c r="DH159"/>
      <c r="DI159"/>
      <c r="DJ159"/>
      <c r="DK159"/>
      <c r="DL159"/>
      <c r="DM159"/>
      <c r="DN159"/>
      <c r="DO159"/>
      <c r="DP159"/>
      <c r="DQ159"/>
      <c r="DR159"/>
      <c r="DS159"/>
      <c r="DT159"/>
      <c r="DU159"/>
      <c r="DV159"/>
      <c r="DW159"/>
      <c r="DX159"/>
      <c r="DY159"/>
      <c r="DZ159"/>
      <c r="EA159"/>
      <c r="EB159"/>
      <c r="EC159"/>
      <c r="ED159"/>
      <c r="EE159"/>
      <c r="EF159"/>
      <c r="EG159"/>
      <c r="EH159"/>
      <c r="EI159"/>
      <c r="EJ159"/>
      <c r="EK159"/>
      <c r="EL159"/>
      <c r="EM159"/>
      <c r="EN159"/>
      <c r="EO159"/>
      <c r="EP159"/>
      <c r="EQ159"/>
      <c r="ER159"/>
      <c r="ES159"/>
      <c r="ET159"/>
      <c r="EU159"/>
      <c r="EV159"/>
      <c r="EW159"/>
      <c r="EX159"/>
      <c r="EY159"/>
      <c r="EZ159"/>
      <c r="FA159"/>
      <c r="FB159"/>
      <c r="FC159"/>
      <c r="FD159"/>
      <c r="FE159"/>
      <c r="FF159"/>
      <c r="FG159"/>
      <c r="FH159"/>
      <c r="FI159"/>
      <c r="FJ159"/>
      <c r="FK159"/>
      <c r="FL159"/>
      <c r="FM159"/>
      <c r="FN159"/>
      <c r="FO159"/>
      <c r="FP159"/>
      <c r="FQ159"/>
      <c r="FR159"/>
      <c r="FS159"/>
      <c r="FT159"/>
      <c r="FU159"/>
      <c r="FV159"/>
      <c r="FW159"/>
      <c r="FX159"/>
      <c r="FY159"/>
      <c r="FZ159"/>
      <c r="GA159"/>
      <c r="GB159"/>
      <c r="GC159"/>
      <c r="GD159"/>
      <c r="GE159"/>
      <c r="GF159"/>
      <c r="GG159"/>
      <c r="GH159"/>
      <c r="GI159"/>
      <c r="GJ159"/>
      <c r="GK159"/>
      <c r="GL159"/>
      <c r="GM159"/>
      <c r="GN159"/>
      <c r="GO159"/>
      <c r="GP159"/>
      <c r="GQ159"/>
      <c r="GR159"/>
      <c r="GS159"/>
      <c r="GT159"/>
      <c r="GU159"/>
      <c r="GV159"/>
      <c r="GW159"/>
      <c r="GX159"/>
      <c r="GY159"/>
      <c r="GZ159"/>
      <c r="HA159"/>
      <c r="HB159"/>
      <c r="HC159"/>
      <c r="HD159"/>
      <c r="HE159"/>
      <c r="HF159"/>
      <c r="HG159"/>
      <c r="HH159"/>
      <c r="HI159"/>
      <c r="HJ159"/>
      <c r="HK159"/>
      <c r="HL159"/>
      <c r="HM159"/>
      <c r="HN159"/>
      <c r="HO159"/>
      <c r="HP159"/>
      <c r="HQ159"/>
      <c r="HR159"/>
      <c r="HS159"/>
      <c r="HT159"/>
      <c r="HU159"/>
      <c r="HV159"/>
      <c r="HW159"/>
      <c r="HX159"/>
      <c r="HY159"/>
      <c r="HZ159"/>
      <c r="IA159"/>
      <c r="IB159"/>
      <c r="IC159"/>
      <c r="ID159"/>
      <c r="IE159"/>
      <c r="IF159"/>
      <c r="IG159"/>
      <c r="IH159"/>
      <c r="II159"/>
      <c r="IJ159"/>
      <c r="IK159"/>
      <c r="IL159"/>
      <c r="IM159"/>
      <c r="IN159"/>
      <c r="IO159"/>
      <c r="IP159"/>
      <c r="IQ159"/>
      <c r="IR159"/>
      <c r="IS159"/>
      <c r="IT159"/>
      <c r="IU159"/>
      <c r="IV159"/>
      <c r="IW159"/>
      <c r="IX159"/>
      <c r="IY159"/>
      <c r="IZ159"/>
      <c r="JA159"/>
      <c r="JB159"/>
      <c r="JC159"/>
      <c r="JD159"/>
      <c r="JE159"/>
      <c r="JF159"/>
      <c r="JG159"/>
      <c r="JH159"/>
      <c r="JI159"/>
      <c r="JJ159"/>
      <c r="JK159"/>
      <c r="JL159"/>
      <c r="JM159"/>
      <c r="JN159"/>
      <c r="JO159"/>
      <c r="JP159"/>
      <c r="JQ159"/>
      <c r="JR159"/>
      <c r="JS159"/>
      <c r="JT159"/>
      <c r="JU159"/>
      <c r="JV159"/>
      <c r="JW159"/>
      <c r="JX159"/>
      <c r="JY159"/>
      <c r="JZ159"/>
      <c r="KA159"/>
      <c r="KB159"/>
      <c r="KC159"/>
      <c r="KD159"/>
      <c r="KE159"/>
      <c r="KF159"/>
      <c r="KG159"/>
      <c r="KH159"/>
      <c r="KI159"/>
      <c r="KJ159"/>
      <c r="KK159"/>
      <c r="KL159"/>
      <c r="KM159"/>
      <c r="KN159"/>
      <c r="KO159"/>
      <c r="KP159"/>
      <c r="KQ159"/>
      <c r="KR159"/>
      <c r="KS159"/>
      <c r="KT159"/>
      <c r="KU159"/>
      <c r="KV159"/>
      <c r="KW159"/>
      <c r="KX159"/>
      <c r="KY159"/>
      <c r="KZ159"/>
      <c r="LA159"/>
      <c r="LB159"/>
      <c r="LC159"/>
      <c r="LD159"/>
      <c r="LE159"/>
      <c r="LF159"/>
      <c r="LG159"/>
      <c r="LH159"/>
      <c r="LI159"/>
      <c r="LJ159"/>
      <c r="LK159"/>
      <c r="LL159"/>
      <c r="LM159"/>
      <c r="LN159"/>
      <c r="LO159"/>
      <c r="LP159"/>
      <c r="LQ159"/>
      <c r="LR159"/>
      <c r="LS159"/>
      <c r="LT159"/>
      <c r="LU159"/>
      <c r="LV159"/>
      <c r="LW159"/>
      <c r="LX159"/>
      <c r="LY159"/>
      <c r="LZ159"/>
      <c r="MA159"/>
      <c r="MB159"/>
      <c r="MC159"/>
      <c r="MD159"/>
      <c r="ME159"/>
      <c r="MF159"/>
      <c r="MG159"/>
      <c r="MH159"/>
      <c r="MI159"/>
      <c r="MJ159"/>
      <c r="MK159"/>
      <c r="ML159"/>
      <c r="MM159"/>
      <c r="MN159"/>
      <c r="MO159"/>
      <c r="MP159"/>
      <c r="MQ159"/>
      <c r="MR159"/>
      <c r="MS159"/>
      <c r="MT159"/>
      <c r="MU159"/>
      <c r="MV159"/>
      <c r="MW159"/>
      <c r="MX159"/>
      <c r="MY159"/>
      <c r="MZ159"/>
      <c r="NA159"/>
      <c r="NB159"/>
      <c r="NC159"/>
      <c r="ND159"/>
      <c r="NE159"/>
      <c r="NF159"/>
      <c r="NG159"/>
      <c r="NH159"/>
      <c r="NI159"/>
      <c r="NJ159"/>
      <c r="NK159"/>
      <c r="NL159"/>
      <c r="NM159"/>
      <c r="NN159"/>
      <c r="NO159"/>
      <c r="NP159"/>
      <c r="NQ159"/>
      <c r="NR159"/>
      <c r="NS159"/>
      <c r="NT159"/>
      <c r="NU159"/>
      <c r="NV159"/>
      <c r="NW159"/>
      <c r="NX159"/>
      <c r="NY159"/>
      <c r="NZ159"/>
      <c r="OA159"/>
      <c r="OB159"/>
      <c r="OC159"/>
      <c r="OD159"/>
      <c r="OE159"/>
      <c r="OF159"/>
      <c r="OG159"/>
      <c r="OH159"/>
      <c r="OI159"/>
      <c r="OJ159"/>
      <c r="OK159"/>
      <c r="OL159"/>
      <c r="OM159"/>
      <c r="ON159"/>
      <c r="OO159"/>
      <c r="OP159"/>
      <c r="OQ159"/>
      <c r="OR159"/>
      <c r="OS159"/>
      <c r="OT159"/>
      <c r="OU159"/>
      <c r="OV159"/>
      <c r="OW159"/>
      <c r="OX159"/>
      <c r="OY159"/>
      <c r="OZ159"/>
      <c r="PA159"/>
      <c r="PB159"/>
      <c r="PC159"/>
      <c r="PD159"/>
      <c r="PE159"/>
      <c r="PF159"/>
      <c r="PG159"/>
      <c r="PH159"/>
      <c r="PI159"/>
      <c r="PJ159"/>
      <c r="PK159"/>
      <c r="PL159"/>
      <c r="PM159"/>
      <c r="PN159"/>
      <c r="PO159"/>
      <c r="PP159"/>
      <c r="PQ159"/>
      <c r="PR159"/>
      <c r="PS159"/>
      <c r="PT159"/>
      <c r="PU159"/>
      <c r="PV159"/>
      <c r="PW159"/>
      <c r="PX159"/>
      <c r="PY159"/>
      <c r="PZ159"/>
      <c r="QA159"/>
      <c r="QB159"/>
      <c r="QC159"/>
      <c r="QD159"/>
      <c r="QE159"/>
      <c r="QF159"/>
      <c r="QG159"/>
      <c r="QH159"/>
      <c r="QI159"/>
      <c r="QJ159"/>
      <c r="QK159"/>
      <c r="QL159"/>
      <c r="QM159"/>
      <c r="QN159"/>
      <c r="QO159"/>
      <c r="QP159"/>
      <c r="QQ159"/>
      <c r="QR159"/>
      <c r="QS159"/>
      <c r="QT159"/>
      <c r="QU159"/>
      <c r="QV159"/>
      <c r="QW159"/>
      <c r="QX159"/>
      <c r="QY159"/>
      <c r="QZ159"/>
      <c r="RA159"/>
      <c r="RB159"/>
      <c r="RC159"/>
      <c r="RD159"/>
      <c r="RE159"/>
      <c r="RF159"/>
    </row>
    <row r="160" spans="1:474">
      <c r="A160" s="255">
        <v>63</v>
      </c>
      <c r="B160" s="255" t="s">
        <v>259</v>
      </c>
      <c r="C160" s="255" t="s">
        <v>97</v>
      </c>
      <c r="D160" s="221">
        <v>28</v>
      </c>
      <c r="E160" s="221">
        <v>28</v>
      </c>
      <c r="F160" s="221">
        <v>28</v>
      </c>
      <c r="G160" s="221"/>
      <c r="H160" s="221"/>
      <c r="I160" s="221"/>
      <c r="J160"/>
      <c r="K160"/>
      <c r="L160"/>
      <c r="M160"/>
      <c r="N160"/>
      <c r="O160"/>
      <c r="P160"/>
      <c r="Q160"/>
      <c r="R160"/>
      <c r="S160"/>
      <c r="T160"/>
      <c r="U160"/>
      <c r="V160"/>
      <c r="W160"/>
      <c r="X160"/>
      <c r="Y160"/>
      <c r="Z160"/>
      <c r="AA160"/>
      <c r="AB160"/>
      <c r="AC160"/>
      <c r="AD160"/>
      <c r="AE160"/>
      <c r="AF160"/>
      <c r="AG160"/>
      <c r="AH160"/>
      <c r="AI160"/>
      <c r="AJ160"/>
      <c r="AK160"/>
      <c r="AL160"/>
      <c r="AM160"/>
      <c r="AN160"/>
      <c r="AO160"/>
      <c r="AP160"/>
      <c r="AQ160"/>
      <c r="AR160"/>
      <c r="AS160"/>
      <c r="AT160"/>
      <c r="AU160"/>
      <c r="AV160"/>
      <c r="AW160"/>
      <c r="AX160"/>
      <c r="AY160"/>
      <c r="AZ160"/>
      <c r="BA160"/>
      <c r="BB160"/>
      <c r="BC160"/>
      <c r="BD160"/>
      <c r="BE160"/>
      <c r="BF160"/>
      <c r="BG160"/>
      <c r="BH160"/>
      <c r="BI160"/>
      <c r="BJ160"/>
      <c r="BK160"/>
      <c r="BL160"/>
      <c r="BM160"/>
      <c r="BN160"/>
      <c r="BO160"/>
      <c r="BP160"/>
      <c r="BQ160"/>
      <c r="BR160"/>
      <c r="BS160"/>
      <c r="BT160"/>
      <c r="BU160"/>
      <c r="BV160"/>
      <c r="BW160"/>
      <c r="BX160"/>
      <c r="BY160"/>
      <c r="BZ160"/>
      <c r="CA160"/>
      <c r="CB160"/>
      <c r="CC160"/>
      <c r="CD160"/>
      <c r="CE160"/>
      <c r="CF160"/>
      <c r="CG160"/>
      <c r="CH160"/>
      <c r="CI160"/>
      <c r="CJ160"/>
      <c r="CK160"/>
      <c r="CL160"/>
      <c r="CM160"/>
      <c r="CN160"/>
      <c r="CO160"/>
      <c r="CP160"/>
      <c r="CQ160"/>
      <c r="CR160"/>
      <c r="CS160"/>
      <c r="CT160"/>
      <c r="CU160"/>
      <c r="CV160"/>
      <c r="CW160"/>
      <c r="CX160"/>
      <c r="CY160"/>
      <c r="CZ160"/>
      <c r="DA160"/>
      <c r="DB160"/>
      <c r="DC160"/>
      <c r="DD160"/>
      <c r="DE160"/>
      <c r="DF160"/>
      <c r="DG160"/>
      <c r="DH160"/>
      <c r="DI160"/>
      <c r="DJ160"/>
      <c r="DK160"/>
      <c r="DL160"/>
      <c r="DM160"/>
      <c r="DN160"/>
      <c r="DO160"/>
      <c r="DP160"/>
      <c r="DQ160"/>
      <c r="DR160"/>
      <c r="DS160"/>
      <c r="DT160"/>
      <c r="DU160"/>
      <c r="DV160"/>
      <c r="DW160"/>
      <c r="DX160"/>
      <c r="DY160"/>
      <c r="DZ160"/>
      <c r="EA160"/>
      <c r="EB160"/>
      <c r="EC160"/>
      <c r="ED160"/>
      <c r="EE160"/>
      <c r="EF160"/>
      <c r="EG160"/>
      <c r="EH160"/>
      <c r="EI160"/>
      <c r="EJ160"/>
      <c r="EK160"/>
      <c r="EL160"/>
      <c r="EM160"/>
      <c r="EN160"/>
      <c r="EO160"/>
      <c r="EP160"/>
      <c r="EQ160"/>
      <c r="ER160"/>
      <c r="ES160"/>
      <c r="ET160"/>
      <c r="EU160"/>
      <c r="EV160"/>
      <c r="EW160"/>
      <c r="EX160"/>
      <c r="EY160"/>
      <c r="EZ160"/>
      <c r="FA160"/>
      <c r="FB160"/>
      <c r="FC160"/>
      <c r="FD160"/>
      <c r="FE160"/>
      <c r="FF160"/>
      <c r="FG160"/>
      <c r="FH160"/>
      <c r="FI160"/>
      <c r="FJ160"/>
      <c r="FK160"/>
      <c r="FL160"/>
      <c r="FM160"/>
      <c r="FN160"/>
      <c r="FO160"/>
      <c r="FP160"/>
      <c r="FQ160"/>
      <c r="FR160"/>
      <c r="FS160"/>
      <c r="FT160"/>
      <c r="FU160"/>
      <c r="FV160"/>
      <c r="FW160"/>
      <c r="FX160"/>
      <c r="FY160"/>
      <c r="FZ160"/>
      <c r="GA160"/>
      <c r="GB160"/>
      <c r="GC160"/>
      <c r="GD160"/>
      <c r="GE160"/>
      <c r="GF160"/>
      <c r="GG160"/>
      <c r="GH160"/>
      <c r="GI160"/>
      <c r="GJ160"/>
      <c r="GK160"/>
      <c r="GL160"/>
      <c r="GM160"/>
      <c r="GN160"/>
      <c r="GO160"/>
      <c r="GP160"/>
      <c r="GQ160"/>
      <c r="GR160"/>
      <c r="GS160"/>
      <c r="GT160"/>
      <c r="GU160"/>
      <c r="GV160"/>
      <c r="GW160"/>
      <c r="GX160"/>
      <c r="GY160"/>
      <c r="GZ160"/>
      <c r="HA160"/>
      <c r="HB160"/>
      <c r="HC160"/>
      <c r="HD160"/>
      <c r="HE160"/>
      <c r="HF160"/>
      <c r="HG160"/>
      <c r="HH160"/>
      <c r="HI160"/>
      <c r="HJ160"/>
      <c r="HK160"/>
      <c r="HL160"/>
      <c r="HM160"/>
      <c r="HN160"/>
      <c r="HO160"/>
      <c r="HP160"/>
      <c r="HQ160"/>
      <c r="HR160"/>
      <c r="HS160"/>
      <c r="HT160"/>
      <c r="HU160"/>
      <c r="HV160"/>
      <c r="HW160"/>
      <c r="HX160"/>
      <c r="HY160"/>
      <c r="HZ160"/>
      <c r="IA160"/>
      <c r="IB160"/>
      <c r="IC160"/>
      <c r="ID160"/>
      <c r="IE160"/>
      <c r="IF160"/>
      <c r="IG160"/>
      <c r="IH160"/>
      <c r="II160"/>
      <c r="IJ160"/>
      <c r="IK160"/>
      <c r="IL160"/>
      <c r="IM160"/>
      <c r="IN160"/>
      <c r="IO160"/>
      <c r="IP160"/>
      <c r="IQ160"/>
      <c r="IR160"/>
      <c r="IS160"/>
      <c r="IT160"/>
      <c r="IU160"/>
      <c r="IV160"/>
      <c r="IW160"/>
      <c r="IX160"/>
      <c r="IY160"/>
      <c r="IZ160"/>
      <c r="JA160"/>
      <c r="JB160"/>
      <c r="JC160"/>
      <c r="JD160"/>
      <c r="JE160"/>
      <c r="JF160"/>
      <c r="JG160"/>
      <c r="JH160"/>
      <c r="JI160"/>
      <c r="JJ160"/>
      <c r="JK160"/>
      <c r="JL160"/>
      <c r="JM160"/>
      <c r="JN160"/>
      <c r="JO160"/>
      <c r="JP160"/>
      <c r="JQ160"/>
      <c r="JR160"/>
      <c r="JS160"/>
      <c r="JT160"/>
      <c r="JU160"/>
      <c r="JV160"/>
      <c r="JW160"/>
      <c r="JX160"/>
      <c r="JY160"/>
      <c r="JZ160"/>
      <c r="KA160"/>
      <c r="KB160"/>
      <c r="KC160"/>
      <c r="KD160"/>
      <c r="KE160"/>
      <c r="KF160"/>
      <c r="KG160"/>
      <c r="KH160"/>
      <c r="KI160"/>
      <c r="KJ160"/>
      <c r="KK160"/>
      <c r="KL160"/>
      <c r="KM160"/>
      <c r="KN160"/>
      <c r="KO160"/>
      <c r="KP160"/>
      <c r="KQ160"/>
      <c r="KR160"/>
      <c r="KS160"/>
      <c r="KT160"/>
      <c r="KU160"/>
      <c r="KV160"/>
      <c r="KW160"/>
      <c r="KX160"/>
      <c r="KY160"/>
      <c r="KZ160"/>
      <c r="LA160"/>
      <c r="LB160"/>
      <c r="LC160"/>
      <c r="LD160"/>
      <c r="LE160"/>
      <c r="LF160"/>
      <c r="LG160"/>
      <c r="LH160"/>
      <c r="LI160"/>
      <c r="LJ160"/>
      <c r="LK160"/>
      <c r="LL160"/>
      <c r="LM160"/>
      <c r="LN160"/>
      <c r="LO160"/>
      <c r="LP160"/>
      <c r="LQ160"/>
      <c r="LR160"/>
      <c r="LS160"/>
      <c r="LT160"/>
      <c r="LU160"/>
      <c r="LV160"/>
      <c r="LW160"/>
      <c r="LX160"/>
      <c r="LY160"/>
      <c r="LZ160"/>
      <c r="MA160"/>
      <c r="MB160"/>
      <c r="MC160"/>
      <c r="MD160"/>
      <c r="ME160"/>
      <c r="MF160"/>
      <c r="MG160"/>
      <c r="MH160"/>
      <c r="MI160"/>
      <c r="MJ160"/>
      <c r="MK160"/>
      <c r="ML160"/>
      <c r="MM160"/>
      <c r="MN160"/>
      <c r="MO160"/>
      <c r="MP160"/>
      <c r="MQ160"/>
      <c r="MR160"/>
      <c r="MS160"/>
      <c r="MT160"/>
      <c r="MU160"/>
      <c r="MV160"/>
      <c r="MW160"/>
      <c r="MX160"/>
      <c r="MY160"/>
      <c r="MZ160"/>
      <c r="NA160"/>
      <c r="NB160"/>
      <c r="NC160"/>
      <c r="ND160"/>
      <c r="NE160"/>
      <c r="NF160"/>
      <c r="NG160"/>
      <c r="NH160"/>
      <c r="NI160"/>
      <c r="NJ160"/>
      <c r="NK160"/>
      <c r="NL160"/>
      <c r="NM160"/>
      <c r="NN160"/>
      <c r="NO160"/>
      <c r="NP160"/>
      <c r="NQ160"/>
      <c r="NR160"/>
      <c r="NS160"/>
      <c r="NT160"/>
      <c r="NU160"/>
      <c r="NV160"/>
      <c r="NW160"/>
      <c r="NX160"/>
      <c r="NY160"/>
      <c r="NZ160"/>
      <c r="OA160"/>
      <c r="OB160"/>
      <c r="OC160"/>
      <c r="OD160"/>
      <c r="OE160"/>
      <c r="OF160"/>
      <c r="OG160"/>
      <c r="OH160"/>
      <c r="OI160"/>
      <c r="OJ160"/>
      <c r="OK160"/>
      <c r="OL160"/>
      <c r="OM160"/>
      <c r="ON160"/>
      <c r="OO160"/>
      <c r="OP160"/>
      <c r="OQ160"/>
      <c r="OR160"/>
      <c r="OS160"/>
      <c r="OT160"/>
      <c r="OU160"/>
      <c r="OV160"/>
      <c r="OW160"/>
      <c r="OX160"/>
      <c r="OY160"/>
      <c r="OZ160"/>
      <c r="PA160"/>
      <c r="PB160"/>
      <c r="PC160"/>
      <c r="PD160"/>
      <c r="PE160"/>
      <c r="PF160"/>
      <c r="PG160"/>
      <c r="PH160"/>
      <c r="PI160"/>
      <c r="PJ160"/>
      <c r="PK160"/>
      <c r="PL160"/>
      <c r="PM160"/>
      <c r="PN160"/>
      <c r="PO160"/>
      <c r="PP160"/>
      <c r="PQ160"/>
      <c r="PR160"/>
      <c r="PS160"/>
      <c r="PT160"/>
      <c r="PU160"/>
      <c r="PV160"/>
      <c r="PW160"/>
      <c r="PX160"/>
      <c r="PY160"/>
      <c r="PZ160"/>
      <c r="QA160"/>
      <c r="QB160"/>
      <c r="QC160"/>
      <c r="QD160"/>
      <c r="QE160"/>
      <c r="QF160"/>
      <c r="QG160"/>
      <c r="QH160"/>
      <c r="QI160"/>
      <c r="QJ160"/>
      <c r="QK160"/>
      <c r="QL160"/>
      <c r="QM160"/>
      <c r="QN160"/>
      <c r="QO160"/>
      <c r="QP160"/>
      <c r="QQ160"/>
      <c r="QR160"/>
      <c r="QS160"/>
      <c r="QT160"/>
      <c r="QU160"/>
      <c r="QV160"/>
      <c r="QW160"/>
      <c r="QX160"/>
      <c r="QY160"/>
      <c r="QZ160"/>
      <c r="RA160"/>
      <c r="RB160"/>
      <c r="RC160"/>
      <c r="RD160"/>
      <c r="RE160"/>
      <c r="RF160"/>
    </row>
    <row r="161" spans="1:474">
      <c r="A161" s="255">
        <v>64</v>
      </c>
      <c r="B161" s="255" t="s">
        <v>190</v>
      </c>
      <c r="C161" s="255" t="s">
        <v>98</v>
      </c>
      <c r="D161" s="221">
        <v>8.6666666666666661</v>
      </c>
      <c r="E161" s="221">
        <v>8</v>
      </c>
      <c r="F161" s="221">
        <v>9</v>
      </c>
      <c r="G161" s="221"/>
      <c r="H161" s="221"/>
      <c r="I161" s="221"/>
      <c r="J161"/>
      <c r="K161"/>
      <c r="L161"/>
      <c r="M161"/>
      <c r="N161"/>
      <c r="O161"/>
      <c r="P161"/>
      <c r="Q161"/>
      <c r="R161"/>
      <c r="S161"/>
      <c r="T161"/>
      <c r="U161"/>
      <c r="V161"/>
      <c r="W161"/>
      <c r="X161"/>
      <c r="Y161"/>
      <c r="Z161"/>
      <c r="AA161"/>
      <c r="AB161"/>
      <c r="AC161"/>
      <c r="AD161"/>
      <c r="AE161"/>
      <c r="AF161"/>
      <c r="AG161"/>
      <c r="AH161"/>
      <c r="AI161"/>
      <c r="AJ161"/>
      <c r="AK161"/>
      <c r="AL161"/>
      <c r="AM161"/>
      <c r="AN161"/>
      <c r="AO161"/>
      <c r="AP161"/>
      <c r="AQ161"/>
      <c r="AR161"/>
      <c r="AS161"/>
      <c r="AT161"/>
      <c r="AU161"/>
      <c r="AV161"/>
      <c r="AW161"/>
      <c r="AX161"/>
      <c r="AY161"/>
      <c r="AZ161"/>
      <c r="BA161"/>
      <c r="BB161"/>
      <c r="BC161"/>
      <c r="BD161"/>
      <c r="BE161"/>
      <c r="BF161"/>
      <c r="BG161"/>
      <c r="BH161"/>
      <c r="BI161"/>
      <c r="BJ161"/>
      <c r="BK161"/>
      <c r="BL161"/>
      <c r="BM161"/>
      <c r="BN161"/>
      <c r="BO161"/>
      <c r="BP161"/>
      <c r="BQ161"/>
      <c r="BR161"/>
      <c r="BS161"/>
      <c r="BT161"/>
      <c r="BU161"/>
      <c r="BV161"/>
      <c r="BW161"/>
      <c r="BX161"/>
      <c r="BY161"/>
      <c r="BZ161"/>
      <c r="CA161"/>
      <c r="CB161"/>
      <c r="CC161"/>
      <c r="CD161"/>
      <c r="CE161"/>
      <c r="CF161"/>
      <c r="CG161"/>
      <c r="CH161"/>
      <c r="CI161"/>
      <c r="CJ161"/>
      <c r="CK161"/>
      <c r="CL161"/>
      <c r="CM161"/>
      <c r="CN161"/>
      <c r="CO161"/>
      <c r="CP161"/>
      <c r="CQ161"/>
      <c r="CR161"/>
      <c r="CS161"/>
      <c r="CT161"/>
      <c r="CU161"/>
      <c r="CV161"/>
      <c r="CW161"/>
      <c r="CX161"/>
      <c r="CY161"/>
      <c r="CZ161"/>
      <c r="DA161"/>
      <c r="DB161"/>
      <c r="DC161"/>
      <c r="DD161"/>
      <c r="DE161"/>
      <c r="DF161"/>
      <c r="DG161"/>
      <c r="DH161"/>
      <c r="DI161"/>
      <c r="DJ161"/>
      <c r="DK161"/>
      <c r="DL161"/>
      <c r="DM161"/>
      <c r="DN161"/>
      <c r="DO161"/>
      <c r="DP161"/>
      <c r="DQ161"/>
      <c r="DR161"/>
      <c r="DS161"/>
      <c r="DT161"/>
      <c r="DU161"/>
      <c r="DV161"/>
      <c r="DW161"/>
      <c r="DX161"/>
      <c r="DY161"/>
      <c r="DZ161"/>
      <c r="EA161"/>
      <c r="EB161"/>
      <c r="EC161"/>
      <c r="ED161"/>
      <c r="EE161"/>
      <c r="EF161"/>
      <c r="EG161"/>
      <c r="EH161"/>
      <c r="EI161"/>
      <c r="EJ161"/>
      <c r="EK161"/>
      <c r="EL161"/>
      <c r="EM161"/>
      <c r="EN161"/>
      <c r="EO161"/>
      <c r="EP161"/>
      <c r="EQ161"/>
      <c r="ER161"/>
      <c r="ES161"/>
      <c r="ET161"/>
      <c r="EU161"/>
      <c r="EV161"/>
      <c r="EW161"/>
      <c r="EX161"/>
      <c r="EY161"/>
      <c r="EZ161"/>
      <c r="FA161"/>
      <c r="FB161"/>
      <c r="FC161"/>
      <c r="FD161"/>
      <c r="FE161"/>
      <c r="FF161"/>
      <c r="FG161"/>
      <c r="FH161"/>
      <c r="FI161"/>
      <c r="FJ161"/>
      <c r="FK161"/>
      <c r="FL161"/>
      <c r="FM161"/>
      <c r="FN161"/>
      <c r="FO161"/>
      <c r="FP161"/>
      <c r="FQ161"/>
      <c r="FR161"/>
      <c r="FS161"/>
      <c r="FT161"/>
      <c r="FU161"/>
      <c r="FV161"/>
      <c r="FW161"/>
      <c r="FX161"/>
      <c r="FY161"/>
      <c r="FZ161"/>
      <c r="GA161"/>
      <c r="GB161"/>
      <c r="GC161"/>
      <c r="GD161"/>
      <c r="GE161"/>
      <c r="GF161"/>
      <c r="GG161"/>
      <c r="GH161"/>
      <c r="GI161"/>
      <c r="GJ161"/>
      <c r="GK161"/>
      <c r="GL161"/>
      <c r="GM161"/>
      <c r="GN161"/>
      <c r="GO161"/>
      <c r="GP161"/>
      <c r="GQ161"/>
      <c r="GR161"/>
      <c r="GS161"/>
      <c r="GT161"/>
      <c r="GU161"/>
      <c r="GV161"/>
      <c r="GW161"/>
      <c r="GX161"/>
      <c r="GY161"/>
      <c r="GZ161"/>
      <c r="HA161"/>
      <c r="HB161"/>
      <c r="HC161"/>
      <c r="HD161"/>
      <c r="HE161"/>
      <c r="HF161"/>
      <c r="HG161"/>
      <c r="HH161"/>
      <c r="HI161"/>
      <c r="HJ161"/>
      <c r="HK161"/>
      <c r="HL161"/>
      <c r="HM161"/>
      <c r="HN161"/>
      <c r="HO161"/>
      <c r="HP161"/>
      <c r="HQ161"/>
      <c r="HR161"/>
      <c r="HS161"/>
      <c r="HT161"/>
      <c r="HU161"/>
      <c r="HV161"/>
      <c r="HW161"/>
      <c r="HX161"/>
      <c r="HY161"/>
      <c r="HZ161"/>
      <c r="IA161"/>
      <c r="IB161"/>
      <c r="IC161"/>
      <c r="ID161"/>
      <c r="IE161"/>
      <c r="IF161"/>
      <c r="IG161"/>
      <c r="IH161"/>
      <c r="II161"/>
      <c r="IJ161"/>
      <c r="IK161"/>
      <c r="IL161"/>
      <c r="IM161"/>
      <c r="IN161"/>
      <c r="IO161"/>
      <c r="IP161"/>
      <c r="IQ161"/>
      <c r="IR161"/>
      <c r="IS161"/>
      <c r="IT161"/>
      <c r="IU161"/>
      <c r="IV161"/>
      <c r="IW161"/>
      <c r="IX161"/>
      <c r="IY161"/>
      <c r="IZ161"/>
      <c r="JA161"/>
      <c r="JB161"/>
      <c r="JC161"/>
      <c r="JD161"/>
      <c r="JE161"/>
      <c r="JF161"/>
      <c r="JG161"/>
      <c r="JH161"/>
      <c r="JI161"/>
      <c r="JJ161"/>
      <c r="JK161"/>
      <c r="JL161"/>
      <c r="JM161"/>
      <c r="JN161"/>
      <c r="JO161"/>
      <c r="JP161"/>
      <c r="JQ161"/>
      <c r="JR161"/>
      <c r="JS161"/>
      <c r="JT161"/>
      <c r="JU161"/>
      <c r="JV161"/>
      <c r="JW161"/>
      <c r="JX161"/>
      <c r="JY161"/>
      <c r="JZ161"/>
      <c r="KA161"/>
      <c r="KB161"/>
      <c r="KC161"/>
      <c r="KD161"/>
      <c r="KE161"/>
      <c r="KF161"/>
      <c r="KG161"/>
      <c r="KH161"/>
      <c r="KI161"/>
      <c r="KJ161"/>
      <c r="KK161"/>
      <c r="KL161"/>
      <c r="KM161"/>
      <c r="KN161"/>
      <c r="KO161"/>
      <c r="KP161"/>
      <c r="KQ161"/>
      <c r="KR161"/>
      <c r="KS161"/>
      <c r="KT161"/>
      <c r="KU161"/>
      <c r="KV161"/>
      <c r="KW161"/>
      <c r="KX161"/>
      <c r="KY161"/>
      <c r="KZ161"/>
      <c r="LA161"/>
      <c r="LB161"/>
      <c r="LC161"/>
      <c r="LD161"/>
      <c r="LE161"/>
      <c r="LF161"/>
      <c r="LG161"/>
      <c r="LH161"/>
      <c r="LI161"/>
      <c r="LJ161"/>
      <c r="LK161"/>
      <c r="LL161"/>
      <c r="LM161"/>
      <c r="LN161"/>
      <c r="LO161"/>
      <c r="LP161"/>
      <c r="LQ161"/>
      <c r="LR161"/>
      <c r="LS161"/>
      <c r="LT161"/>
      <c r="LU161"/>
      <c r="LV161"/>
      <c r="LW161"/>
      <c r="LX161"/>
      <c r="LY161"/>
      <c r="LZ161"/>
      <c r="MA161"/>
      <c r="MB161"/>
      <c r="MC161"/>
      <c r="MD161"/>
      <c r="ME161"/>
      <c r="MF161"/>
      <c r="MG161"/>
      <c r="MH161"/>
      <c r="MI161"/>
      <c r="MJ161"/>
      <c r="MK161"/>
      <c r="ML161"/>
      <c r="MM161"/>
      <c r="MN161"/>
      <c r="MO161"/>
      <c r="MP161"/>
      <c r="MQ161"/>
      <c r="MR161"/>
      <c r="MS161"/>
      <c r="MT161"/>
      <c r="MU161"/>
      <c r="MV161"/>
      <c r="MW161"/>
      <c r="MX161"/>
      <c r="MY161"/>
      <c r="MZ161"/>
      <c r="NA161"/>
      <c r="NB161"/>
      <c r="NC161"/>
      <c r="ND161"/>
      <c r="NE161"/>
      <c r="NF161"/>
      <c r="NG161"/>
      <c r="NH161"/>
      <c r="NI161"/>
      <c r="NJ161"/>
      <c r="NK161"/>
      <c r="NL161"/>
      <c r="NM161"/>
      <c r="NN161"/>
      <c r="NO161"/>
      <c r="NP161"/>
      <c r="NQ161"/>
      <c r="NR161"/>
      <c r="NS161"/>
      <c r="NT161"/>
      <c r="NU161"/>
      <c r="NV161"/>
      <c r="NW161"/>
      <c r="NX161"/>
      <c r="NY161"/>
      <c r="NZ161"/>
      <c r="OA161"/>
      <c r="OB161"/>
      <c r="OC161"/>
      <c r="OD161"/>
      <c r="OE161"/>
      <c r="OF161"/>
      <c r="OG161"/>
      <c r="OH161"/>
      <c r="OI161"/>
      <c r="OJ161"/>
      <c r="OK161"/>
      <c r="OL161"/>
      <c r="OM161"/>
      <c r="ON161"/>
      <c r="OO161"/>
      <c r="OP161"/>
      <c r="OQ161"/>
      <c r="OR161"/>
      <c r="OS161"/>
      <c r="OT161"/>
      <c r="OU161"/>
      <c r="OV161"/>
      <c r="OW161"/>
      <c r="OX161"/>
      <c r="OY161"/>
      <c r="OZ161"/>
      <c r="PA161"/>
      <c r="PB161"/>
      <c r="PC161"/>
      <c r="PD161"/>
      <c r="PE161"/>
      <c r="PF161"/>
      <c r="PG161"/>
      <c r="PH161"/>
      <c r="PI161"/>
      <c r="PJ161"/>
      <c r="PK161"/>
      <c r="PL161"/>
      <c r="PM161"/>
      <c r="PN161"/>
      <c r="PO161"/>
      <c r="PP161"/>
      <c r="PQ161"/>
      <c r="PR161"/>
      <c r="PS161"/>
      <c r="PT161"/>
      <c r="PU161"/>
      <c r="PV161"/>
      <c r="PW161"/>
      <c r="PX161"/>
      <c r="PY161"/>
      <c r="PZ161"/>
      <c r="QA161"/>
      <c r="QB161"/>
      <c r="QC161"/>
      <c r="QD161"/>
      <c r="QE161"/>
      <c r="QF161"/>
      <c r="QG161"/>
      <c r="QH161"/>
      <c r="QI161"/>
      <c r="QJ161"/>
      <c r="QK161"/>
      <c r="QL161"/>
      <c r="QM161"/>
      <c r="QN161"/>
      <c r="QO161"/>
      <c r="QP161"/>
      <c r="QQ161"/>
      <c r="QR161"/>
      <c r="QS161"/>
      <c r="QT161"/>
      <c r="QU161"/>
      <c r="QV161"/>
      <c r="QW161"/>
      <c r="QX161"/>
      <c r="QY161"/>
      <c r="QZ161"/>
      <c r="RA161"/>
      <c r="RB161"/>
      <c r="RC161"/>
      <c r="RD161"/>
      <c r="RE161"/>
      <c r="RF161"/>
    </row>
    <row r="162" spans="1:474">
      <c r="A162" s="255">
        <v>64</v>
      </c>
      <c r="B162" s="255" t="s">
        <v>182</v>
      </c>
      <c r="C162" s="255" t="s">
        <v>98</v>
      </c>
      <c r="D162" s="221">
        <v>10</v>
      </c>
      <c r="E162" s="221">
        <v>10</v>
      </c>
      <c r="F162" s="221">
        <v>10</v>
      </c>
      <c r="G162" s="221"/>
      <c r="H162" s="221"/>
      <c r="I162" s="221"/>
      <c r="J162"/>
      <c r="K162"/>
      <c r="L162"/>
      <c r="M162"/>
      <c r="N162"/>
      <c r="O162"/>
      <c r="P162"/>
      <c r="Q162"/>
      <c r="R162"/>
      <c r="S162"/>
      <c r="T162"/>
      <c r="U162"/>
      <c r="V162"/>
      <c r="W162"/>
      <c r="X162"/>
      <c r="Y162"/>
      <c r="Z162"/>
      <c r="AA162"/>
      <c r="AB162"/>
      <c r="AC162"/>
      <c r="AD162"/>
      <c r="AE162"/>
      <c r="AF162"/>
      <c r="AG162"/>
      <c r="AH162"/>
      <c r="AI162"/>
      <c r="AJ162"/>
      <c r="AK162"/>
      <c r="AL162"/>
      <c r="AM162"/>
      <c r="AN162"/>
      <c r="AO162"/>
      <c r="AP162"/>
      <c r="AQ162"/>
      <c r="AR162"/>
      <c r="AS162"/>
      <c r="AT162"/>
      <c r="AU162"/>
      <c r="AV162"/>
      <c r="AW162"/>
      <c r="AX162"/>
      <c r="AY162"/>
      <c r="AZ162"/>
      <c r="BA162"/>
      <c r="BB162"/>
      <c r="BC162"/>
      <c r="BD162"/>
      <c r="BE162"/>
      <c r="BF162"/>
      <c r="BG162"/>
      <c r="BH162"/>
      <c r="BI162"/>
      <c r="BJ162"/>
      <c r="BK162"/>
      <c r="BL162"/>
      <c r="BM162"/>
      <c r="BN162"/>
      <c r="BO162"/>
      <c r="BP162"/>
      <c r="BQ162"/>
      <c r="BR162"/>
      <c r="BS162"/>
      <c r="BT162"/>
      <c r="BU162"/>
      <c r="BV162"/>
      <c r="BW162"/>
      <c r="BX162"/>
      <c r="BY162"/>
      <c r="BZ162"/>
      <c r="CA162"/>
      <c r="CB162"/>
      <c r="CC162"/>
      <c r="CD162"/>
      <c r="CE162"/>
      <c r="CF162"/>
      <c r="CG162"/>
      <c r="CH162"/>
      <c r="CI162"/>
      <c r="CJ162"/>
      <c r="CK162"/>
      <c r="CL162"/>
      <c r="CM162"/>
      <c r="CN162"/>
      <c r="CO162"/>
      <c r="CP162"/>
      <c r="CQ162"/>
      <c r="CR162"/>
      <c r="CS162"/>
      <c r="CT162"/>
      <c r="CU162"/>
      <c r="CV162"/>
      <c r="CW162"/>
      <c r="CX162"/>
      <c r="CY162"/>
      <c r="CZ162"/>
      <c r="DA162"/>
      <c r="DB162"/>
      <c r="DC162"/>
      <c r="DD162"/>
      <c r="DE162"/>
      <c r="DF162"/>
      <c r="DG162"/>
      <c r="DH162"/>
      <c r="DI162"/>
      <c r="DJ162"/>
      <c r="DK162"/>
      <c r="DL162"/>
      <c r="DM162"/>
      <c r="DN162"/>
      <c r="DO162"/>
      <c r="DP162"/>
      <c r="DQ162"/>
      <c r="DR162"/>
      <c r="DS162"/>
      <c r="DT162"/>
      <c r="DU162"/>
      <c r="DV162"/>
      <c r="DW162"/>
      <c r="DX162"/>
      <c r="DY162"/>
      <c r="DZ162"/>
      <c r="EA162"/>
      <c r="EB162"/>
      <c r="EC162"/>
      <c r="ED162"/>
      <c r="EE162"/>
      <c r="EF162"/>
      <c r="EG162"/>
      <c r="EH162"/>
      <c r="EI162"/>
      <c r="EJ162"/>
      <c r="EK162"/>
      <c r="EL162"/>
      <c r="EM162"/>
      <c r="EN162"/>
      <c r="EO162"/>
      <c r="EP162"/>
      <c r="EQ162"/>
      <c r="ER162"/>
      <c r="ES162"/>
      <c r="ET162"/>
      <c r="EU162"/>
      <c r="EV162"/>
      <c r="EW162"/>
      <c r="EX162"/>
      <c r="EY162"/>
      <c r="EZ162"/>
      <c r="FA162"/>
      <c r="FB162"/>
      <c r="FC162"/>
      <c r="FD162"/>
      <c r="FE162"/>
      <c r="FF162"/>
      <c r="FG162"/>
      <c r="FH162"/>
      <c r="FI162"/>
      <c r="FJ162"/>
      <c r="FK162"/>
      <c r="FL162"/>
      <c r="FM162"/>
      <c r="FN162"/>
      <c r="FO162"/>
      <c r="FP162"/>
      <c r="FQ162"/>
      <c r="FR162"/>
      <c r="FS162"/>
      <c r="FT162"/>
      <c r="FU162"/>
      <c r="FV162"/>
      <c r="FW162"/>
      <c r="FX162"/>
      <c r="FY162"/>
      <c r="FZ162"/>
      <c r="GA162"/>
      <c r="GB162"/>
      <c r="GC162"/>
      <c r="GD162"/>
      <c r="GE162"/>
      <c r="GF162"/>
      <c r="GG162"/>
      <c r="GH162"/>
      <c r="GI162"/>
      <c r="GJ162"/>
      <c r="GK162"/>
      <c r="GL162"/>
      <c r="GM162"/>
      <c r="GN162"/>
      <c r="GO162"/>
      <c r="GP162"/>
      <c r="GQ162"/>
      <c r="GR162"/>
      <c r="GS162"/>
      <c r="GT162"/>
      <c r="GU162"/>
      <c r="GV162"/>
      <c r="GW162"/>
      <c r="GX162"/>
      <c r="GY162"/>
      <c r="GZ162"/>
      <c r="HA162"/>
      <c r="HB162"/>
      <c r="HC162"/>
      <c r="HD162"/>
      <c r="HE162"/>
      <c r="HF162"/>
      <c r="HG162"/>
      <c r="HH162"/>
      <c r="HI162"/>
      <c r="HJ162"/>
      <c r="HK162"/>
      <c r="HL162"/>
      <c r="HM162"/>
      <c r="HN162"/>
      <c r="HO162"/>
      <c r="HP162"/>
      <c r="HQ162"/>
      <c r="HR162"/>
      <c r="HS162"/>
      <c r="HT162"/>
      <c r="HU162"/>
      <c r="HV162"/>
      <c r="HW162"/>
      <c r="HX162"/>
      <c r="HY162"/>
      <c r="HZ162"/>
      <c r="IA162"/>
      <c r="IB162"/>
      <c r="IC162"/>
      <c r="ID162"/>
      <c r="IE162"/>
      <c r="IF162"/>
      <c r="IG162"/>
      <c r="IH162"/>
      <c r="II162"/>
      <c r="IJ162"/>
      <c r="IK162"/>
      <c r="IL162"/>
      <c r="IM162"/>
      <c r="IN162"/>
      <c r="IO162"/>
      <c r="IP162"/>
      <c r="IQ162"/>
      <c r="IR162"/>
      <c r="IS162"/>
      <c r="IT162"/>
      <c r="IU162"/>
      <c r="IV162"/>
      <c r="IW162"/>
      <c r="IX162"/>
      <c r="IY162"/>
      <c r="IZ162"/>
      <c r="JA162"/>
      <c r="JB162"/>
      <c r="JC162"/>
      <c r="JD162"/>
      <c r="JE162"/>
      <c r="JF162"/>
      <c r="JG162"/>
      <c r="JH162"/>
      <c r="JI162"/>
      <c r="JJ162"/>
      <c r="JK162"/>
      <c r="JL162"/>
      <c r="JM162"/>
      <c r="JN162"/>
      <c r="JO162"/>
      <c r="JP162"/>
      <c r="JQ162"/>
      <c r="JR162"/>
      <c r="JS162"/>
      <c r="JT162"/>
      <c r="JU162"/>
      <c r="JV162"/>
      <c r="JW162"/>
      <c r="JX162"/>
      <c r="JY162"/>
      <c r="JZ162"/>
      <c r="KA162"/>
      <c r="KB162"/>
      <c r="KC162"/>
      <c r="KD162"/>
      <c r="KE162"/>
      <c r="KF162"/>
      <c r="KG162"/>
      <c r="KH162"/>
      <c r="KI162"/>
      <c r="KJ162"/>
      <c r="KK162"/>
      <c r="KL162"/>
      <c r="KM162"/>
      <c r="KN162"/>
      <c r="KO162"/>
      <c r="KP162"/>
      <c r="KQ162"/>
      <c r="KR162"/>
      <c r="KS162"/>
      <c r="KT162"/>
      <c r="KU162"/>
      <c r="KV162"/>
      <c r="KW162"/>
      <c r="KX162"/>
      <c r="KY162"/>
      <c r="KZ162"/>
      <c r="LA162"/>
      <c r="LB162"/>
      <c r="LC162"/>
      <c r="LD162"/>
      <c r="LE162"/>
      <c r="LF162"/>
      <c r="LG162"/>
      <c r="LH162"/>
      <c r="LI162"/>
      <c r="LJ162"/>
      <c r="LK162"/>
      <c r="LL162"/>
      <c r="LM162"/>
      <c r="LN162"/>
      <c r="LO162"/>
      <c r="LP162"/>
      <c r="LQ162"/>
      <c r="LR162"/>
      <c r="LS162"/>
      <c r="LT162"/>
      <c r="LU162"/>
      <c r="LV162"/>
      <c r="LW162"/>
      <c r="LX162"/>
      <c r="LY162"/>
      <c r="LZ162"/>
      <c r="MA162"/>
      <c r="MB162"/>
      <c r="MC162"/>
      <c r="MD162"/>
      <c r="ME162"/>
      <c r="MF162"/>
      <c r="MG162"/>
      <c r="MH162"/>
      <c r="MI162"/>
      <c r="MJ162"/>
      <c r="MK162"/>
      <c r="ML162"/>
      <c r="MM162"/>
      <c r="MN162"/>
      <c r="MO162"/>
      <c r="MP162"/>
      <c r="MQ162"/>
      <c r="MR162"/>
      <c r="MS162"/>
      <c r="MT162"/>
      <c r="MU162"/>
      <c r="MV162"/>
      <c r="MW162"/>
      <c r="MX162"/>
      <c r="MY162"/>
      <c r="MZ162"/>
      <c r="NA162"/>
      <c r="NB162"/>
      <c r="NC162"/>
      <c r="ND162"/>
      <c r="NE162"/>
      <c r="NF162"/>
      <c r="NG162"/>
      <c r="NH162"/>
      <c r="NI162"/>
      <c r="NJ162"/>
      <c r="NK162"/>
      <c r="NL162"/>
      <c r="NM162"/>
      <c r="NN162"/>
      <c r="NO162"/>
      <c r="NP162"/>
      <c r="NQ162"/>
      <c r="NR162"/>
      <c r="NS162"/>
      <c r="NT162"/>
      <c r="NU162"/>
      <c r="NV162"/>
      <c r="NW162"/>
      <c r="NX162"/>
      <c r="NY162"/>
      <c r="NZ162"/>
      <c r="OA162"/>
      <c r="OB162"/>
      <c r="OC162"/>
      <c r="OD162"/>
      <c r="OE162"/>
      <c r="OF162"/>
      <c r="OG162"/>
      <c r="OH162"/>
      <c r="OI162"/>
      <c r="OJ162"/>
      <c r="OK162"/>
      <c r="OL162"/>
      <c r="OM162"/>
      <c r="ON162"/>
      <c r="OO162"/>
      <c r="OP162"/>
      <c r="OQ162"/>
      <c r="OR162"/>
      <c r="OS162"/>
      <c r="OT162"/>
      <c r="OU162"/>
      <c r="OV162"/>
      <c r="OW162"/>
      <c r="OX162"/>
      <c r="OY162"/>
      <c r="OZ162"/>
      <c r="PA162"/>
      <c r="PB162"/>
      <c r="PC162"/>
      <c r="PD162"/>
      <c r="PE162"/>
      <c r="PF162"/>
      <c r="PG162"/>
      <c r="PH162"/>
      <c r="PI162"/>
      <c r="PJ162"/>
      <c r="PK162"/>
      <c r="PL162"/>
      <c r="PM162"/>
      <c r="PN162"/>
      <c r="PO162"/>
      <c r="PP162"/>
      <c r="PQ162"/>
      <c r="PR162"/>
      <c r="PS162"/>
      <c r="PT162"/>
      <c r="PU162"/>
      <c r="PV162"/>
      <c r="PW162"/>
      <c r="PX162"/>
      <c r="PY162"/>
      <c r="PZ162"/>
      <c r="QA162"/>
      <c r="QB162"/>
      <c r="QC162"/>
      <c r="QD162"/>
      <c r="QE162"/>
      <c r="QF162"/>
      <c r="QG162"/>
      <c r="QH162"/>
      <c r="QI162"/>
      <c r="QJ162"/>
      <c r="QK162"/>
      <c r="QL162"/>
      <c r="QM162"/>
      <c r="QN162"/>
      <c r="QO162"/>
      <c r="QP162"/>
      <c r="QQ162"/>
      <c r="QR162"/>
      <c r="QS162"/>
      <c r="QT162"/>
      <c r="QU162"/>
      <c r="QV162"/>
      <c r="QW162"/>
      <c r="QX162"/>
      <c r="QY162"/>
      <c r="QZ162"/>
      <c r="RA162"/>
      <c r="RB162"/>
      <c r="RC162"/>
      <c r="RD162"/>
      <c r="RE162"/>
      <c r="RF162"/>
    </row>
    <row r="163" spans="1:474">
      <c r="A163" s="255">
        <v>64</v>
      </c>
      <c r="B163" s="255" t="s">
        <v>259</v>
      </c>
      <c r="C163" s="255" t="s">
        <v>98</v>
      </c>
      <c r="D163" s="221">
        <v>9.6666666666666661</v>
      </c>
      <c r="E163" s="221">
        <v>9</v>
      </c>
      <c r="F163" s="221">
        <v>10</v>
      </c>
      <c r="G163" s="221"/>
      <c r="H163" s="221"/>
      <c r="I163" s="221"/>
      <c r="J163"/>
      <c r="K163"/>
      <c r="L163"/>
      <c r="M163"/>
      <c r="N163"/>
      <c r="O163"/>
      <c r="P163"/>
      <c r="Q163"/>
      <c r="R163"/>
      <c r="S163"/>
      <c r="T163"/>
      <c r="U163"/>
      <c r="V163"/>
      <c r="W163"/>
      <c r="X163"/>
      <c r="Y163"/>
      <c r="Z163"/>
      <c r="AA163"/>
      <c r="AB163"/>
      <c r="AC163"/>
      <c r="AD163"/>
      <c r="AE163"/>
      <c r="AF163"/>
      <c r="AG163"/>
      <c r="AH163"/>
      <c r="AI163"/>
      <c r="AJ163"/>
      <c r="AK163"/>
      <c r="AL163"/>
      <c r="AM163"/>
      <c r="AN163"/>
      <c r="AO163"/>
      <c r="AP163"/>
      <c r="AQ163"/>
      <c r="AR163"/>
      <c r="AS163"/>
      <c r="AT163"/>
      <c r="AU163"/>
      <c r="AV163"/>
      <c r="AW163"/>
      <c r="AX163"/>
      <c r="AY163"/>
      <c r="AZ163"/>
      <c r="BA163"/>
      <c r="BB163"/>
      <c r="BC163"/>
      <c r="BD163"/>
      <c r="BE163"/>
      <c r="BF163"/>
      <c r="BG163"/>
      <c r="BH163"/>
      <c r="BI163"/>
      <c r="BJ163"/>
      <c r="BK163"/>
      <c r="BL163"/>
      <c r="BM163"/>
      <c r="BN163"/>
      <c r="BO163"/>
      <c r="BP163"/>
      <c r="BQ163"/>
      <c r="BR163"/>
      <c r="BS163"/>
      <c r="BT163"/>
      <c r="BU163"/>
      <c r="BV163"/>
      <c r="BW163"/>
      <c r="BX163"/>
      <c r="BY163"/>
      <c r="BZ163"/>
      <c r="CA163"/>
      <c r="CB163"/>
      <c r="CC163"/>
      <c r="CD163"/>
      <c r="CE163"/>
      <c r="CF163"/>
      <c r="CG163"/>
      <c r="CH163"/>
      <c r="CI163"/>
      <c r="CJ163"/>
      <c r="CK163"/>
      <c r="CL163"/>
      <c r="CM163"/>
      <c r="CN163"/>
      <c r="CO163"/>
      <c r="CP163"/>
      <c r="CQ163"/>
      <c r="CR163"/>
      <c r="CS163"/>
      <c r="CT163"/>
      <c r="CU163"/>
      <c r="CV163"/>
      <c r="CW163"/>
      <c r="CX163"/>
      <c r="CY163"/>
      <c r="CZ163"/>
      <c r="DA163"/>
      <c r="DB163"/>
      <c r="DC163"/>
      <c r="DD163"/>
      <c r="DE163"/>
      <c r="DF163"/>
      <c r="DG163"/>
      <c r="DH163"/>
      <c r="DI163"/>
      <c r="DJ163"/>
      <c r="DK163"/>
      <c r="DL163"/>
      <c r="DM163"/>
      <c r="DN163"/>
      <c r="DO163"/>
      <c r="DP163"/>
      <c r="DQ163"/>
      <c r="DR163"/>
      <c r="DS163"/>
      <c r="DT163"/>
      <c r="DU163"/>
      <c r="DV163"/>
      <c r="DW163"/>
      <c r="DX163"/>
      <c r="DY163"/>
      <c r="DZ163"/>
      <c r="EA163"/>
      <c r="EB163"/>
      <c r="EC163"/>
      <c r="ED163"/>
      <c r="EE163"/>
      <c r="EF163"/>
      <c r="EG163"/>
      <c r="EH163"/>
      <c r="EI163"/>
      <c r="EJ163"/>
      <c r="EK163"/>
      <c r="EL163"/>
      <c r="EM163"/>
      <c r="EN163"/>
      <c r="EO163"/>
      <c r="EP163"/>
      <c r="EQ163"/>
      <c r="ER163"/>
      <c r="ES163"/>
      <c r="ET163"/>
      <c r="EU163"/>
      <c r="EV163"/>
      <c r="EW163"/>
      <c r="EX163"/>
      <c r="EY163"/>
      <c r="EZ163"/>
      <c r="FA163"/>
      <c r="FB163"/>
      <c r="FC163"/>
      <c r="FD163"/>
      <c r="FE163"/>
      <c r="FF163"/>
      <c r="FG163"/>
      <c r="FH163"/>
      <c r="FI163"/>
      <c r="FJ163"/>
      <c r="FK163"/>
      <c r="FL163"/>
      <c r="FM163"/>
      <c r="FN163"/>
      <c r="FO163"/>
      <c r="FP163"/>
      <c r="FQ163"/>
      <c r="FR163"/>
      <c r="FS163"/>
      <c r="FT163"/>
      <c r="FU163"/>
      <c r="FV163"/>
      <c r="FW163"/>
      <c r="FX163"/>
      <c r="FY163"/>
      <c r="FZ163"/>
      <c r="GA163"/>
      <c r="GB163"/>
      <c r="GC163"/>
      <c r="GD163"/>
      <c r="GE163"/>
      <c r="GF163"/>
      <c r="GG163"/>
      <c r="GH163"/>
      <c r="GI163"/>
      <c r="GJ163"/>
      <c r="GK163"/>
      <c r="GL163"/>
      <c r="GM163"/>
      <c r="GN163"/>
      <c r="GO163"/>
      <c r="GP163"/>
      <c r="GQ163"/>
      <c r="GR163"/>
      <c r="GS163"/>
      <c r="GT163"/>
      <c r="GU163"/>
      <c r="GV163"/>
      <c r="GW163"/>
      <c r="GX163"/>
      <c r="GY163"/>
      <c r="GZ163"/>
      <c r="HA163"/>
      <c r="HB163"/>
      <c r="HC163"/>
      <c r="HD163"/>
      <c r="HE163"/>
      <c r="HF163"/>
      <c r="HG163"/>
      <c r="HH163"/>
      <c r="HI163"/>
      <c r="HJ163"/>
      <c r="HK163"/>
      <c r="HL163"/>
      <c r="HM163"/>
      <c r="HN163"/>
      <c r="HO163"/>
      <c r="HP163"/>
      <c r="HQ163"/>
      <c r="HR163"/>
      <c r="HS163"/>
      <c r="HT163"/>
      <c r="HU163"/>
      <c r="HV163"/>
      <c r="HW163"/>
      <c r="HX163"/>
      <c r="HY163"/>
      <c r="HZ163"/>
      <c r="IA163"/>
      <c r="IB163"/>
      <c r="IC163"/>
      <c r="ID163"/>
      <c r="IE163"/>
      <c r="IF163"/>
      <c r="IG163"/>
      <c r="IH163"/>
      <c r="II163"/>
      <c r="IJ163"/>
      <c r="IK163"/>
      <c r="IL163"/>
      <c r="IM163"/>
      <c r="IN163"/>
      <c r="IO163"/>
      <c r="IP163"/>
      <c r="IQ163"/>
      <c r="IR163"/>
      <c r="IS163"/>
      <c r="IT163"/>
      <c r="IU163"/>
      <c r="IV163"/>
      <c r="IW163"/>
      <c r="IX163"/>
      <c r="IY163"/>
      <c r="IZ163"/>
      <c r="JA163"/>
      <c r="JB163"/>
      <c r="JC163"/>
      <c r="JD163"/>
      <c r="JE163"/>
      <c r="JF163"/>
      <c r="JG163"/>
      <c r="JH163"/>
      <c r="JI163"/>
      <c r="JJ163"/>
      <c r="JK163"/>
      <c r="JL163"/>
      <c r="JM163"/>
      <c r="JN163"/>
      <c r="JO163"/>
      <c r="JP163"/>
      <c r="JQ163"/>
      <c r="JR163"/>
      <c r="JS163"/>
      <c r="JT163"/>
      <c r="JU163"/>
      <c r="JV163"/>
      <c r="JW163"/>
      <c r="JX163"/>
      <c r="JY163"/>
      <c r="JZ163"/>
      <c r="KA163"/>
      <c r="KB163"/>
      <c r="KC163"/>
      <c r="KD163"/>
      <c r="KE163"/>
      <c r="KF163"/>
      <c r="KG163"/>
      <c r="KH163"/>
      <c r="KI163"/>
      <c r="KJ163"/>
      <c r="KK163"/>
      <c r="KL163"/>
      <c r="KM163"/>
      <c r="KN163"/>
      <c r="KO163"/>
      <c r="KP163"/>
      <c r="KQ163"/>
      <c r="KR163"/>
      <c r="KS163"/>
      <c r="KT163"/>
      <c r="KU163"/>
      <c r="KV163"/>
      <c r="KW163"/>
      <c r="KX163"/>
      <c r="KY163"/>
      <c r="KZ163"/>
      <c r="LA163"/>
      <c r="LB163"/>
      <c r="LC163"/>
      <c r="LD163"/>
      <c r="LE163"/>
      <c r="LF163"/>
      <c r="LG163"/>
      <c r="LH163"/>
      <c r="LI163"/>
      <c r="LJ163"/>
      <c r="LK163"/>
      <c r="LL163"/>
      <c r="LM163"/>
      <c r="LN163"/>
      <c r="LO163"/>
      <c r="LP163"/>
      <c r="LQ163"/>
      <c r="LR163"/>
      <c r="LS163"/>
      <c r="LT163"/>
      <c r="LU163"/>
      <c r="LV163"/>
      <c r="LW163"/>
      <c r="LX163"/>
      <c r="LY163"/>
      <c r="LZ163"/>
      <c r="MA163"/>
      <c r="MB163"/>
      <c r="MC163"/>
      <c r="MD163"/>
      <c r="ME163"/>
      <c r="MF163"/>
      <c r="MG163"/>
      <c r="MH163"/>
      <c r="MI163"/>
      <c r="MJ163"/>
      <c r="MK163"/>
      <c r="ML163"/>
      <c r="MM163"/>
      <c r="MN163"/>
      <c r="MO163"/>
      <c r="MP163"/>
      <c r="MQ163"/>
      <c r="MR163"/>
      <c r="MS163"/>
      <c r="MT163"/>
      <c r="MU163"/>
      <c r="MV163"/>
      <c r="MW163"/>
      <c r="MX163"/>
      <c r="MY163"/>
      <c r="MZ163"/>
      <c r="NA163"/>
      <c r="NB163"/>
      <c r="NC163"/>
      <c r="ND163"/>
      <c r="NE163"/>
      <c r="NF163"/>
      <c r="NG163"/>
      <c r="NH163"/>
      <c r="NI163"/>
      <c r="NJ163"/>
      <c r="NK163"/>
      <c r="NL163"/>
      <c r="NM163"/>
      <c r="NN163"/>
      <c r="NO163"/>
      <c r="NP163"/>
      <c r="NQ163"/>
      <c r="NR163"/>
      <c r="NS163"/>
      <c r="NT163"/>
      <c r="NU163"/>
      <c r="NV163"/>
      <c r="NW163"/>
      <c r="NX163"/>
      <c r="NY163"/>
      <c r="NZ163"/>
      <c r="OA163"/>
      <c r="OB163"/>
      <c r="OC163"/>
      <c r="OD163"/>
      <c r="OE163"/>
      <c r="OF163"/>
      <c r="OG163"/>
      <c r="OH163"/>
      <c r="OI163"/>
      <c r="OJ163"/>
      <c r="OK163"/>
      <c r="OL163"/>
      <c r="OM163"/>
      <c r="ON163"/>
      <c r="OO163"/>
      <c r="OP163"/>
      <c r="OQ163"/>
      <c r="OR163"/>
      <c r="OS163"/>
      <c r="OT163"/>
      <c r="OU163"/>
      <c r="OV163"/>
      <c r="OW163"/>
      <c r="OX163"/>
      <c r="OY163"/>
      <c r="OZ163"/>
      <c r="PA163"/>
      <c r="PB163"/>
      <c r="PC163"/>
      <c r="PD163"/>
      <c r="PE163"/>
      <c r="PF163"/>
      <c r="PG163"/>
      <c r="PH163"/>
      <c r="PI163"/>
      <c r="PJ163"/>
      <c r="PK163"/>
      <c r="PL163"/>
      <c r="PM163"/>
      <c r="PN163"/>
      <c r="PO163"/>
      <c r="PP163"/>
      <c r="PQ163"/>
      <c r="PR163"/>
      <c r="PS163"/>
      <c r="PT163"/>
      <c r="PU163"/>
      <c r="PV163"/>
      <c r="PW163"/>
      <c r="PX163"/>
      <c r="PY163"/>
      <c r="PZ163"/>
      <c r="QA163"/>
      <c r="QB163"/>
      <c r="QC163"/>
      <c r="QD163"/>
      <c r="QE163"/>
      <c r="QF163"/>
      <c r="QG163"/>
      <c r="QH163"/>
      <c r="QI163"/>
      <c r="QJ163"/>
      <c r="QK163"/>
      <c r="QL163"/>
      <c r="QM163"/>
      <c r="QN163"/>
      <c r="QO163"/>
      <c r="QP163"/>
      <c r="QQ163"/>
      <c r="QR163"/>
      <c r="QS163"/>
      <c r="QT163"/>
      <c r="QU163"/>
      <c r="QV163"/>
      <c r="QW163"/>
      <c r="QX163"/>
      <c r="QY163"/>
      <c r="QZ163"/>
      <c r="RA163"/>
      <c r="RB163"/>
      <c r="RC163"/>
      <c r="RD163"/>
      <c r="RE163"/>
      <c r="RF163"/>
    </row>
    <row r="164" spans="1:474">
      <c r="A164" s="255">
        <v>65</v>
      </c>
      <c r="B164" s="255" t="s">
        <v>229</v>
      </c>
      <c r="C164" s="255" t="s">
        <v>98</v>
      </c>
      <c r="D164" s="221">
        <v>8</v>
      </c>
      <c r="E164" s="221">
        <v>8</v>
      </c>
      <c r="F164" s="221">
        <v>8</v>
      </c>
      <c r="G164" s="221"/>
      <c r="H164" s="221"/>
      <c r="I164" s="221"/>
      <c r="J164"/>
      <c r="K164"/>
      <c r="L164"/>
      <c r="M164"/>
      <c r="N164"/>
      <c r="O164"/>
      <c r="P164"/>
      <c r="Q164"/>
      <c r="R164"/>
      <c r="S164"/>
      <c r="T164"/>
      <c r="U164"/>
      <c r="V164"/>
      <c r="W164"/>
      <c r="X164"/>
      <c r="Y164"/>
      <c r="Z164"/>
      <c r="AA164"/>
      <c r="AB164"/>
      <c r="AC164"/>
      <c r="AD164"/>
      <c r="AE164"/>
      <c r="AF164"/>
      <c r="AG164"/>
      <c r="AH164"/>
      <c r="AI164"/>
      <c r="AJ164"/>
      <c r="AK164"/>
      <c r="AL164"/>
      <c r="AM164"/>
      <c r="AN164"/>
      <c r="AO164"/>
      <c r="AP164"/>
      <c r="AQ164"/>
      <c r="AR164"/>
      <c r="AS164"/>
      <c r="AT164"/>
      <c r="AU164"/>
      <c r="AV164"/>
      <c r="AW164"/>
      <c r="AX164"/>
      <c r="AY164"/>
      <c r="AZ164"/>
      <c r="BA164"/>
      <c r="BB164"/>
      <c r="BC164"/>
      <c r="BD164"/>
      <c r="BE164"/>
      <c r="BF164"/>
      <c r="BG164"/>
      <c r="BH164"/>
      <c r="BI164"/>
      <c r="BJ164"/>
      <c r="BK164"/>
      <c r="BL164"/>
      <c r="BM164"/>
      <c r="BN164"/>
      <c r="BO164"/>
      <c r="BP164"/>
      <c r="BQ164"/>
      <c r="BR164"/>
      <c r="BS164"/>
      <c r="BT164"/>
      <c r="BU164"/>
      <c r="BV164"/>
      <c r="BW164"/>
      <c r="BX164"/>
      <c r="BY164"/>
      <c r="BZ164"/>
      <c r="CA164"/>
      <c r="CB164"/>
      <c r="CC164"/>
      <c r="CD164"/>
      <c r="CE164"/>
      <c r="CF164"/>
      <c r="CG164"/>
      <c r="CH164"/>
      <c r="CI164"/>
      <c r="CJ164"/>
      <c r="CK164"/>
      <c r="CL164"/>
      <c r="CM164"/>
      <c r="CN164"/>
      <c r="CO164"/>
      <c r="CP164"/>
      <c r="CQ164"/>
      <c r="CR164"/>
      <c r="CS164"/>
      <c r="CT164"/>
      <c r="CU164"/>
      <c r="CV164"/>
      <c r="CW164"/>
      <c r="CX164"/>
      <c r="CY164"/>
      <c r="CZ164"/>
      <c r="DA164"/>
      <c r="DB164"/>
      <c r="DC164"/>
      <c r="DD164"/>
      <c r="DE164"/>
      <c r="DF164"/>
      <c r="DG164"/>
      <c r="DH164"/>
      <c r="DI164"/>
      <c r="DJ164"/>
      <c r="DK164"/>
      <c r="DL164"/>
      <c r="DM164"/>
      <c r="DN164"/>
      <c r="DO164"/>
      <c r="DP164"/>
      <c r="DQ164"/>
      <c r="DR164"/>
      <c r="DS164"/>
      <c r="DT164"/>
      <c r="DU164"/>
      <c r="DV164"/>
      <c r="DW164"/>
      <c r="DX164"/>
      <c r="DY164"/>
      <c r="DZ164"/>
      <c r="EA164"/>
      <c r="EB164"/>
      <c r="EC164"/>
      <c r="ED164"/>
      <c r="EE164"/>
      <c r="EF164"/>
      <c r="EG164"/>
      <c r="EH164"/>
      <c r="EI164"/>
      <c r="EJ164"/>
      <c r="EK164"/>
      <c r="EL164"/>
      <c r="EM164"/>
      <c r="EN164"/>
      <c r="EO164"/>
      <c r="EP164"/>
      <c r="EQ164"/>
      <c r="ER164"/>
      <c r="ES164"/>
      <c r="ET164"/>
      <c r="EU164"/>
      <c r="EV164"/>
      <c r="EW164"/>
      <c r="EX164"/>
      <c r="EY164"/>
      <c r="EZ164"/>
      <c r="FA164"/>
      <c r="FB164"/>
      <c r="FC164"/>
      <c r="FD164"/>
      <c r="FE164"/>
      <c r="FF164"/>
      <c r="FG164"/>
      <c r="FH164"/>
      <c r="FI164"/>
      <c r="FJ164"/>
      <c r="FK164"/>
      <c r="FL164"/>
      <c r="FM164"/>
      <c r="FN164"/>
      <c r="FO164"/>
      <c r="FP164"/>
      <c r="FQ164"/>
      <c r="FR164"/>
      <c r="FS164"/>
      <c r="FT164"/>
      <c r="FU164"/>
      <c r="FV164"/>
      <c r="FW164"/>
      <c r="FX164"/>
      <c r="FY164"/>
      <c r="FZ164"/>
      <c r="GA164"/>
      <c r="GB164"/>
      <c r="GC164"/>
      <c r="GD164"/>
      <c r="GE164"/>
      <c r="GF164"/>
      <c r="GG164"/>
      <c r="GH164"/>
      <c r="GI164"/>
      <c r="GJ164"/>
      <c r="GK164"/>
      <c r="GL164"/>
      <c r="GM164"/>
      <c r="GN164"/>
      <c r="GO164"/>
      <c r="GP164"/>
      <c r="GQ164"/>
      <c r="GR164"/>
      <c r="GS164"/>
      <c r="GT164"/>
      <c r="GU164"/>
      <c r="GV164"/>
      <c r="GW164"/>
      <c r="GX164"/>
      <c r="GY164"/>
      <c r="GZ164"/>
      <c r="HA164"/>
      <c r="HB164"/>
      <c r="HC164"/>
      <c r="HD164"/>
      <c r="HE164"/>
      <c r="HF164"/>
      <c r="HG164"/>
      <c r="HH164"/>
      <c r="HI164"/>
      <c r="HJ164"/>
      <c r="HK164"/>
      <c r="HL164"/>
      <c r="HM164"/>
      <c r="HN164"/>
      <c r="HO164"/>
      <c r="HP164"/>
      <c r="HQ164"/>
      <c r="HR164"/>
      <c r="HS164"/>
      <c r="HT164"/>
      <c r="HU164"/>
      <c r="HV164"/>
      <c r="HW164"/>
      <c r="HX164"/>
      <c r="HY164"/>
      <c r="HZ164"/>
      <c r="IA164"/>
      <c r="IB164"/>
      <c r="IC164"/>
      <c r="ID164"/>
      <c r="IE164"/>
      <c r="IF164"/>
      <c r="IG164"/>
      <c r="IH164"/>
      <c r="II164"/>
      <c r="IJ164"/>
      <c r="IK164"/>
      <c r="IL164"/>
      <c r="IM164"/>
      <c r="IN164"/>
      <c r="IO164"/>
      <c r="IP164"/>
      <c r="IQ164"/>
      <c r="IR164"/>
      <c r="IS164"/>
      <c r="IT164"/>
      <c r="IU164"/>
      <c r="IV164"/>
      <c r="IW164"/>
      <c r="IX164"/>
      <c r="IY164"/>
      <c r="IZ164"/>
      <c r="JA164"/>
      <c r="JB164"/>
      <c r="JC164"/>
      <c r="JD164"/>
      <c r="JE164"/>
      <c r="JF164"/>
      <c r="JG164"/>
      <c r="JH164"/>
      <c r="JI164"/>
      <c r="JJ164"/>
      <c r="JK164"/>
      <c r="JL164"/>
      <c r="JM164"/>
      <c r="JN164"/>
      <c r="JO164"/>
      <c r="JP164"/>
      <c r="JQ164"/>
      <c r="JR164"/>
      <c r="JS164"/>
      <c r="JT164"/>
      <c r="JU164"/>
      <c r="JV164"/>
      <c r="JW164"/>
      <c r="JX164"/>
      <c r="JY164"/>
      <c r="JZ164"/>
      <c r="KA164"/>
      <c r="KB164"/>
      <c r="KC164"/>
      <c r="KD164"/>
      <c r="KE164"/>
      <c r="KF164"/>
      <c r="KG164"/>
      <c r="KH164"/>
      <c r="KI164"/>
      <c r="KJ164"/>
      <c r="KK164"/>
      <c r="KL164"/>
      <c r="KM164"/>
      <c r="KN164"/>
      <c r="KO164"/>
      <c r="KP164"/>
      <c r="KQ164"/>
      <c r="KR164"/>
      <c r="KS164"/>
      <c r="KT164"/>
      <c r="KU164"/>
      <c r="KV164"/>
      <c r="KW164"/>
      <c r="KX164"/>
      <c r="KY164"/>
      <c r="KZ164"/>
      <c r="LA164"/>
      <c r="LB164"/>
      <c r="LC164"/>
      <c r="LD164"/>
      <c r="LE164"/>
      <c r="LF164"/>
      <c r="LG164"/>
      <c r="LH164"/>
      <c r="LI164"/>
      <c r="LJ164"/>
      <c r="LK164"/>
      <c r="LL164"/>
      <c r="LM164"/>
      <c r="LN164"/>
      <c r="LO164"/>
      <c r="LP164"/>
      <c r="LQ164"/>
      <c r="LR164"/>
      <c r="LS164"/>
      <c r="LT164"/>
      <c r="LU164"/>
      <c r="LV164"/>
      <c r="LW164"/>
      <c r="LX164"/>
      <c r="LY164"/>
      <c r="LZ164"/>
      <c r="MA164"/>
      <c r="MB164"/>
      <c r="MC164"/>
      <c r="MD164"/>
      <c r="ME164"/>
      <c r="MF164"/>
      <c r="MG164"/>
      <c r="MH164"/>
      <c r="MI164"/>
      <c r="MJ164"/>
      <c r="MK164"/>
      <c r="ML164"/>
      <c r="MM164"/>
      <c r="MN164"/>
      <c r="MO164"/>
      <c r="MP164"/>
      <c r="MQ164"/>
      <c r="MR164"/>
      <c r="MS164"/>
      <c r="MT164"/>
      <c r="MU164"/>
      <c r="MV164"/>
      <c r="MW164"/>
      <c r="MX164"/>
      <c r="MY164"/>
      <c r="MZ164"/>
      <c r="NA164"/>
      <c r="NB164"/>
      <c r="NC164"/>
      <c r="ND164"/>
      <c r="NE164"/>
      <c r="NF164"/>
      <c r="NG164"/>
      <c r="NH164"/>
      <c r="NI164"/>
      <c r="NJ164"/>
      <c r="NK164"/>
      <c r="NL164"/>
      <c r="NM164"/>
      <c r="NN164"/>
      <c r="NO164"/>
      <c r="NP164"/>
      <c r="NQ164"/>
      <c r="NR164"/>
      <c r="NS164"/>
      <c r="NT164"/>
      <c r="NU164"/>
      <c r="NV164"/>
      <c r="NW164"/>
      <c r="NX164"/>
      <c r="NY164"/>
      <c r="NZ164"/>
      <c r="OA164"/>
      <c r="OB164"/>
      <c r="OC164"/>
      <c r="OD164"/>
      <c r="OE164"/>
      <c r="OF164"/>
      <c r="OG164"/>
      <c r="OH164"/>
      <c r="OI164"/>
      <c r="OJ164"/>
      <c r="OK164"/>
      <c r="OL164"/>
      <c r="OM164"/>
      <c r="ON164"/>
      <c r="OO164"/>
      <c r="OP164"/>
      <c r="OQ164"/>
      <c r="OR164"/>
      <c r="OS164"/>
      <c r="OT164"/>
      <c r="OU164"/>
      <c r="OV164"/>
      <c r="OW164"/>
      <c r="OX164"/>
      <c r="OY164"/>
      <c r="OZ164"/>
      <c r="PA164"/>
      <c r="PB164"/>
      <c r="PC164"/>
      <c r="PD164"/>
      <c r="PE164"/>
      <c r="PF164"/>
      <c r="PG164"/>
      <c r="PH164"/>
      <c r="PI164"/>
      <c r="PJ164"/>
      <c r="PK164"/>
      <c r="PL164"/>
      <c r="PM164"/>
      <c r="PN164"/>
      <c r="PO164"/>
      <c r="PP164"/>
      <c r="PQ164"/>
      <c r="PR164"/>
      <c r="PS164"/>
      <c r="PT164"/>
      <c r="PU164"/>
      <c r="PV164"/>
      <c r="PW164"/>
      <c r="PX164"/>
      <c r="PY164"/>
      <c r="PZ164"/>
      <c r="QA164"/>
      <c r="QB164"/>
      <c r="QC164"/>
      <c r="QD164"/>
      <c r="QE164"/>
      <c r="QF164"/>
      <c r="QG164"/>
      <c r="QH164"/>
      <c r="QI164"/>
      <c r="QJ164"/>
      <c r="QK164"/>
      <c r="QL164"/>
      <c r="QM164"/>
      <c r="QN164"/>
      <c r="QO164"/>
      <c r="QP164"/>
      <c r="QQ164"/>
      <c r="QR164"/>
      <c r="QS164"/>
      <c r="QT164"/>
      <c r="QU164"/>
      <c r="QV164"/>
      <c r="QW164"/>
      <c r="QX164"/>
      <c r="QY164"/>
      <c r="QZ164"/>
      <c r="RA164"/>
      <c r="RB164"/>
      <c r="RC164"/>
      <c r="RD164"/>
      <c r="RE164"/>
      <c r="RF164"/>
    </row>
    <row r="165" spans="1:474">
      <c r="A165" s="255">
        <v>65</v>
      </c>
      <c r="B165" s="255" t="s">
        <v>190</v>
      </c>
      <c r="C165" s="255" t="s">
        <v>98</v>
      </c>
      <c r="D165" s="221">
        <v>7.333333333333333</v>
      </c>
      <c r="E165" s="221">
        <v>7</v>
      </c>
      <c r="F165" s="221">
        <v>8</v>
      </c>
      <c r="G165" s="221"/>
      <c r="H165" s="221"/>
      <c r="I165" s="221"/>
      <c r="J165"/>
      <c r="K165"/>
      <c r="L165"/>
      <c r="M165"/>
      <c r="N165"/>
      <c r="O165"/>
      <c r="P165"/>
      <c r="Q165"/>
      <c r="R165"/>
      <c r="S165"/>
      <c r="T165"/>
      <c r="U165"/>
      <c r="V165"/>
      <c r="W165"/>
      <c r="X165"/>
      <c r="Y165"/>
      <c r="Z165"/>
      <c r="AA165"/>
      <c r="AB165"/>
      <c r="AC165"/>
      <c r="AD165"/>
      <c r="AE165"/>
      <c r="AF165"/>
      <c r="AG165"/>
      <c r="AH165"/>
      <c r="AI165"/>
      <c r="AJ165"/>
      <c r="AK165"/>
      <c r="AL165"/>
      <c r="AM165"/>
      <c r="AN165"/>
      <c r="AO165"/>
      <c r="AP165"/>
      <c r="AQ165"/>
      <c r="AR165"/>
      <c r="AS165"/>
      <c r="AT165"/>
      <c r="AU165"/>
      <c r="AV165"/>
      <c r="AW165"/>
      <c r="AX165"/>
      <c r="AY165"/>
      <c r="AZ165"/>
      <c r="BA165"/>
      <c r="BB165"/>
      <c r="BC165"/>
      <c r="BD165"/>
      <c r="BE165"/>
      <c r="BF165"/>
      <c r="BG165"/>
      <c r="BH165"/>
      <c r="BI165"/>
      <c r="BJ165"/>
      <c r="BK165"/>
      <c r="BL165"/>
      <c r="BM165"/>
      <c r="BN165"/>
      <c r="BO165"/>
      <c r="BP165"/>
      <c r="BQ165"/>
      <c r="BR165"/>
      <c r="BS165"/>
      <c r="BT165"/>
      <c r="BU165"/>
      <c r="BV165"/>
      <c r="BW165"/>
      <c r="BX165"/>
      <c r="BY165"/>
      <c r="BZ165"/>
      <c r="CA165"/>
      <c r="CB165"/>
      <c r="CC165"/>
      <c r="CD165"/>
      <c r="CE165"/>
      <c r="CF165"/>
      <c r="CG165"/>
      <c r="CH165"/>
      <c r="CI165"/>
      <c r="CJ165"/>
      <c r="CK165"/>
      <c r="CL165"/>
      <c r="CM165"/>
      <c r="CN165"/>
      <c r="CO165"/>
      <c r="CP165"/>
      <c r="CQ165"/>
      <c r="CR165"/>
      <c r="CS165"/>
      <c r="CT165"/>
      <c r="CU165"/>
      <c r="CV165"/>
      <c r="CW165"/>
      <c r="CX165"/>
      <c r="CY165"/>
      <c r="CZ165"/>
      <c r="DA165"/>
      <c r="DB165"/>
      <c r="DC165"/>
      <c r="DD165"/>
      <c r="DE165"/>
      <c r="DF165"/>
      <c r="DG165"/>
      <c r="DH165"/>
      <c r="DI165"/>
      <c r="DJ165"/>
      <c r="DK165"/>
      <c r="DL165"/>
      <c r="DM165"/>
      <c r="DN165"/>
      <c r="DO165"/>
      <c r="DP165"/>
      <c r="DQ165"/>
      <c r="DR165"/>
      <c r="DS165"/>
      <c r="DT165"/>
      <c r="DU165"/>
      <c r="DV165"/>
      <c r="DW165"/>
      <c r="DX165"/>
      <c r="DY165"/>
      <c r="DZ165"/>
      <c r="EA165"/>
      <c r="EB165"/>
      <c r="EC165"/>
      <c r="ED165"/>
      <c r="EE165"/>
      <c r="EF165"/>
      <c r="EG165"/>
      <c r="EH165"/>
      <c r="EI165"/>
      <c r="EJ165"/>
      <c r="EK165"/>
      <c r="EL165"/>
      <c r="EM165"/>
      <c r="EN165"/>
      <c r="EO165"/>
      <c r="EP165"/>
      <c r="EQ165"/>
      <c r="ER165"/>
      <c r="ES165"/>
      <c r="ET165"/>
      <c r="EU165"/>
      <c r="EV165"/>
      <c r="EW165"/>
      <c r="EX165"/>
      <c r="EY165"/>
      <c r="EZ165"/>
      <c r="FA165"/>
      <c r="FB165"/>
      <c r="FC165"/>
      <c r="FD165"/>
      <c r="FE165"/>
      <c r="FF165"/>
      <c r="FG165"/>
      <c r="FH165"/>
      <c r="FI165"/>
      <c r="FJ165"/>
      <c r="FK165"/>
      <c r="FL165"/>
      <c r="FM165"/>
      <c r="FN165"/>
      <c r="FO165"/>
      <c r="FP165"/>
      <c r="FQ165"/>
      <c r="FR165"/>
      <c r="FS165"/>
      <c r="FT165"/>
      <c r="FU165"/>
      <c r="FV165"/>
      <c r="FW165"/>
      <c r="FX165"/>
      <c r="FY165"/>
      <c r="FZ165"/>
      <c r="GA165"/>
      <c r="GB165"/>
      <c r="GC165"/>
      <c r="GD165"/>
      <c r="GE165"/>
      <c r="GF165"/>
      <c r="GG165"/>
      <c r="GH165"/>
      <c r="GI165"/>
      <c r="GJ165"/>
      <c r="GK165"/>
      <c r="GL165"/>
      <c r="GM165"/>
      <c r="GN165"/>
      <c r="GO165"/>
      <c r="GP165"/>
      <c r="GQ165"/>
      <c r="GR165"/>
      <c r="GS165"/>
      <c r="GT165"/>
      <c r="GU165"/>
      <c r="GV165"/>
      <c r="GW165"/>
      <c r="GX165"/>
      <c r="GY165"/>
      <c r="GZ165"/>
      <c r="HA165"/>
      <c r="HB165"/>
      <c r="HC165"/>
      <c r="HD165"/>
      <c r="HE165"/>
      <c r="HF165"/>
      <c r="HG165"/>
      <c r="HH165"/>
      <c r="HI165"/>
      <c r="HJ165"/>
      <c r="HK165"/>
      <c r="HL165"/>
      <c r="HM165"/>
      <c r="HN165"/>
      <c r="HO165"/>
      <c r="HP165"/>
      <c r="HQ165"/>
      <c r="HR165"/>
      <c r="HS165"/>
      <c r="HT165"/>
      <c r="HU165"/>
      <c r="HV165"/>
      <c r="HW165"/>
      <c r="HX165"/>
      <c r="HY165"/>
      <c r="HZ165"/>
      <c r="IA165"/>
      <c r="IB165"/>
      <c r="IC165"/>
      <c r="ID165"/>
      <c r="IE165"/>
      <c r="IF165"/>
      <c r="IG165"/>
      <c r="IH165"/>
      <c r="II165"/>
      <c r="IJ165"/>
      <c r="IK165"/>
      <c r="IL165"/>
      <c r="IM165"/>
      <c r="IN165"/>
      <c r="IO165"/>
      <c r="IP165"/>
      <c r="IQ165"/>
      <c r="IR165"/>
      <c r="IS165"/>
      <c r="IT165"/>
      <c r="IU165"/>
      <c r="IV165"/>
      <c r="IW165"/>
      <c r="IX165"/>
      <c r="IY165"/>
      <c r="IZ165"/>
      <c r="JA165"/>
      <c r="JB165"/>
      <c r="JC165"/>
      <c r="JD165"/>
      <c r="JE165"/>
      <c r="JF165"/>
      <c r="JG165"/>
      <c r="JH165"/>
      <c r="JI165"/>
      <c r="JJ165"/>
      <c r="JK165"/>
      <c r="JL165"/>
      <c r="JM165"/>
      <c r="JN165"/>
      <c r="JO165"/>
      <c r="JP165"/>
      <c r="JQ165"/>
      <c r="JR165"/>
      <c r="JS165"/>
      <c r="JT165"/>
      <c r="JU165"/>
      <c r="JV165"/>
      <c r="JW165"/>
      <c r="JX165"/>
      <c r="JY165"/>
      <c r="JZ165"/>
      <c r="KA165"/>
      <c r="KB165"/>
      <c r="KC165"/>
      <c r="KD165"/>
      <c r="KE165"/>
      <c r="KF165"/>
      <c r="KG165"/>
      <c r="KH165"/>
      <c r="KI165"/>
      <c r="KJ165"/>
      <c r="KK165"/>
      <c r="KL165"/>
      <c r="KM165"/>
      <c r="KN165"/>
      <c r="KO165"/>
      <c r="KP165"/>
      <c r="KQ165"/>
      <c r="KR165"/>
      <c r="KS165"/>
      <c r="KT165"/>
      <c r="KU165"/>
      <c r="KV165"/>
      <c r="KW165"/>
      <c r="KX165"/>
      <c r="KY165"/>
      <c r="KZ165"/>
      <c r="LA165"/>
      <c r="LB165"/>
      <c r="LC165"/>
      <c r="LD165"/>
      <c r="LE165"/>
      <c r="LF165"/>
      <c r="LG165"/>
      <c r="LH165"/>
      <c r="LI165"/>
      <c r="LJ165"/>
      <c r="LK165"/>
      <c r="LL165"/>
      <c r="LM165"/>
      <c r="LN165"/>
      <c r="LO165"/>
      <c r="LP165"/>
      <c r="LQ165"/>
      <c r="LR165"/>
      <c r="LS165"/>
      <c r="LT165"/>
      <c r="LU165"/>
      <c r="LV165"/>
      <c r="LW165"/>
      <c r="LX165"/>
      <c r="LY165"/>
      <c r="LZ165"/>
      <c r="MA165"/>
      <c r="MB165"/>
      <c r="MC165"/>
      <c r="MD165"/>
      <c r="ME165"/>
      <c r="MF165"/>
      <c r="MG165"/>
      <c r="MH165"/>
      <c r="MI165"/>
      <c r="MJ165"/>
      <c r="MK165"/>
      <c r="ML165"/>
      <c r="MM165"/>
      <c r="MN165"/>
      <c r="MO165"/>
      <c r="MP165"/>
      <c r="MQ165"/>
      <c r="MR165"/>
      <c r="MS165"/>
      <c r="MT165"/>
      <c r="MU165"/>
      <c r="MV165"/>
      <c r="MW165"/>
      <c r="MX165"/>
      <c r="MY165"/>
      <c r="MZ165"/>
      <c r="NA165"/>
      <c r="NB165"/>
      <c r="NC165"/>
      <c r="ND165"/>
      <c r="NE165"/>
      <c r="NF165"/>
      <c r="NG165"/>
      <c r="NH165"/>
      <c r="NI165"/>
      <c r="NJ165"/>
      <c r="NK165"/>
      <c r="NL165"/>
      <c r="NM165"/>
      <c r="NN165"/>
      <c r="NO165"/>
      <c r="NP165"/>
      <c r="NQ165"/>
      <c r="NR165"/>
      <c r="NS165"/>
      <c r="NT165"/>
      <c r="NU165"/>
      <c r="NV165"/>
      <c r="NW165"/>
      <c r="NX165"/>
      <c r="NY165"/>
      <c r="NZ165"/>
      <c r="OA165"/>
      <c r="OB165"/>
      <c r="OC165"/>
      <c r="OD165"/>
      <c r="OE165"/>
      <c r="OF165"/>
      <c r="OG165"/>
      <c r="OH165"/>
      <c r="OI165"/>
      <c r="OJ165"/>
      <c r="OK165"/>
      <c r="OL165"/>
      <c r="OM165"/>
      <c r="ON165"/>
      <c r="OO165"/>
      <c r="OP165"/>
      <c r="OQ165"/>
      <c r="OR165"/>
      <c r="OS165"/>
      <c r="OT165"/>
      <c r="OU165"/>
      <c r="OV165"/>
      <c r="OW165"/>
      <c r="OX165"/>
      <c r="OY165"/>
      <c r="OZ165"/>
      <c r="PA165"/>
      <c r="PB165"/>
      <c r="PC165"/>
      <c r="PD165"/>
      <c r="PE165"/>
      <c r="PF165"/>
      <c r="PG165"/>
      <c r="PH165"/>
      <c r="PI165"/>
      <c r="PJ165"/>
      <c r="PK165"/>
      <c r="PL165"/>
      <c r="PM165"/>
      <c r="PN165"/>
      <c r="PO165"/>
      <c r="PP165"/>
      <c r="PQ165"/>
      <c r="PR165"/>
      <c r="PS165"/>
      <c r="PT165"/>
      <c r="PU165"/>
      <c r="PV165"/>
      <c r="PW165"/>
      <c r="PX165"/>
      <c r="PY165"/>
      <c r="PZ165"/>
      <c r="QA165"/>
      <c r="QB165"/>
      <c r="QC165"/>
      <c r="QD165"/>
      <c r="QE165"/>
      <c r="QF165"/>
      <c r="QG165"/>
      <c r="QH165"/>
      <c r="QI165"/>
      <c r="QJ165"/>
      <c r="QK165"/>
      <c r="QL165"/>
      <c r="QM165"/>
      <c r="QN165"/>
      <c r="QO165"/>
      <c r="QP165"/>
      <c r="QQ165"/>
      <c r="QR165"/>
      <c r="QS165"/>
      <c r="QT165"/>
      <c r="QU165"/>
      <c r="QV165"/>
      <c r="QW165"/>
      <c r="QX165"/>
      <c r="QY165"/>
      <c r="QZ165"/>
      <c r="RA165"/>
      <c r="RB165"/>
      <c r="RC165"/>
      <c r="RD165"/>
      <c r="RE165"/>
      <c r="RF165"/>
    </row>
    <row r="166" spans="1:474">
      <c r="A166" s="255">
        <v>65</v>
      </c>
      <c r="B166" s="255" t="s">
        <v>182</v>
      </c>
      <c r="C166" s="255" t="s">
        <v>98</v>
      </c>
      <c r="D166" s="221">
        <v>8</v>
      </c>
      <c r="E166" s="221">
        <v>8</v>
      </c>
      <c r="F166" s="221">
        <v>8</v>
      </c>
      <c r="G166" s="221"/>
      <c r="H166" s="221"/>
      <c r="I166" s="221"/>
      <c r="J166"/>
      <c r="K166"/>
      <c r="L166"/>
      <c r="M166"/>
      <c r="N166"/>
      <c r="O166"/>
      <c r="P166"/>
      <c r="Q166"/>
      <c r="R166"/>
      <c r="S166"/>
      <c r="T166"/>
      <c r="U166"/>
      <c r="V166"/>
      <c r="W166"/>
      <c r="X166"/>
      <c r="Y166"/>
      <c r="Z166"/>
      <c r="AA166"/>
      <c r="AB166"/>
      <c r="AC166"/>
      <c r="AD166"/>
      <c r="AE166"/>
      <c r="AF166"/>
      <c r="AG166"/>
      <c r="AH166"/>
      <c r="AI166"/>
      <c r="AJ166"/>
      <c r="AK166"/>
      <c r="AL166"/>
      <c r="AM166"/>
      <c r="AN166"/>
      <c r="AO166"/>
      <c r="AP166"/>
      <c r="AQ166"/>
      <c r="AR166"/>
      <c r="AS166"/>
      <c r="AT166"/>
      <c r="AU166"/>
      <c r="AV166"/>
      <c r="AW166"/>
      <c r="AX166"/>
      <c r="AY166"/>
      <c r="AZ166"/>
      <c r="BA166"/>
      <c r="BB166"/>
      <c r="BC166"/>
      <c r="BD166"/>
      <c r="BE166"/>
      <c r="BF166"/>
      <c r="BG166"/>
      <c r="BH166"/>
      <c r="BI166"/>
      <c r="BJ166"/>
      <c r="BK166"/>
      <c r="BL166"/>
      <c r="BM166"/>
      <c r="BN166"/>
      <c r="BO166"/>
      <c r="BP166"/>
      <c r="BQ166"/>
      <c r="BR166"/>
      <c r="BS166"/>
      <c r="BT166"/>
      <c r="BU166"/>
      <c r="BV166"/>
      <c r="BW166"/>
      <c r="BX166"/>
      <c r="BY166"/>
      <c r="BZ166"/>
      <c r="CA166"/>
      <c r="CB166"/>
      <c r="CC166"/>
      <c r="CD166"/>
      <c r="CE166"/>
      <c r="CF166"/>
      <c r="CG166"/>
      <c r="CH166"/>
      <c r="CI166"/>
      <c r="CJ166"/>
      <c r="CK166"/>
      <c r="CL166"/>
      <c r="CM166"/>
      <c r="CN166"/>
      <c r="CO166"/>
      <c r="CP166"/>
      <c r="CQ166"/>
      <c r="CR166"/>
      <c r="CS166"/>
      <c r="CT166"/>
      <c r="CU166"/>
      <c r="CV166"/>
      <c r="CW166"/>
      <c r="CX166"/>
      <c r="CY166"/>
      <c r="CZ166"/>
      <c r="DA166"/>
      <c r="DB166"/>
      <c r="DC166"/>
      <c r="DD166"/>
      <c r="DE166"/>
      <c r="DF166"/>
      <c r="DG166"/>
      <c r="DH166"/>
      <c r="DI166"/>
      <c r="DJ166"/>
      <c r="DK166"/>
      <c r="DL166"/>
      <c r="DM166"/>
      <c r="DN166"/>
      <c r="DO166"/>
      <c r="DP166"/>
      <c r="DQ166"/>
      <c r="DR166"/>
      <c r="DS166"/>
      <c r="DT166"/>
      <c r="DU166"/>
      <c r="DV166"/>
      <c r="DW166"/>
      <c r="DX166"/>
      <c r="DY166"/>
      <c r="DZ166"/>
      <c r="EA166"/>
      <c r="EB166"/>
      <c r="EC166"/>
      <c r="ED166"/>
      <c r="EE166"/>
      <c r="EF166"/>
      <c r="EG166"/>
      <c r="EH166"/>
      <c r="EI166"/>
      <c r="EJ166"/>
      <c r="EK166"/>
      <c r="EL166"/>
      <c r="EM166"/>
      <c r="EN166"/>
      <c r="EO166"/>
      <c r="EP166"/>
      <c r="EQ166"/>
      <c r="ER166"/>
      <c r="ES166"/>
      <c r="ET166"/>
      <c r="EU166"/>
      <c r="EV166"/>
      <c r="EW166"/>
      <c r="EX166"/>
      <c r="EY166"/>
      <c r="EZ166"/>
      <c r="FA166"/>
      <c r="FB166"/>
      <c r="FC166"/>
      <c r="FD166"/>
      <c r="FE166"/>
      <c r="FF166"/>
      <c r="FG166"/>
      <c r="FH166"/>
      <c r="FI166"/>
      <c r="FJ166"/>
      <c r="FK166"/>
      <c r="FL166"/>
      <c r="FM166"/>
      <c r="FN166"/>
      <c r="FO166"/>
      <c r="FP166"/>
      <c r="FQ166"/>
      <c r="FR166"/>
      <c r="FS166"/>
      <c r="FT166"/>
      <c r="FU166"/>
      <c r="FV166"/>
      <c r="FW166"/>
      <c r="FX166"/>
      <c r="FY166"/>
      <c r="FZ166"/>
      <c r="GA166"/>
      <c r="GB166"/>
      <c r="GC166"/>
      <c r="GD166"/>
      <c r="GE166"/>
      <c r="GF166"/>
      <c r="GG166"/>
      <c r="GH166"/>
      <c r="GI166"/>
      <c r="GJ166"/>
      <c r="GK166"/>
      <c r="GL166"/>
      <c r="GM166"/>
      <c r="GN166"/>
      <c r="GO166"/>
      <c r="GP166"/>
      <c r="GQ166"/>
      <c r="GR166"/>
      <c r="GS166"/>
      <c r="GT166"/>
      <c r="GU166"/>
      <c r="GV166"/>
      <c r="GW166"/>
      <c r="GX166"/>
      <c r="GY166"/>
      <c r="GZ166"/>
      <c r="HA166"/>
      <c r="HB166"/>
      <c r="HC166"/>
      <c r="HD166"/>
      <c r="HE166"/>
      <c r="HF166"/>
      <c r="HG166"/>
      <c r="HH166"/>
      <c r="HI166"/>
      <c r="HJ166"/>
      <c r="HK166"/>
      <c r="HL166"/>
      <c r="HM166"/>
      <c r="HN166"/>
      <c r="HO166"/>
      <c r="HP166"/>
      <c r="HQ166"/>
      <c r="HR166"/>
      <c r="HS166"/>
      <c r="HT166"/>
      <c r="HU166"/>
      <c r="HV166"/>
      <c r="HW166"/>
      <c r="HX166"/>
      <c r="HY166"/>
      <c r="HZ166"/>
      <c r="IA166"/>
      <c r="IB166"/>
      <c r="IC166"/>
      <c r="ID166"/>
      <c r="IE166"/>
      <c r="IF166"/>
      <c r="IG166"/>
      <c r="IH166"/>
      <c r="II166"/>
      <c r="IJ166"/>
      <c r="IK166"/>
      <c r="IL166"/>
      <c r="IM166"/>
      <c r="IN166"/>
      <c r="IO166"/>
      <c r="IP166"/>
      <c r="IQ166"/>
      <c r="IR166"/>
      <c r="IS166"/>
      <c r="IT166"/>
      <c r="IU166"/>
      <c r="IV166"/>
      <c r="IW166"/>
      <c r="IX166"/>
      <c r="IY166"/>
      <c r="IZ166"/>
      <c r="JA166"/>
      <c r="JB166"/>
      <c r="JC166"/>
      <c r="JD166"/>
      <c r="JE166"/>
      <c r="JF166"/>
      <c r="JG166"/>
      <c r="JH166"/>
      <c r="JI166"/>
      <c r="JJ166"/>
      <c r="JK166"/>
      <c r="JL166"/>
      <c r="JM166"/>
      <c r="JN166"/>
      <c r="JO166"/>
      <c r="JP166"/>
      <c r="JQ166"/>
      <c r="JR166"/>
      <c r="JS166"/>
      <c r="JT166"/>
      <c r="JU166"/>
      <c r="JV166"/>
      <c r="JW166"/>
      <c r="JX166"/>
      <c r="JY166"/>
      <c r="JZ166"/>
      <c r="KA166"/>
      <c r="KB166"/>
      <c r="KC166"/>
      <c r="KD166"/>
      <c r="KE166"/>
      <c r="KF166"/>
      <c r="KG166"/>
      <c r="KH166"/>
      <c r="KI166"/>
      <c r="KJ166"/>
      <c r="KK166"/>
      <c r="KL166"/>
      <c r="KM166"/>
      <c r="KN166"/>
      <c r="KO166"/>
      <c r="KP166"/>
      <c r="KQ166"/>
      <c r="KR166"/>
      <c r="KS166"/>
      <c r="KT166"/>
      <c r="KU166"/>
      <c r="KV166"/>
      <c r="KW166"/>
      <c r="KX166"/>
      <c r="KY166"/>
      <c r="KZ166"/>
      <c r="LA166"/>
      <c r="LB166"/>
      <c r="LC166"/>
      <c r="LD166"/>
      <c r="LE166"/>
      <c r="LF166"/>
      <c r="LG166"/>
      <c r="LH166"/>
      <c r="LI166"/>
      <c r="LJ166"/>
      <c r="LK166"/>
      <c r="LL166"/>
      <c r="LM166"/>
      <c r="LN166"/>
      <c r="LO166"/>
      <c r="LP166"/>
      <c r="LQ166"/>
      <c r="LR166"/>
      <c r="LS166"/>
      <c r="LT166"/>
      <c r="LU166"/>
      <c r="LV166"/>
      <c r="LW166"/>
      <c r="LX166"/>
      <c r="LY166"/>
      <c r="LZ166"/>
      <c r="MA166"/>
      <c r="MB166"/>
      <c r="MC166"/>
      <c r="MD166"/>
      <c r="ME166"/>
      <c r="MF166"/>
      <c r="MG166"/>
      <c r="MH166"/>
      <c r="MI166"/>
      <c r="MJ166"/>
      <c r="MK166"/>
      <c r="ML166"/>
      <c r="MM166"/>
      <c r="MN166"/>
      <c r="MO166"/>
      <c r="MP166"/>
      <c r="MQ166"/>
      <c r="MR166"/>
      <c r="MS166"/>
      <c r="MT166"/>
      <c r="MU166"/>
      <c r="MV166"/>
      <c r="MW166"/>
      <c r="MX166"/>
      <c r="MY166"/>
      <c r="MZ166"/>
      <c r="NA166"/>
      <c r="NB166"/>
      <c r="NC166"/>
      <c r="ND166"/>
      <c r="NE166"/>
      <c r="NF166"/>
      <c r="NG166"/>
      <c r="NH166"/>
      <c r="NI166"/>
      <c r="NJ166"/>
      <c r="NK166"/>
      <c r="NL166"/>
      <c r="NM166"/>
      <c r="NN166"/>
      <c r="NO166"/>
      <c r="NP166"/>
      <c r="NQ166"/>
      <c r="NR166"/>
      <c r="NS166"/>
      <c r="NT166"/>
      <c r="NU166"/>
      <c r="NV166"/>
      <c r="NW166"/>
      <c r="NX166"/>
      <c r="NY166"/>
      <c r="NZ166"/>
      <c r="OA166"/>
      <c r="OB166"/>
      <c r="OC166"/>
      <c r="OD166"/>
      <c r="OE166"/>
      <c r="OF166"/>
      <c r="OG166"/>
      <c r="OH166"/>
      <c r="OI166"/>
      <c r="OJ166"/>
      <c r="OK166"/>
      <c r="OL166"/>
      <c r="OM166"/>
      <c r="ON166"/>
      <c r="OO166"/>
      <c r="OP166"/>
      <c r="OQ166"/>
      <c r="OR166"/>
      <c r="OS166"/>
      <c r="OT166"/>
      <c r="OU166"/>
      <c r="OV166"/>
      <c r="OW166"/>
      <c r="OX166"/>
      <c r="OY166"/>
      <c r="OZ166"/>
      <c r="PA166"/>
      <c r="PB166"/>
      <c r="PC166"/>
      <c r="PD166"/>
      <c r="PE166"/>
      <c r="PF166"/>
      <c r="PG166"/>
      <c r="PH166"/>
      <c r="PI166"/>
      <c r="PJ166"/>
      <c r="PK166"/>
      <c r="PL166"/>
      <c r="PM166"/>
      <c r="PN166"/>
      <c r="PO166"/>
      <c r="PP166"/>
      <c r="PQ166"/>
      <c r="PR166"/>
      <c r="PS166"/>
      <c r="PT166"/>
      <c r="PU166"/>
      <c r="PV166"/>
      <c r="PW166"/>
      <c r="PX166"/>
      <c r="PY166"/>
      <c r="PZ166"/>
      <c r="QA166"/>
      <c r="QB166"/>
      <c r="QC166"/>
      <c r="QD166"/>
      <c r="QE166"/>
      <c r="QF166"/>
      <c r="QG166"/>
      <c r="QH166"/>
      <c r="QI166"/>
      <c r="QJ166"/>
      <c r="QK166"/>
      <c r="QL166"/>
      <c r="QM166"/>
      <c r="QN166"/>
      <c r="QO166"/>
      <c r="QP166"/>
      <c r="QQ166"/>
      <c r="QR166"/>
      <c r="QS166"/>
      <c r="QT166"/>
      <c r="QU166"/>
      <c r="QV166"/>
      <c r="QW166"/>
      <c r="QX166"/>
      <c r="QY166"/>
      <c r="QZ166"/>
      <c r="RA166"/>
      <c r="RB166"/>
      <c r="RC166"/>
      <c r="RD166"/>
      <c r="RE166"/>
      <c r="RF166"/>
    </row>
    <row r="167" spans="1:474">
      <c r="A167" s="255">
        <v>67</v>
      </c>
      <c r="B167" s="255" t="s">
        <v>190</v>
      </c>
      <c r="C167" s="255" t="s">
        <v>100</v>
      </c>
      <c r="D167" s="221">
        <v>32.5</v>
      </c>
      <c r="E167" s="221">
        <v>30</v>
      </c>
      <c r="F167" s="221">
        <v>35</v>
      </c>
      <c r="G167" s="221"/>
      <c r="H167" s="221"/>
      <c r="I167" s="221"/>
      <c r="J167"/>
      <c r="K167"/>
      <c r="L167"/>
      <c r="M167"/>
      <c r="N167"/>
      <c r="O167"/>
      <c r="P167"/>
      <c r="Q167"/>
      <c r="R167"/>
      <c r="S167"/>
      <c r="T167"/>
      <c r="U167"/>
      <c r="V167"/>
      <c r="W167"/>
      <c r="X167"/>
      <c r="Y167"/>
      <c r="Z167"/>
      <c r="AA167"/>
      <c r="AB167"/>
      <c r="AC167"/>
      <c r="AD167"/>
      <c r="AE167"/>
      <c r="AF167"/>
      <c r="AG167"/>
      <c r="AH167"/>
      <c r="AI167"/>
      <c r="AJ167"/>
      <c r="AK167"/>
      <c r="AL167"/>
      <c r="AM167"/>
      <c r="AN167"/>
      <c r="AO167"/>
      <c r="AP167"/>
      <c r="AQ167"/>
      <c r="AR167"/>
      <c r="AS167"/>
      <c r="AT167"/>
      <c r="AU167"/>
      <c r="AV167"/>
      <c r="AW167"/>
      <c r="AX167"/>
      <c r="AY167"/>
      <c r="AZ167"/>
      <c r="BA167"/>
      <c r="BB167"/>
      <c r="BC167"/>
      <c r="BD167"/>
      <c r="BE167"/>
      <c r="BF167"/>
      <c r="BG167"/>
      <c r="BH167"/>
      <c r="BI167"/>
      <c r="BJ167"/>
      <c r="BK167"/>
      <c r="BL167"/>
      <c r="BM167"/>
      <c r="BN167"/>
      <c r="BO167"/>
      <c r="BP167"/>
      <c r="BQ167"/>
      <c r="BR167"/>
      <c r="BS167"/>
      <c r="BT167"/>
      <c r="BU167"/>
      <c r="BV167"/>
      <c r="BW167"/>
      <c r="BX167"/>
      <c r="BY167"/>
      <c r="BZ167"/>
      <c r="CA167"/>
      <c r="CB167"/>
      <c r="CC167"/>
      <c r="CD167"/>
      <c r="CE167"/>
      <c r="CF167"/>
      <c r="CG167"/>
      <c r="CH167"/>
      <c r="CI167"/>
      <c r="CJ167"/>
      <c r="CK167"/>
      <c r="CL167"/>
      <c r="CM167"/>
      <c r="CN167"/>
      <c r="CO167"/>
      <c r="CP167"/>
      <c r="CQ167"/>
      <c r="CR167"/>
      <c r="CS167"/>
      <c r="CT167"/>
      <c r="CU167"/>
      <c r="CV167"/>
      <c r="CW167"/>
      <c r="CX167"/>
      <c r="CY167"/>
      <c r="CZ167"/>
      <c r="DA167"/>
      <c r="DB167"/>
      <c r="DC167"/>
      <c r="DD167"/>
      <c r="DE167"/>
      <c r="DF167"/>
      <c r="DG167"/>
      <c r="DH167"/>
      <c r="DI167"/>
      <c r="DJ167"/>
      <c r="DK167"/>
      <c r="DL167"/>
      <c r="DM167"/>
      <c r="DN167"/>
      <c r="DO167"/>
      <c r="DP167"/>
      <c r="DQ167"/>
      <c r="DR167"/>
      <c r="DS167"/>
      <c r="DT167"/>
      <c r="DU167"/>
      <c r="DV167"/>
      <c r="DW167"/>
      <c r="DX167"/>
      <c r="DY167"/>
      <c r="DZ167"/>
      <c r="EA167"/>
      <c r="EB167"/>
      <c r="EC167"/>
      <c r="ED167"/>
      <c r="EE167"/>
      <c r="EF167"/>
      <c r="EG167"/>
      <c r="EH167"/>
      <c r="EI167"/>
      <c r="EJ167"/>
      <c r="EK167"/>
      <c r="EL167"/>
      <c r="EM167"/>
      <c r="EN167"/>
      <c r="EO167"/>
      <c r="EP167"/>
      <c r="EQ167"/>
      <c r="ER167"/>
      <c r="ES167"/>
      <c r="ET167"/>
      <c r="EU167"/>
      <c r="EV167"/>
      <c r="EW167"/>
      <c r="EX167"/>
      <c r="EY167"/>
      <c r="EZ167"/>
      <c r="FA167"/>
      <c r="FB167"/>
      <c r="FC167"/>
      <c r="FD167"/>
      <c r="FE167"/>
      <c r="FF167"/>
      <c r="FG167"/>
      <c r="FH167"/>
      <c r="FI167"/>
      <c r="FJ167"/>
      <c r="FK167"/>
      <c r="FL167"/>
      <c r="FM167"/>
      <c r="FN167"/>
      <c r="FO167"/>
      <c r="FP167"/>
      <c r="FQ167"/>
      <c r="FR167"/>
      <c r="FS167"/>
      <c r="FT167"/>
      <c r="FU167"/>
      <c r="FV167"/>
      <c r="FW167"/>
      <c r="FX167"/>
      <c r="FY167"/>
      <c r="FZ167"/>
      <c r="GA167"/>
      <c r="GB167"/>
      <c r="GC167"/>
      <c r="GD167"/>
      <c r="GE167"/>
      <c r="GF167"/>
      <c r="GG167"/>
      <c r="GH167"/>
      <c r="GI167"/>
      <c r="GJ167"/>
      <c r="GK167"/>
      <c r="GL167"/>
      <c r="GM167"/>
      <c r="GN167"/>
      <c r="GO167"/>
      <c r="GP167"/>
      <c r="GQ167"/>
      <c r="GR167"/>
      <c r="GS167"/>
      <c r="GT167"/>
      <c r="GU167"/>
      <c r="GV167"/>
      <c r="GW167"/>
      <c r="GX167"/>
      <c r="GY167"/>
      <c r="GZ167"/>
      <c r="HA167"/>
      <c r="HB167"/>
      <c r="HC167"/>
      <c r="HD167"/>
      <c r="HE167"/>
      <c r="HF167"/>
      <c r="HG167"/>
      <c r="HH167"/>
      <c r="HI167"/>
      <c r="HJ167"/>
      <c r="HK167"/>
      <c r="HL167"/>
      <c r="HM167"/>
      <c r="HN167"/>
      <c r="HO167"/>
      <c r="HP167"/>
      <c r="HQ167"/>
      <c r="HR167"/>
      <c r="HS167"/>
      <c r="HT167"/>
      <c r="HU167"/>
      <c r="HV167"/>
      <c r="HW167"/>
      <c r="HX167"/>
      <c r="HY167"/>
      <c r="HZ167"/>
      <c r="IA167"/>
      <c r="IB167"/>
      <c r="IC167"/>
      <c r="ID167"/>
      <c r="IE167"/>
      <c r="IF167"/>
      <c r="IG167"/>
      <c r="IH167"/>
      <c r="II167"/>
      <c r="IJ167"/>
      <c r="IK167"/>
      <c r="IL167"/>
      <c r="IM167"/>
      <c r="IN167"/>
      <c r="IO167"/>
      <c r="IP167"/>
      <c r="IQ167"/>
      <c r="IR167"/>
      <c r="IS167"/>
      <c r="IT167"/>
      <c r="IU167"/>
      <c r="IV167"/>
      <c r="IW167"/>
      <c r="IX167"/>
      <c r="IY167"/>
      <c r="IZ167"/>
      <c r="JA167"/>
      <c r="JB167"/>
      <c r="JC167"/>
      <c r="JD167"/>
      <c r="JE167"/>
      <c r="JF167"/>
      <c r="JG167"/>
      <c r="JH167"/>
      <c r="JI167"/>
      <c r="JJ167"/>
      <c r="JK167"/>
      <c r="JL167"/>
      <c r="JM167"/>
      <c r="JN167"/>
      <c r="JO167"/>
      <c r="JP167"/>
      <c r="JQ167"/>
      <c r="JR167"/>
      <c r="JS167"/>
      <c r="JT167"/>
      <c r="JU167"/>
      <c r="JV167"/>
      <c r="JW167"/>
      <c r="JX167"/>
      <c r="JY167"/>
      <c r="JZ167"/>
      <c r="KA167"/>
      <c r="KB167"/>
      <c r="KC167"/>
      <c r="KD167"/>
      <c r="KE167"/>
      <c r="KF167"/>
      <c r="KG167"/>
      <c r="KH167"/>
      <c r="KI167"/>
      <c r="KJ167"/>
      <c r="KK167"/>
      <c r="KL167"/>
      <c r="KM167"/>
      <c r="KN167"/>
      <c r="KO167"/>
      <c r="KP167"/>
      <c r="KQ167"/>
      <c r="KR167"/>
      <c r="KS167"/>
      <c r="KT167"/>
      <c r="KU167"/>
      <c r="KV167"/>
      <c r="KW167"/>
      <c r="KX167"/>
      <c r="KY167"/>
      <c r="KZ167"/>
      <c r="LA167"/>
      <c r="LB167"/>
      <c r="LC167"/>
      <c r="LD167"/>
      <c r="LE167"/>
      <c r="LF167"/>
      <c r="LG167"/>
      <c r="LH167"/>
      <c r="LI167"/>
      <c r="LJ167"/>
      <c r="LK167"/>
      <c r="LL167"/>
      <c r="LM167"/>
      <c r="LN167"/>
      <c r="LO167"/>
      <c r="LP167"/>
      <c r="LQ167"/>
      <c r="LR167"/>
      <c r="LS167"/>
      <c r="LT167"/>
      <c r="LU167"/>
      <c r="LV167"/>
      <c r="LW167"/>
      <c r="LX167"/>
      <c r="LY167"/>
      <c r="LZ167"/>
      <c r="MA167"/>
      <c r="MB167"/>
      <c r="MC167"/>
      <c r="MD167"/>
      <c r="ME167"/>
      <c r="MF167"/>
      <c r="MG167"/>
      <c r="MH167"/>
      <c r="MI167"/>
      <c r="MJ167"/>
      <c r="MK167"/>
      <c r="ML167"/>
      <c r="MM167"/>
      <c r="MN167"/>
      <c r="MO167"/>
      <c r="MP167"/>
      <c r="MQ167"/>
      <c r="MR167"/>
      <c r="MS167"/>
      <c r="MT167"/>
      <c r="MU167"/>
      <c r="MV167"/>
      <c r="MW167"/>
      <c r="MX167"/>
      <c r="MY167"/>
      <c r="MZ167"/>
      <c r="NA167"/>
      <c r="NB167"/>
      <c r="NC167"/>
      <c r="ND167"/>
      <c r="NE167"/>
      <c r="NF167"/>
      <c r="NG167"/>
      <c r="NH167"/>
      <c r="NI167"/>
      <c r="NJ167"/>
      <c r="NK167"/>
      <c r="NL167"/>
      <c r="NM167"/>
      <c r="NN167"/>
      <c r="NO167"/>
      <c r="NP167"/>
      <c r="NQ167"/>
      <c r="NR167"/>
      <c r="NS167"/>
      <c r="NT167"/>
      <c r="NU167"/>
      <c r="NV167"/>
      <c r="NW167"/>
      <c r="NX167"/>
      <c r="NY167"/>
      <c r="NZ167"/>
      <c r="OA167"/>
      <c r="OB167"/>
      <c r="OC167"/>
      <c r="OD167"/>
      <c r="OE167"/>
      <c r="OF167"/>
      <c r="OG167"/>
      <c r="OH167"/>
      <c r="OI167"/>
      <c r="OJ167"/>
      <c r="OK167"/>
      <c r="OL167"/>
      <c r="OM167"/>
      <c r="ON167"/>
      <c r="OO167"/>
      <c r="OP167"/>
      <c r="OQ167"/>
      <c r="OR167"/>
      <c r="OS167"/>
      <c r="OT167"/>
      <c r="OU167"/>
      <c r="OV167"/>
      <c r="OW167"/>
      <c r="OX167"/>
      <c r="OY167"/>
      <c r="OZ167"/>
      <c r="PA167"/>
      <c r="PB167"/>
      <c r="PC167"/>
      <c r="PD167"/>
      <c r="PE167"/>
      <c r="PF167"/>
      <c r="PG167"/>
      <c r="PH167"/>
      <c r="PI167"/>
      <c r="PJ167"/>
      <c r="PK167"/>
      <c r="PL167"/>
      <c r="PM167"/>
      <c r="PN167"/>
      <c r="PO167"/>
      <c r="PP167"/>
      <c r="PQ167"/>
      <c r="PR167"/>
      <c r="PS167"/>
      <c r="PT167"/>
      <c r="PU167"/>
      <c r="PV167"/>
      <c r="PW167"/>
      <c r="PX167"/>
      <c r="PY167"/>
      <c r="PZ167"/>
      <c r="QA167"/>
      <c r="QB167"/>
      <c r="QC167"/>
      <c r="QD167"/>
      <c r="QE167"/>
      <c r="QF167"/>
      <c r="QG167"/>
      <c r="QH167"/>
      <c r="QI167"/>
      <c r="QJ167"/>
      <c r="QK167"/>
      <c r="QL167"/>
      <c r="QM167"/>
      <c r="QN167"/>
      <c r="QO167"/>
      <c r="QP167"/>
      <c r="QQ167"/>
      <c r="QR167"/>
      <c r="QS167"/>
      <c r="QT167"/>
      <c r="QU167"/>
      <c r="QV167"/>
      <c r="QW167"/>
      <c r="QX167"/>
      <c r="QY167"/>
      <c r="QZ167"/>
      <c r="RA167"/>
      <c r="RB167"/>
      <c r="RC167"/>
      <c r="RD167"/>
      <c r="RE167"/>
      <c r="RF167"/>
    </row>
    <row r="168" spans="1:474">
      <c r="A168" s="255">
        <v>67</v>
      </c>
      <c r="B168" s="255" t="s">
        <v>182</v>
      </c>
      <c r="C168" s="255" t="s">
        <v>100</v>
      </c>
      <c r="D168" s="221">
        <v>30</v>
      </c>
      <c r="E168" s="221">
        <v>30</v>
      </c>
      <c r="F168" s="221">
        <v>30</v>
      </c>
      <c r="G168" s="221"/>
      <c r="H168" s="221"/>
      <c r="I168" s="221"/>
      <c r="J168"/>
      <c r="K168"/>
      <c r="L168"/>
      <c r="M168"/>
      <c r="N168"/>
      <c r="O168"/>
      <c r="P168"/>
      <c r="Q168"/>
      <c r="R168"/>
      <c r="S168"/>
      <c r="T168"/>
      <c r="U168"/>
      <c r="V168"/>
      <c r="W168"/>
      <c r="X168"/>
      <c r="Y168"/>
      <c r="Z168"/>
      <c r="AA168"/>
      <c r="AB168"/>
      <c r="AC168"/>
      <c r="AD168"/>
      <c r="AE168"/>
      <c r="AF168"/>
      <c r="AG168"/>
      <c r="AH168"/>
      <c r="AI168"/>
      <c r="AJ168"/>
      <c r="AK168"/>
      <c r="AL168"/>
      <c r="AM168"/>
      <c r="AN168"/>
      <c r="AO168"/>
      <c r="AP168"/>
      <c r="AQ168"/>
      <c r="AR168"/>
      <c r="AS168"/>
      <c r="AT168"/>
      <c r="AU168"/>
      <c r="AV168"/>
      <c r="AW168"/>
      <c r="AX168"/>
      <c r="AY168"/>
      <c r="AZ168"/>
      <c r="BA168"/>
      <c r="BB168"/>
      <c r="BC168"/>
      <c r="BD168"/>
      <c r="BE168"/>
      <c r="BF168"/>
      <c r="BG168"/>
      <c r="BH168"/>
      <c r="BI168"/>
      <c r="BJ168"/>
      <c r="BK168"/>
      <c r="BL168"/>
      <c r="BM168"/>
      <c r="BN168"/>
      <c r="BO168"/>
      <c r="BP168"/>
      <c r="BQ168"/>
      <c r="BR168"/>
      <c r="BS168"/>
      <c r="BT168"/>
      <c r="BU168"/>
      <c r="BV168"/>
      <c r="BW168"/>
      <c r="BX168"/>
      <c r="BY168"/>
      <c r="BZ168"/>
      <c r="CA168"/>
      <c r="CB168"/>
      <c r="CC168"/>
      <c r="CD168"/>
      <c r="CE168"/>
      <c r="CF168"/>
      <c r="CG168"/>
      <c r="CH168"/>
      <c r="CI168"/>
      <c r="CJ168"/>
      <c r="CK168"/>
      <c r="CL168"/>
      <c r="CM168"/>
      <c r="CN168"/>
      <c r="CO168"/>
      <c r="CP168"/>
      <c r="CQ168"/>
      <c r="CR168"/>
      <c r="CS168"/>
      <c r="CT168"/>
      <c r="CU168"/>
      <c r="CV168"/>
      <c r="CW168"/>
      <c r="CX168"/>
      <c r="CY168"/>
      <c r="CZ168"/>
      <c r="DA168"/>
      <c r="DB168"/>
      <c r="DC168"/>
      <c r="DD168"/>
      <c r="DE168"/>
      <c r="DF168"/>
      <c r="DG168"/>
      <c r="DH168"/>
      <c r="DI168"/>
      <c r="DJ168"/>
      <c r="DK168"/>
      <c r="DL168"/>
      <c r="DM168"/>
      <c r="DN168"/>
      <c r="DO168"/>
      <c r="DP168"/>
      <c r="DQ168"/>
      <c r="DR168"/>
      <c r="DS168"/>
      <c r="DT168"/>
      <c r="DU168"/>
      <c r="DV168"/>
      <c r="DW168"/>
      <c r="DX168"/>
      <c r="DY168"/>
      <c r="DZ168"/>
      <c r="EA168"/>
      <c r="EB168"/>
      <c r="EC168"/>
      <c r="ED168"/>
      <c r="EE168"/>
      <c r="EF168"/>
      <c r="EG168"/>
      <c r="EH168"/>
      <c r="EI168"/>
      <c r="EJ168"/>
      <c r="EK168"/>
      <c r="EL168"/>
      <c r="EM168"/>
      <c r="EN168"/>
      <c r="EO168"/>
      <c r="EP168"/>
      <c r="EQ168"/>
      <c r="ER168"/>
      <c r="ES168"/>
      <c r="ET168"/>
      <c r="EU168"/>
      <c r="EV168"/>
      <c r="EW168"/>
      <c r="EX168"/>
      <c r="EY168"/>
      <c r="EZ168"/>
      <c r="FA168"/>
      <c r="FB168"/>
      <c r="FC168"/>
      <c r="FD168"/>
      <c r="FE168"/>
      <c r="FF168"/>
      <c r="FG168"/>
      <c r="FH168"/>
      <c r="FI168"/>
      <c r="FJ168"/>
      <c r="FK168"/>
      <c r="FL168"/>
      <c r="FM168"/>
      <c r="FN168"/>
      <c r="FO168"/>
      <c r="FP168"/>
      <c r="FQ168"/>
      <c r="FR168"/>
      <c r="FS168"/>
      <c r="FT168"/>
      <c r="FU168"/>
      <c r="FV168"/>
      <c r="FW168"/>
      <c r="FX168"/>
      <c r="FY168"/>
      <c r="FZ168"/>
      <c r="GA168"/>
      <c r="GB168"/>
      <c r="GC168"/>
      <c r="GD168"/>
      <c r="GE168"/>
      <c r="GF168"/>
      <c r="GG168"/>
      <c r="GH168"/>
      <c r="GI168"/>
      <c r="GJ168"/>
      <c r="GK168"/>
      <c r="GL168"/>
      <c r="GM168"/>
      <c r="GN168"/>
      <c r="GO168"/>
      <c r="GP168"/>
      <c r="GQ168"/>
      <c r="GR168"/>
      <c r="GS168"/>
      <c r="GT168"/>
      <c r="GU168"/>
      <c r="GV168"/>
      <c r="GW168"/>
      <c r="GX168"/>
      <c r="GY168"/>
      <c r="GZ168"/>
      <c r="HA168"/>
      <c r="HB168"/>
      <c r="HC168"/>
      <c r="HD168"/>
      <c r="HE168"/>
      <c r="HF168"/>
      <c r="HG168"/>
      <c r="HH168"/>
      <c r="HI168"/>
      <c r="HJ168"/>
      <c r="HK168"/>
      <c r="HL168"/>
      <c r="HM168"/>
      <c r="HN168"/>
      <c r="HO168"/>
      <c r="HP168"/>
      <c r="HQ168"/>
      <c r="HR168"/>
      <c r="HS168"/>
      <c r="HT168"/>
      <c r="HU168"/>
      <c r="HV168"/>
      <c r="HW168"/>
      <c r="HX168"/>
      <c r="HY168"/>
      <c r="HZ168"/>
      <c r="IA168"/>
      <c r="IB168"/>
      <c r="IC168"/>
      <c r="ID168"/>
      <c r="IE168"/>
      <c r="IF168"/>
      <c r="IG168"/>
      <c r="IH168"/>
      <c r="II168"/>
      <c r="IJ168"/>
      <c r="IK168"/>
      <c r="IL168"/>
      <c r="IM168"/>
      <c r="IN168"/>
      <c r="IO168"/>
      <c r="IP168"/>
      <c r="IQ168"/>
      <c r="IR168"/>
      <c r="IS168"/>
      <c r="IT168"/>
      <c r="IU168"/>
      <c r="IV168"/>
      <c r="IW168"/>
      <c r="IX168"/>
      <c r="IY168"/>
      <c r="IZ168"/>
      <c r="JA168"/>
      <c r="JB168"/>
      <c r="JC168"/>
      <c r="JD168"/>
      <c r="JE168"/>
      <c r="JF168"/>
      <c r="JG168"/>
      <c r="JH168"/>
      <c r="JI168"/>
      <c r="JJ168"/>
      <c r="JK168"/>
      <c r="JL168"/>
      <c r="JM168"/>
      <c r="JN168"/>
      <c r="JO168"/>
      <c r="JP168"/>
      <c r="JQ168"/>
      <c r="JR168"/>
      <c r="JS168"/>
      <c r="JT168"/>
      <c r="JU168"/>
      <c r="JV168"/>
      <c r="JW168"/>
      <c r="JX168"/>
      <c r="JY168"/>
      <c r="JZ168"/>
      <c r="KA168"/>
      <c r="KB168"/>
      <c r="KC168"/>
      <c r="KD168"/>
      <c r="KE168"/>
      <c r="KF168"/>
      <c r="KG168"/>
      <c r="KH168"/>
      <c r="KI168"/>
      <c r="KJ168"/>
      <c r="KK168"/>
      <c r="KL168"/>
      <c r="KM168"/>
      <c r="KN168"/>
      <c r="KO168"/>
      <c r="KP168"/>
      <c r="KQ168"/>
      <c r="KR168"/>
      <c r="KS168"/>
      <c r="KT168"/>
      <c r="KU168"/>
      <c r="KV168"/>
      <c r="KW168"/>
      <c r="KX168"/>
      <c r="KY168"/>
      <c r="KZ168"/>
      <c r="LA168"/>
      <c r="LB168"/>
      <c r="LC168"/>
      <c r="LD168"/>
      <c r="LE168"/>
      <c r="LF168"/>
      <c r="LG168"/>
      <c r="LH168"/>
      <c r="LI168"/>
      <c r="LJ168"/>
      <c r="LK168"/>
      <c r="LL168"/>
      <c r="LM168"/>
      <c r="LN168"/>
      <c r="LO168"/>
      <c r="LP168"/>
      <c r="LQ168"/>
      <c r="LR168"/>
      <c r="LS168"/>
      <c r="LT168"/>
      <c r="LU168"/>
      <c r="LV168"/>
      <c r="LW168"/>
      <c r="LX168"/>
      <c r="LY168"/>
      <c r="LZ168"/>
      <c r="MA168"/>
      <c r="MB168"/>
      <c r="MC168"/>
      <c r="MD168"/>
      <c r="ME168"/>
      <c r="MF168"/>
      <c r="MG168"/>
      <c r="MH168"/>
      <c r="MI168"/>
      <c r="MJ168"/>
      <c r="MK168"/>
      <c r="ML168"/>
      <c r="MM168"/>
      <c r="MN168"/>
      <c r="MO168"/>
      <c r="MP168"/>
      <c r="MQ168"/>
      <c r="MR168"/>
      <c r="MS168"/>
      <c r="MT168"/>
      <c r="MU168"/>
      <c r="MV168"/>
      <c r="MW168"/>
      <c r="MX168"/>
      <c r="MY168"/>
      <c r="MZ168"/>
      <c r="NA168"/>
      <c r="NB168"/>
      <c r="NC168"/>
      <c r="ND168"/>
      <c r="NE168"/>
      <c r="NF168"/>
      <c r="NG168"/>
      <c r="NH168"/>
      <c r="NI168"/>
      <c r="NJ168"/>
      <c r="NK168"/>
      <c r="NL168"/>
      <c r="NM168"/>
      <c r="NN168"/>
      <c r="NO168"/>
      <c r="NP168"/>
      <c r="NQ168"/>
      <c r="NR168"/>
      <c r="NS168"/>
      <c r="NT168"/>
      <c r="NU168"/>
      <c r="NV168"/>
      <c r="NW168"/>
      <c r="NX168"/>
      <c r="NY168"/>
      <c r="NZ168"/>
      <c r="OA168"/>
      <c r="OB168"/>
      <c r="OC168"/>
      <c r="OD168"/>
      <c r="OE168"/>
      <c r="OF168"/>
      <c r="OG168"/>
      <c r="OH168"/>
      <c r="OI168"/>
      <c r="OJ168"/>
      <c r="OK168"/>
      <c r="OL168"/>
      <c r="OM168"/>
      <c r="ON168"/>
      <c r="OO168"/>
      <c r="OP168"/>
      <c r="OQ168"/>
      <c r="OR168"/>
      <c r="OS168"/>
      <c r="OT168"/>
      <c r="OU168"/>
      <c r="OV168"/>
      <c r="OW168"/>
      <c r="OX168"/>
      <c r="OY168"/>
      <c r="OZ168"/>
      <c r="PA168"/>
      <c r="PB168"/>
      <c r="PC168"/>
      <c r="PD168"/>
      <c r="PE168"/>
      <c r="PF168"/>
      <c r="PG168"/>
      <c r="PH168"/>
      <c r="PI168"/>
      <c r="PJ168"/>
      <c r="PK168"/>
      <c r="PL168"/>
      <c r="PM168"/>
      <c r="PN168"/>
      <c r="PO168"/>
      <c r="PP168"/>
      <c r="PQ168"/>
      <c r="PR168"/>
      <c r="PS168"/>
      <c r="PT168"/>
      <c r="PU168"/>
      <c r="PV168"/>
      <c r="PW168"/>
      <c r="PX168"/>
      <c r="PY168"/>
      <c r="PZ168"/>
      <c r="QA168"/>
      <c r="QB168"/>
      <c r="QC168"/>
      <c r="QD168"/>
      <c r="QE168"/>
      <c r="QF168"/>
      <c r="QG168"/>
      <c r="QH168"/>
      <c r="QI168"/>
      <c r="QJ168"/>
      <c r="QK168"/>
      <c r="QL168"/>
      <c r="QM168"/>
      <c r="QN168"/>
      <c r="QO168"/>
      <c r="QP168"/>
      <c r="QQ168"/>
      <c r="QR168"/>
      <c r="QS168"/>
      <c r="QT168"/>
      <c r="QU168"/>
      <c r="QV168"/>
      <c r="QW168"/>
      <c r="QX168"/>
      <c r="QY168"/>
      <c r="QZ168"/>
      <c r="RA168"/>
      <c r="RB168"/>
      <c r="RC168"/>
      <c r="RD168"/>
      <c r="RE168"/>
      <c r="RF168"/>
    </row>
    <row r="169" spans="1:474">
      <c r="A169" s="255">
        <v>68</v>
      </c>
      <c r="B169" s="255" t="s">
        <v>190</v>
      </c>
      <c r="C169" s="255" t="s">
        <v>101</v>
      </c>
      <c r="D169" s="221">
        <v>8</v>
      </c>
      <c r="E169" s="221">
        <v>8</v>
      </c>
      <c r="F169" s="221">
        <v>8</v>
      </c>
      <c r="G169" s="221"/>
      <c r="H169" s="221"/>
      <c r="I169" s="221"/>
      <c r="J169"/>
      <c r="K169"/>
      <c r="L169"/>
      <c r="M169"/>
      <c r="N169"/>
      <c r="O169"/>
      <c r="P169"/>
      <c r="Q169"/>
      <c r="R169"/>
      <c r="S169"/>
      <c r="T169"/>
      <c r="U169"/>
      <c r="V169"/>
      <c r="W169"/>
      <c r="X169"/>
      <c r="Y169"/>
      <c r="Z169"/>
      <c r="AA169"/>
      <c r="AB169"/>
      <c r="AC169"/>
      <c r="AD169"/>
      <c r="AE169"/>
      <c r="AF169"/>
      <c r="AG169"/>
      <c r="AH169"/>
      <c r="AI169"/>
      <c r="AJ169"/>
      <c r="AK169"/>
      <c r="AL169"/>
      <c r="AM169"/>
      <c r="AN169"/>
      <c r="AO169"/>
      <c r="AP169"/>
      <c r="AQ169"/>
      <c r="AR169"/>
      <c r="AS169"/>
      <c r="AT169"/>
      <c r="AU169"/>
      <c r="AV169"/>
      <c r="AW169"/>
      <c r="AX169"/>
      <c r="AY169"/>
      <c r="AZ169"/>
      <c r="BA169"/>
      <c r="BB169"/>
      <c r="BC169"/>
      <c r="BD169"/>
      <c r="BE169"/>
      <c r="BF169"/>
      <c r="BG169"/>
      <c r="BH169"/>
      <c r="BI169"/>
      <c r="BJ169"/>
      <c r="BK169"/>
      <c r="BL169"/>
      <c r="BM169"/>
      <c r="BN169"/>
      <c r="BO169"/>
      <c r="BP169"/>
      <c r="BQ169"/>
      <c r="BR169"/>
      <c r="BS169"/>
      <c r="BT169"/>
      <c r="BU169"/>
      <c r="BV169"/>
      <c r="BW169"/>
      <c r="BX169"/>
      <c r="BY169"/>
      <c r="BZ169"/>
      <c r="CA169"/>
      <c r="CB169"/>
      <c r="CC169"/>
      <c r="CD169"/>
      <c r="CE169"/>
      <c r="CF169"/>
      <c r="CG169"/>
      <c r="CH169"/>
      <c r="CI169"/>
      <c r="CJ169"/>
      <c r="CK169"/>
      <c r="CL169"/>
      <c r="CM169"/>
      <c r="CN169"/>
      <c r="CO169"/>
      <c r="CP169"/>
      <c r="CQ169"/>
      <c r="CR169"/>
      <c r="CS169"/>
      <c r="CT169"/>
      <c r="CU169"/>
      <c r="CV169"/>
      <c r="CW169"/>
      <c r="CX169"/>
      <c r="CY169"/>
      <c r="CZ169"/>
      <c r="DA169"/>
      <c r="DB169"/>
      <c r="DC169"/>
      <c r="DD169"/>
      <c r="DE169"/>
      <c r="DF169"/>
      <c r="DG169"/>
      <c r="DH169"/>
      <c r="DI169"/>
      <c r="DJ169"/>
      <c r="DK169"/>
      <c r="DL169"/>
      <c r="DM169"/>
      <c r="DN169"/>
      <c r="DO169"/>
      <c r="DP169"/>
      <c r="DQ169"/>
      <c r="DR169"/>
      <c r="DS169"/>
      <c r="DT169"/>
      <c r="DU169"/>
      <c r="DV169"/>
      <c r="DW169"/>
      <c r="DX169"/>
      <c r="DY169"/>
      <c r="DZ169"/>
      <c r="EA169"/>
      <c r="EB169"/>
      <c r="EC169"/>
      <c r="ED169"/>
      <c r="EE169"/>
      <c r="EF169"/>
      <c r="EG169"/>
      <c r="EH169"/>
      <c r="EI169"/>
      <c r="EJ169"/>
      <c r="EK169"/>
      <c r="EL169"/>
      <c r="EM169"/>
      <c r="EN169"/>
      <c r="EO169"/>
      <c r="EP169"/>
      <c r="EQ169"/>
      <c r="ER169"/>
      <c r="ES169"/>
      <c r="ET169"/>
      <c r="EU169"/>
      <c r="EV169"/>
      <c r="EW169"/>
      <c r="EX169"/>
      <c r="EY169"/>
      <c r="EZ169"/>
      <c r="FA169"/>
      <c r="FB169"/>
      <c r="FC169"/>
      <c r="FD169"/>
      <c r="FE169"/>
      <c r="FF169"/>
      <c r="FG169"/>
      <c r="FH169"/>
      <c r="FI169"/>
      <c r="FJ169"/>
      <c r="FK169"/>
      <c r="FL169"/>
      <c r="FM169"/>
      <c r="FN169"/>
      <c r="FO169"/>
      <c r="FP169"/>
      <c r="FQ169"/>
      <c r="FR169"/>
      <c r="FS169"/>
      <c r="FT169"/>
      <c r="FU169"/>
      <c r="FV169"/>
      <c r="FW169"/>
      <c r="FX169"/>
      <c r="FY169"/>
      <c r="FZ169"/>
      <c r="GA169"/>
      <c r="GB169"/>
      <c r="GC169"/>
      <c r="GD169"/>
      <c r="GE169"/>
      <c r="GF169"/>
      <c r="GG169"/>
      <c r="GH169"/>
      <c r="GI169"/>
      <c r="GJ169"/>
      <c r="GK169"/>
      <c r="GL169"/>
      <c r="GM169"/>
      <c r="GN169"/>
      <c r="GO169"/>
      <c r="GP169"/>
      <c r="GQ169"/>
      <c r="GR169"/>
      <c r="GS169"/>
      <c r="GT169"/>
      <c r="GU169"/>
      <c r="GV169"/>
      <c r="GW169"/>
      <c r="GX169"/>
      <c r="GY169"/>
      <c r="GZ169"/>
      <c r="HA169"/>
      <c r="HB169"/>
      <c r="HC169"/>
      <c r="HD169"/>
      <c r="HE169"/>
      <c r="HF169"/>
      <c r="HG169"/>
      <c r="HH169"/>
      <c r="HI169"/>
      <c r="HJ169"/>
      <c r="HK169"/>
      <c r="HL169"/>
      <c r="HM169"/>
      <c r="HN169"/>
      <c r="HO169"/>
      <c r="HP169"/>
      <c r="HQ169"/>
      <c r="HR169"/>
      <c r="HS169"/>
      <c r="HT169"/>
      <c r="HU169"/>
      <c r="HV169"/>
      <c r="HW169"/>
      <c r="HX169"/>
      <c r="HY169"/>
      <c r="HZ169"/>
      <c r="IA169"/>
      <c r="IB169"/>
      <c r="IC169"/>
      <c r="ID169"/>
      <c r="IE169"/>
      <c r="IF169"/>
      <c r="IG169"/>
      <c r="IH169"/>
      <c r="II169"/>
      <c r="IJ169"/>
      <c r="IK169"/>
      <c r="IL169"/>
      <c r="IM169"/>
      <c r="IN169"/>
      <c r="IO169"/>
      <c r="IP169"/>
      <c r="IQ169"/>
      <c r="IR169"/>
      <c r="IS169"/>
      <c r="IT169"/>
      <c r="IU169"/>
      <c r="IV169"/>
      <c r="IW169"/>
      <c r="IX169"/>
      <c r="IY169"/>
      <c r="IZ169"/>
      <c r="JA169"/>
      <c r="JB169"/>
      <c r="JC169"/>
      <c r="JD169"/>
      <c r="JE169"/>
      <c r="JF169"/>
      <c r="JG169"/>
      <c r="JH169"/>
      <c r="JI169"/>
      <c r="JJ169"/>
      <c r="JK169"/>
      <c r="JL169"/>
      <c r="JM169"/>
      <c r="JN169"/>
      <c r="JO169"/>
      <c r="JP169"/>
      <c r="JQ169"/>
      <c r="JR169"/>
      <c r="JS169"/>
      <c r="JT169"/>
      <c r="JU169"/>
      <c r="JV169"/>
      <c r="JW169"/>
      <c r="JX169"/>
      <c r="JY169"/>
      <c r="JZ169"/>
      <c r="KA169"/>
      <c r="KB169"/>
      <c r="KC169"/>
      <c r="KD169"/>
      <c r="KE169"/>
      <c r="KF169"/>
      <c r="KG169"/>
      <c r="KH169"/>
      <c r="KI169"/>
      <c r="KJ169"/>
      <c r="KK169"/>
      <c r="KL169"/>
      <c r="KM169"/>
      <c r="KN169"/>
      <c r="KO169"/>
      <c r="KP169"/>
      <c r="KQ169"/>
      <c r="KR169"/>
      <c r="KS169"/>
      <c r="KT169"/>
      <c r="KU169"/>
      <c r="KV169"/>
      <c r="KW169"/>
      <c r="KX169"/>
      <c r="KY169"/>
      <c r="KZ169"/>
      <c r="LA169"/>
      <c r="LB169"/>
      <c r="LC169"/>
      <c r="LD169"/>
      <c r="LE169"/>
      <c r="LF169"/>
      <c r="LG169"/>
      <c r="LH169"/>
      <c r="LI169"/>
      <c r="LJ169"/>
      <c r="LK169"/>
      <c r="LL169"/>
      <c r="LM169"/>
      <c r="LN169"/>
      <c r="LO169"/>
      <c r="LP169"/>
      <c r="LQ169"/>
      <c r="LR169"/>
      <c r="LS169"/>
      <c r="LT169"/>
      <c r="LU169"/>
      <c r="LV169"/>
      <c r="LW169"/>
      <c r="LX169"/>
      <c r="LY169"/>
      <c r="LZ169"/>
      <c r="MA169"/>
      <c r="MB169"/>
      <c r="MC169"/>
      <c r="MD169"/>
      <c r="ME169"/>
      <c r="MF169"/>
      <c r="MG169"/>
      <c r="MH169"/>
      <c r="MI169"/>
      <c r="MJ169"/>
      <c r="MK169"/>
      <c r="ML169"/>
      <c r="MM169"/>
      <c r="MN169"/>
      <c r="MO169"/>
      <c r="MP169"/>
      <c r="MQ169"/>
      <c r="MR169"/>
      <c r="MS169"/>
      <c r="MT169"/>
      <c r="MU169"/>
      <c r="MV169"/>
      <c r="MW169"/>
      <c r="MX169"/>
      <c r="MY169"/>
      <c r="MZ169"/>
      <c r="NA169"/>
      <c r="NB169"/>
      <c r="NC169"/>
      <c r="ND169"/>
      <c r="NE169"/>
      <c r="NF169"/>
      <c r="NG169"/>
      <c r="NH169"/>
      <c r="NI169"/>
      <c r="NJ169"/>
      <c r="NK169"/>
      <c r="NL169"/>
      <c r="NM169"/>
      <c r="NN169"/>
      <c r="NO169"/>
      <c r="NP169"/>
      <c r="NQ169"/>
      <c r="NR169"/>
      <c r="NS169"/>
      <c r="NT169"/>
      <c r="NU169"/>
      <c r="NV169"/>
      <c r="NW169"/>
      <c r="NX169"/>
      <c r="NY169"/>
      <c r="NZ169"/>
      <c r="OA169"/>
      <c r="OB169"/>
      <c r="OC169"/>
      <c r="OD169"/>
      <c r="OE169"/>
      <c r="OF169"/>
      <c r="OG169"/>
      <c r="OH169"/>
      <c r="OI169"/>
      <c r="OJ169"/>
      <c r="OK169"/>
      <c r="OL169"/>
      <c r="OM169"/>
      <c r="ON169"/>
      <c r="OO169"/>
      <c r="OP169"/>
      <c r="OQ169"/>
      <c r="OR169"/>
      <c r="OS169"/>
      <c r="OT169"/>
      <c r="OU169"/>
      <c r="OV169"/>
      <c r="OW169"/>
      <c r="OX169"/>
      <c r="OY169"/>
      <c r="OZ169"/>
      <c r="PA169"/>
      <c r="PB169"/>
      <c r="PC169"/>
      <c r="PD169"/>
      <c r="PE169"/>
      <c r="PF169"/>
      <c r="PG169"/>
      <c r="PH169"/>
      <c r="PI169"/>
      <c r="PJ169"/>
      <c r="PK169"/>
      <c r="PL169"/>
      <c r="PM169"/>
      <c r="PN169"/>
      <c r="PO169"/>
      <c r="PP169"/>
      <c r="PQ169"/>
      <c r="PR169"/>
      <c r="PS169"/>
      <c r="PT169"/>
      <c r="PU169"/>
      <c r="PV169"/>
      <c r="PW169"/>
      <c r="PX169"/>
      <c r="PY169"/>
      <c r="PZ169"/>
      <c r="QA169"/>
      <c r="QB169"/>
      <c r="QC169"/>
      <c r="QD169"/>
      <c r="QE169"/>
      <c r="QF169"/>
      <c r="QG169"/>
      <c r="QH169"/>
      <c r="QI169"/>
      <c r="QJ169"/>
      <c r="QK169"/>
      <c r="QL169"/>
      <c r="QM169"/>
      <c r="QN169"/>
      <c r="QO169"/>
      <c r="QP169"/>
      <c r="QQ169"/>
      <c r="QR169"/>
      <c r="QS169"/>
      <c r="QT169"/>
      <c r="QU169"/>
      <c r="QV169"/>
      <c r="QW169"/>
      <c r="QX169"/>
      <c r="QY169"/>
      <c r="QZ169"/>
      <c r="RA169"/>
      <c r="RB169"/>
      <c r="RC169"/>
      <c r="RD169"/>
      <c r="RE169"/>
      <c r="RF169"/>
    </row>
    <row r="170" spans="1:474">
      <c r="A170" s="255">
        <v>68</v>
      </c>
      <c r="B170" s="255" t="s">
        <v>182</v>
      </c>
      <c r="C170" s="255" t="s">
        <v>101</v>
      </c>
      <c r="D170" s="221">
        <v>13</v>
      </c>
      <c r="E170" s="221">
        <v>12</v>
      </c>
      <c r="F170" s="221">
        <v>14</v>
      </c>
      <c r="G170" s="221"/>
      <c r="H170" s="221"/>
      <c r="I170" s="221"/>
      <c r="J170"/>
      <c r="K170"/>
      <c r="L170"/>
      <c r="M170"/>
      <c r="N170"/>
      <c r="O170"/>
      <c r="P170"/>
      <c r="Q170"/>
      <c r="R170"/>
      <c r="S170"/>
      <c r="T170"/>
      <c r="U170"/>
      <c r="V170"/>
      <c r="W170"/>
      <c r="X170"/>
      <c r="Y170"/>
      <c r="Z170"/>
      <c r="AA170"/>
      <c r="AB170"/>
      <c r="AC170"/>
      <c r="AD170"/>
      <c r="AE170"/>
      <c r="AF170"/>
      <c r="AG170"/>
      <c r="AH170"/>
      <c r="AI170"/>
      <c r="AJ170"/>
      <c r="AK170"/>
      <c r="AL170"/>
      <c r="AM170"/>
      <c r="AN170"/>
      <c r="AO170"/>
      <c r="AP170"/>
      <c r="AQ170"/>
      <c r="AR170"/>
      <c r="AS170"/>
      <c r="AT170"/>
      <c r="AU170"/>
      <c r="AV170"/>
      <c r="AW170"/>
      <c r="AX170"/>
      <c r="AY170"/>
      <c r="AZ170"/>
      <c r="BA170"/>
      <c r="BB170"/>
      <c r="BC170"/>
      <c r="BD170"/>
      <c r="BE170"/>
      <c r="BF170"/>
      <c r="BG170"/>
      <c r="BH170"/>
      <c r="BI170"/>
      <c r="BJ170"/>
      <c r="BK170"/>
      <c r="BL170"/>
      <c r="BM170"/>
      <c r="BN170"/>
      <c r="BO170"/>
      <c r="BP170"/>
      <c r="BQ170"/>
      <c r="BR170"/>
      <c r="BS170"/>
      <c r="BT170"/>
      <c r="BU170"/>
      <c r="BV170"/>
      <c r="BW170"/>
      <c r="BX170"/>
      <c r="BY170"/>
      <c r="BZ170"/>
      <c r="CA170"/>
      <c r="CB170"/>
      <c r="CC170"/>
      <c r="CD170"/>
      <c r="CE170"/>
      <c r="CF170"/>
      <c r="CG170"/>
      <c r="CH170"/>
      <c r="CI170"/>
      <c r="CJ170"/>
      <c r="CK170"/>
      <c r="CL170"/>
      <c r="CM170"/>
      <c r="CN170"/>
      <c r="CO170"/>
      <c r="CP170"/>
      <c r="CQ170"/>
      <c r="CR170"/>
      <c r="CS170"/>
      <c r="CT170"/>
      <c r="CU170"/>
      <c r="CV170"/>
      <c r="CW170"/>
      <c r="CX170"/>
      <c r="CY170"/>
      <c r="CZ170"/>
      <c r="DA170"/>
      <c r="DB170"/>
      <c r="DC170"/>
      <c r="DD170"/>
      <c r="DE170"/>
      <c r="DF170"/>
      <c r="DG170"/>
      <c r="DH170"/>
      <c r="DI170"/>
      <c r="DJ170"/>
      <c r="DK170"/>
      <c r="DL170"/>
      <c r="DM170"/>
      <c r="DN170"/>
      <c r="DO170"/>
      <c r="DP170"/>
      <c r="DQ170"/>
      <c r="DR170"/>
      <c r="DS170"/>
      <c r="DT170"/>
      <c r="DU170"/>
      <c r="DV170"/>
      <c r="DW170"/>
      <c r="DX170"/>
      <c r="DY170"/>
      <c r="DZ170"/>
      <c r="EA170"/>
      <c r="EB170"/>
      <c r="EC170"/>
      <c r="ED170"/>
      <c r="EE170"/>
      <c r="EF170"/>
      <c r="EG170"/>
      <c r="EH170"/>
      <c r="EI170"/>
      <c r="EJ170"/>
      <c r="EK170"/>
      <c r="EL170"/>
      <c r="EM170"/>
      <c r="EN170"/>
      <c r="EO170"/>
      <c r="EP170"/>
      <c r="EQ170"/>
      <c r="ER170"/>
      <c r="ES170"/>
      <c r="ET170"/>
      <c r="EU170"/>
      <c r="EV170"/>
      <c r="EW170"/>
      <c r="EX170"/>
      <c r="EY170"/>
      <c r="EZ170"/>
      <c r="FA170"/>
      <c r="FB170"/>
      <c r="FC170"/>
      <c r="FD170"/>
      <c r="FE170"/>
      <c r="FF170"/>
      <c r="FG170"/>
      <c r="FH170"/>
      <c r="FI170"/>
      <c r="FJ170"/>
      <c r="FK170"/>
      <c r="FL170"/>
      <c r="FM170"/>
      <c r="FN170"/>
      <c r="FO170"/>
      <c r="FP170"/>
      <c r="FQ170"/>
      <c r="FR170"/>
      <c r="FS170"/>
      <c r="FT170"/>
      <c r="FU170"/>
      <c r="FV170"/>
      <c r="FW170"/>
      <c r="FX170"/>
      <c r="FY170"/>
      <c r="FZ170"/>
      <c r="GA170"/>
      <c r="GB170"/>
      <c r="GC170"/>
      <c r="GD170"/>
      <c r="GE170"/>
      <c r="GF170"/>
      <c r="GG170"/>
      <c r="GH170"/>
      <c r="GI170"/>
      <c r="GJ170"/>
      <c r="GK170"/>
      <c r="GL170"/>
      <c r="GM170"/>
      <c r="GN170"/>
      <c r="GO170"/>
      <c r="GP170"/>
      <c r="GQ170"/>
      <c r="GR170"/>
      <c r="GS170"/>
      <c r="GT170"/>
      <c r="GU170"/>
      <c r="GV170"/>
      <c r="GW170"/>
      <c r="GX170"/>
      <c r="GY170"/>
      <c r="GZ170"/>
      <c r="HA170"/>
      <c r="HB170"/>
      <c r="HC170"/>
      <c r="HD170"/>
      <c r="HE170"/>
      <c r="HF170"/>
      <c r="HG170"/>
      <c r="HH170"/>
      <c r="HI170"/>
      <c r="HJ170"/>
      <c r="HK170"/>
      <c r="HL170"/>
      <c r="HM170"/>
      <c r="HN170"/>
      <c r="HO170"/>
      <c r="HP170"/>
      <c r="HQ170"/>
      <c r="HR170"/>
      <c r="HS170"/>
      <c r="HT170"/>
      <c r="HU170"/>
      <c r="HV170"/>
      <c r="HW170"/>
      <c r="HX170"/>
      <c r="HY170"/>
      <c r="HZ170"/>
      <c r="IA170"/>
      <c r="IB170"/>
      <c r="IC170"/>
      <c r="ID170"/>
      <c r="IE170"/>
      <c r="IF170"/>
      <c r="IG170"/>
      <c r="IH170"/>
      <c r="II170"/>
      <c r="IJ170"/>
      <c r="IK170"/>
      <c r="IL170"/>
      <c r="IM170"/>
      <c r="IN170"/>
      <c r="IO170"/>
      <c r="IP170"/>
      <c r="IQ170"/>
      <c r="IR170"/>
      <c r="IS170"/>
      <c r="IT170"/>
      <c r="IU170"/>
      <c r="IV170"/>
      <c r="IW170"/>
      <c r="IX170"/>
      <c r="IY170"/>
      <c r="IZ170"/>
      <c r="JA170"/>
      <c r="JB170"/>
      <c r="JC170"/>
      <c r="JD170"/>
      <c r="JE170"/>
      <c r="JF170"/>
      <c r="JG170"/>
      <c r="JH170"/>
      <c r="JI170"/>
      <c r="JJ170"/>
      <c r="JK170"/>
      <c r="JL170"/>
      <c r="JM170"/>
      <c r="JN170"/>
      <c r="JO170"/>
      <c r="JP170"/>
      <c r="JQ170"/>
      <c r="JR170"/>
      <c r="JS170"/>
      <c r="JT170"/>
      <c r="JU170"/>
      <c r="JV170"/>
      <c r="JW170"/>
      <c r="JX170"/>
      <c r="JY170"/>
      <c r="JZ170"/>
      <c r="KA170"/>
      <c r="KB170"/>
      <c r="KC170"/>
      <c r="KD170"/>
      <c r="KE170"/>
      <c r="KF170"/>
      <c r="KG170"/>
      <c r="KH170"/>
      <c r="KI170"/>
      <c r="KJ170"/>
      <c r="KK170"/>
      <c r="KL170"/>
      <c r="KM170"/>
      <c r="KN170"/>
      <c r="KO170"/>
      <c r="KP170"/>
      <c r="KQ170"/>
      <c r="KR170"/>
      <c r="KS170"/>
      <c r="KT170"/>
      <c r="KU170"/>
      <c r="KV170"/>
      <c r="KW170"/>
      <c r="KX170"/>
      <c r="KY170"/>
      <c r="KZ170"/>
      <c r="LA170"/>
      <c r="LB170"/>
      <c r="LC170"/>
      <c r="LD170"/>
      <c r="LE170"/>
      <c r="LF170"/>
      <c r="LG170"/>
      <c r="LH170"/>
      <c r="LI170"/>
      <c r="LJ170"/>
      <c r="LK170"/>
      <c r="LL170"/>
      <c r="LM170"/>
      <c r="LN170"/>
      <c r="LO170"/>
      <c r="LP170"/>
      <c r="LQ170"/>
      <c r="LR170"/>
      <c r="LS170"/>
      <c r="LT170"/>
      <c r="LU170"/>
      <c r="LV170"/>
      <c r="LW170"/>
      <c r="LX170"/>
      <c r="LY170"/>
      <c r="LZ170"/>
      <c r="MA170"/>
      <c r="MB170"/>
      <c r="MC170"/>
      <c r="MD170"/>
      <c r="ME170"/>
      <c r="MF170"/>
      <c r="MG170"/>
      <c r="MH170"/>
      <c r="MI170"/>
      <c r="MJ170"/>
      <c r="MK170"/>
      <c r="ML170"/>
      <c r="MM170"/>
      <c r="MN170"/>
      <c r="MO170"/>
      <c r="MP170"/>
      <c r="MQ170"/>
      <c r="MR170"/>
      <c r="MS170"/>
      <c r="MT170"/>
      <c r="MU170"/>
      <c r="MV170"/>
      <c r="MW170"/>
      <c r="MX170"/>
      <c r="MY170"/>
      <c r="MZ170"/>
      <c r="NA170"/>
      <c r="NB170"/>
      <c r="NC170"/>
      <c r="ND170"/>
      <c r="NE170"/>
      <c r="NF170"/>
      <c r="NG170"/>
      <c r="NH170"/>
      <c r="NI170"/>
      <c r="NJ170"/>
      <c r="NK170"/>
      <c r="NL170"/>
      <c r="NM170"/>
      <c r="NN170"/>
      <c r="NO170"/>
      <c r="NP170"/>
      <c r="NQ170"/>
      <c r="NR170"/>
      <c r="NS170"/>
      <c r="NT170"/>
      <c r="NU170"/>
      <c r="NV170"/>
      <c r="NW170"/>
      <c r="NX170"/>
      <c r="NY170"/>
      <c r="NZ170"/>
      <c r="OA170"/>
      <c r="OB170"/>
      <c r="OC170"/>
      <c r="OD170"/>
      <c r="OE170"/>
      <c r="OF170"/>
      <c r="OG170"/>
      <c r="OH170"/>
      <c r="OI170"/>
      <c r="OJ170"/>
      <c r="OK170"/>
      <c r="OL170"/>
      <c r="OM170"/>
      <c r="ON170"/>
      <c r="OO170"/>
      <c r="OP170"/>
      <c r="OQ170"/>
      <c r="OR170"/>
      <c r="OS170"/>
      <c r="OT170"/>
      <c r="OU170"/>
      <c r="OV170"/>
      <c r="OW170"/>
      <c r="OX170"/>
      <c r="OY170"/>
      <c r="OZ170"/>
      <c r="PA170"/>
      <c r="PB170"/>
      <c r="PC170"/>
      <c r="PD170"/>
      <c r="PE170"/>
      <c r="PF170"/>
      <c r="PG170"/>
      <c r="PH170"/>
      <c r="PI170"/>
      <c r="PJ170"/>
      <c r="PK170"/>
      <c r="PL170"/>
      <c r="PM170"/>
      <c r="PN170"/>
      <c r="PO170"/>
      <c r="PP170"/>
      <c r="PQ170"/>
      <c r="PR170"/>
      <c r="PS170"/>
      <c r="PT170"/>
      <c r="PU170"/>
      <c r="PV170"/>
      <c r="PW170"/>
      <c r="PX170"/>
      <c r="PY170"/>
      <c r="PZ170"/>
      <c r="QA170"/>
      <c r="QB170"/>
      <c r="QC170"/>
      <c r="QD170"/>
      <c r="QE170"/>
      <c r="QF170"/>
      <c r="QG170"/>
      <c r="QH170"/>
      <c r="QI170"/>
      <c r="QJ170"/>
      <c r="QK170"/>
      <c r="QL170"/>
      <c r="QM170"/>
      <c r="QN170"/>
      <c r="QO170"/>
      <c r="QP170"/>
      <c r="QQ170"/>
      <c r="QR170"/>
      <c r="QS170"/>
      <c r="QT170"/>
      <c r="QU170"/>
      <c r="QV170"/>
      <c r="QW170"/>
      <c r="QX170"/>
      <c r="QY170"/>
      <c r="QZ170"/>
      <c r="RA170"/>
      <c r="RB170"/>
      <c r="RC170"/>
      <c r="RD170"/>
      <c r="RE170"/>
      <c r="RF170"/>
    </row>
    <row r="171" spans="1:474">
      <c r="A171" s="255">
        <v>68</v>
      </c>
      <c r="B171" s="255" t="s">
        <v>259</v>
      </c>
      <c r="C171" s="255" t="s">
        <v>101</v>
      </c>
      <c r="D171" s="221">
        <v>10</v>
      </c>
      <c r="E171" s="221">
        <v>10</v>
      </c>
      <c r="F171" s="221">
        <v>10</v>
      </c>
      <c r="G171" s="221"/>
      <c r="H171" s="221"/>
      <c r="I171" s="221"/>
      <c r="J171"/>
      <c r="K171"/>
      <c r="L171"/>
      <c r="M171"/>
      <c r="N171"/>
      <c r="O171"/>
      <c r="P171"/>
      <c r="Q171"/>
      <c r="R171"/>
      <c r="S171"/>
      <c r="T171"/>
      <c r="U171"/>
      <c r="V171"/>
      <c r="W171"/>
      <c r="X171"/>
      <c r="Y171"/>
      <c r="Z171"/>
      <c r="AA171"/>
      <c r="AB171"/>
      <c r="AC171"/>
      <c r="AD171"/>
      <c r="AE171"/>
      <c r="AF171"/>
      <c r="AG171"/>
      <c r="AH171"/>
      <c r="AI171"/>
      <c r="AJ171"/>
      <c r="AK171"/>
      <c r="AL171"/>
      <c r="AM171"/>
      <c r="AN171"/>
      <c r="AO171"/>
      <c r="AP171"/>
      <c r="AQ171"/>
      <c r="AR171"/>
      <c r="AS171"/>
      <c r="AT171"/>
      <c r="AU171"/>
      <c r="AV171"/>
      <c r="AW171"/>
      <c r="AX171"/>
      <c r="AY171"/>
      <c r="AZ171"/>
      <c r="BA171"/>
      <c r="BB171"/>
      <c r="BC171"/>
      <c r="BD171"/>
      <c r="BE171"/>
      <c r="BF171"/>
      <c r="BG171"/>
      <c r="BH171"/>
      <c r="BI171"/>
      <c r="BJ171"/>
      <c r="BK171"/>
      <c r="BL171"/>
      <c r="BM171"/>
      <c r="BN171"/>
      <c r="BO171"/>
      <c r="BP171"/>
      <c r="BQ171"/>
      <c r="BR171"/>
      <c r="BS171"/>
      <c r="BT171"/>
      <c r="BU171"/>
      <c r="BV171"/>
      <c r="BW171"/>
      <c r="BX171"/>
      <c r="BY171"/>
      <c r="BZ171"/>
      <c r="CA171"/>
      <c r="CB171"/>
      <c r="CC171"/>
      <c r="CD171"/>
      <c r="CE171"/>
      <c r="CF171"/>
      <c r="CG171"/>
      <c r="CH171"/>
      <c r="CI171"/>
      <c r="CJ171"/>
      <c r="CK171"/>
      <c r="CL171"/>
      <c r="CM171"/>
      <c r="CN171"/>
      <c r="CO171"/>
      <c r="CP171"/>
      <c r="CQ171"/>
      <c r="CR171"/>
      <c r="CS171"/>
      <c r="CT171"/>
      <c r="CU171"/>
      <c r="CV171"/>
      <c r="CW171"/>
      <c r="CX171"/>
      <c r="CY171"/>
      <c r="CZ171"/>
      <c r="DA171"/>
      <c r="DB171"/>
      <c r="DC171"/>
      <c r="DD171"/>
      <c r="DE171"/>
      <c r="DF171"/>
      <c r="DG171"/>
      <c r="DH171"/>
      <c r="DI171"/>
      <c r="DJ171"/>
      <c r="DK171"/>
      <c r="DL171"/>
      <c r="DM171"/>
      <c r="DN171"/>
      <c r="DO171"/>
      <c r="DP171"/>
      <c r="DQ171"/>
      <c r="DR171"/>
      <c r="DS171"/>
      <c r="DT171"/>
      <c r="DU171"/>
      <c r="DV171"/>
      <c r="DW171"/>
      <c r="DX171"/>
      <c r="DY171"/>
      <c r="DZ171"/>
      <c r="EA171"/>
      <c r="EB171"/>
      <c r="EC171"/>
      <c r="ED171"/>
      <c r="EE171"/>
      <c r="EF171"/>
      <c r="EG171"/>
      <c r="EH171"/>
      <c r="EI171"/>
      <c r="EJ171"/>
      <c r="EK171"/>
      <c r="EL171"/>
      <c r="EM171"/>
      <c r="EN171"/>
      <c r="EO171"/>
      <c r="EP171"/>
      <c r="EQ171"/>
      <c r="ER171"/>
      <c r="ES171"/>
      <c r="ET171"/>
      <c r="EU171"/>
      <c r="EV171"/>
      <c r="EW171"/>
      <c r="EX171"/>
      <c r="EY171"/>
      <c r="EZ171"/>
      <c r="FA171"/>
      <c r="FB171"/>
      <c r="FC171"/>
      <c r="FD171"/>
      <c r="FE171"/>
      <c r="FF171"/>
      <c r="FG171"/>
      <c r="FH171"/>
      <c r="FI171"/>
      <c r="FJ171"/>
      <c r="FK171"/>
      <c r="FL171"/>
      <c r="FM171"/>
      <c r="FN171"/>
      <c r="FO171"/>
      <c r="FP171"/>
      <c r="FQ171"/>
      <c r="FR171"/>
      <c r="FS171"/>
      <c r="FT171"/>
      <c r="FU171"/>
      <c r="FV171"/>
      <c r="FW171"/>
      <c r="FX171"/>
      <c r="FY171"/>
      <c r="FZ171"/>
      <c r="GA171"/>
      <c r="GB171"/>
      <c r="GC171"/>
      <c r="GD171"/>
      <c r="GE171"/>
      <c r="GF171"/>
      <c r="GG171"/>
      <c r="GH171"/>
      <c r="GI171"/>
      <c r="GJ171"/>
      <c r="GK171"/>
      <c r="GL171"/>
      <c r="GM171"/>
      <c r="GN171"/>
      <c r="GO171"/>
      <c r="GP171"/>
      <c r="GQ171"/>
      <c r="GR171"/>
      <c r="GS171"/>
      <c r="GT171"/>
      <c r="GU171"/>
      <c r="GV171"/>
      <c r="GW171"/>
      <c r="GX171"/>
      <c r="GY171"/>
      <c r="GZ171"/>
      <c r="HA171"/>
      <c r="HB171"/>
      <c r="HC171"/>
      <c r="HD171"/>
      <c r="HE171"/>
      <c r="HF171"/>
      <c r="HG171"/>
      <c r="HH171"/>
      <c r="HI171"/>
      <c r="HJ171"/>
      <c r="HK171"/>
      <c r="HL171"/>
      <c r="HM171"/>
      <c r="HN171"/>
      <c r="HO171"/>
      <c r="HP171"/>
      <c r="HQ171"/>
      <c r="HR171"/>
      <c r="HS171"/>
      <c r="HT171"/>
      <c r="HU171"/>
      <c r="HV171"/>
      <c r="HW171"/>
      <c r="HX171"/>
      <c r="HY171"/>
      <c r="HZ171"/>
      <c r="IA171"/>
      <c r="IB171"/>
      <c r="IC171"/>
      <c r="ID171"/>
      <c r="IE171"/>
      <c r="IF171"/>
      <c r="IG171"/>
      <c r="IH171"/>
      <c r="II171"/>
      <c r="IJ171"/>
      <c r="IK171"/>
      <c r="IL171"/>
      <c r="IM171"/>
      <c r="IN171"/>
      <c r="IO171"/>
      <c r="IP171"/>
      <c r="IQ171"/>
      <c r="IR171"/>
      <c r="IS171"/>
      <c r="IT171"/>
      <c r="IU171"/>
      <c r="IV171"/>
      <c r="IW171"/>
      <c r="IX171"/>
      <c r="IY171"/>
      <c r="IZ171"/>
      <c r="JA171"/>
      <c r="JB171"/>
      <c r="JC171"/>
      <c r="JD171"/>
      <c r="JE171"/>
      <c r="JF171"/>
      <c r="JG171"/>
      <c r="JH171"/>
      <c r="JI171"/>
      <c r="JJ171"/>
      <c r="JK171"/>
      <c r="JL171"/>
      <c r="JM171"/>
      <c r="JN171"/>
      <c r="JO171"/>
      <c r="JP171"/>
      <c r="JQ171"/>
      <c r="JR171"/>
      <c r="JS171"/>
      <c r="JT171"/>
      <c r="JU171"/>
      <c r="JV171"/>
      <c r="JW171"/>
      <c r="JX171"/>
      <c r="JY171"/>
      <c r="JZ171"/>
      <c r="KA171"/>
      <c r="KB171"/>
      <c r="KC171"/>
      <c r="KD171"/>
      <c r="KE171"/>
      <c r="KF171"/>
      <c r="KG171"/>
      <c r="KH171"/>
      <c r="KI171"/>
      <c r="KJ171"/>
      <c r="KK171"/>
      <c r="KL171"/>
      <c r="KM171"/>
      <c r="KN171"/>
      <c r="KO171"/>
      <c r="KP171"/>
      <c r="KQ171"/>
      <c r="KR171"/>
      <c r="KS171"/>
      <c r="KT171"/>
      <c r="KU171"/>
      <c r="KV171"/>
      <c r="KW171"/>
      <c r="KX171"/>
      <c r="KY171"/>
      <c r="KZ171"/>
      <c r="LA171"/>
      <c r="LB171"/>
      <c r="LC171"/>
      <c r="LD171"/>
      <c r="LE171"/>
      <c r="LF171"/>
      <c r="LG171"/>
      <c r="LH171"/>
      <c r="LI171"/>
      <c r="LJ171"/>
      <c r="LK171"/>
      <c r="LL171"/>
      <c r="LM171"/>
      <c r="LN171"/>
      <c r="LO171"/>
      <c r="LP171"/>
      <c r="LQ171"/>
      <c r="LR171"/>
      <c r="LS171"/>
      <c r="LT171"/>
      <c r="LU171"/>
      <c r="LV171"/>
      <c r="LW171"/>
      <c r="LX171"/>
      <c r="LY171"/>
      <c r="LZ171"/>
      <c r="MA171"/>
      <c r="MB171"/>
      <c r="MC171"/>
      <c r="MD171"/>
      <c r="ME171"/>
      <c r="MF171"/>
      <c r="MG171"/>
      <c r="MH171"/>
      <c r="MI171"/>
      <c r="MJ171"/>
      <c r="MK171"/>
      <c r="ML171"/>
      <c r="MM171"/>
      <c r="MN171"/>
      <c r="MO171"/>
      <c r="MP171"/>
      <c r="MQ171"/>
      <c r="MR171"/>
      <c r="MS171"/>
      <c r="MT171"/>
      <c r="MU171"/>
      <c r="MV171"/>
      <c r="MW171"/>
      <c r="MX171"/>
      <c r="MY171"/>
      <c r="MZ171"/>
      <c r="NA171"/>
      <c r="NB171"/>
      <c r="NC171"/>
      <c r="ND171"/>
      <c r="NE171"/>
      <c r="NF171"/>
      <c r="NG171"/>
      <c r="NH171"/>
      <c r="NI171"/>
      <c r="NJ171"/>
      <c r="NK171"/>
      <c r="NL171"/>
      <c r="NM171"/>
      <c r="NN171"/>
      <c r="NO171"/>
      <c r="NP171"/>
      <c r="NQ171"/>
      <c r="NR171"/>
      <c r="NS171"/>
      <c r="NT171"/>
      <c r="NU171"/>
      <c r="NV171"/>
      <c r="NW171"/>
      <c r="NX171"/>
      <c r="NY171"/>
      <c r="NZ171"/>
      <c r="OA171"/>
      <c r="OB171"/>
      <c r="OC171"/>
      <c r="OD171"/>
      <c r="OE171"/>
      <c r="OF171"/>
      <c r="OG171"/>
      <c r="OH171"/>
      <c r="OI171"/>
      <c r="OJ171"/>
      <c r="OK171"/>
      <c r="OL171"/>
      <c r="OM171"/>
      <c r="ON171"/>
      <c r="OO171"/>
      <c r="OP171"/>
      <c r="OQ171"/>
      <c r="OR171"/>
      <c r="OS171"/>
      <c r="OT171"/>
      <c r="OU171"/>
      <c r="OV171"/>
      <c r="OW171"/>
      <c r="OX171"/>
      <c r="OY171"/>
      <c r="OZ171"/>
      <c r="PA171"/>
      <c r="PB171"/>
      <c r="PC171"/>
      <c r="PD171"/>
      <c r="PE171"/>
      <c r="PF171"/>
      <c r="PG171"/>
      <c r="PH171"/>
      <c r="PI171"/>
      <c r="PJ171"/>
      <c r="PK171"/>
      <c r="PL171"/>
      <c r="PM171"/>
      <c r="PN171"/>
      <c r="PO171"/>
      <c r="PP171"/>
      <c r="PQ171"/>
      <c r="PR171"/>
      <c r="PS171"/>
      <c r="PT171"/>
      <c r="PU171"/>
      <c r="PV171"/>
      <c r="PW171"/>
      <c r="PX171"/>
      <c r="PY171"/>
      <c r="PZ171"/>
      <c r="QA171"/>
      <c r="QB171"/>
      <c r="QC171"/>
      <c r="QD171"/>
      <c r="QE171"/>
      <c r="QF171"/>
      <c r="QG171"/>
      <c r="QH171"/>
      <c r="QI171"/>
      <c r="QJ171"/>
      <c r="QK171"/>
      <c r="QL171"/>
      <c r="QM171"/>
      <c r="QN171"/>
      <c r="QO171"/>
      <c r="QP171"/>
      <c r="QQ171"/>
      <c r="QR171"/>
      <c r="QS171"/>
      <c r="QT171"/>
      <c r="QU171"/>
      <c r="QV171"/>
      <c r="QW171"/>
      <c r="QX171"/>
      <c r="QY171"/>
      <c r="QZ171"/>
      <c r="RA171"/>
      <c r="RB171"/>
      <c r="RC171"/>
      <c r="RD171"/>
      <c r="RE171"/>
      <c r="RF171"/>
    </row>
    <row r="172" spans="1:474">
      <c r="A172" s="255">
        <v>69</v>
      </c>
      <c r="B172" s="255" t="s">
        <v>229</v>
      </c>
      <c r="C172" s="255" t="s">
        <v>102</v>
      </c>
      <c r="D172" s="221">
        <v>8</v>
      </c>
      <c r="E172" s="221">
        <v>8</v>
      </c>
      <c r="F172" s="221">
        <v>8</v>
      </c>
      <c r="G172" s="221"/>
      <c r="H172" s="221"/>
      <c r="I172" s="221"/>
      <c r="J172"/>
      <c r="K172"/>
      <c r="L172"/>
      <c r="M172"/>
      <c r="N172"/>
      <c r="O172"/>
      <c r="P172"/>
      <c r="Q172"/>
      <c r="R172"/>
      <c r="S172"/>
      <c r="T172"/>
      <c r="U172"/>
      <c r="V172"/>
      <c r="W172"/>
      <c r="X172"/>
      <c r="Y172"/>
      <c r="Z172"/>
      <c r="AA172"/>
      <c r="AB172"/>
      <c r="AC172"/>
      <c r="AD172"/>
      <c r="AE172"/>
      <c r="AF172"/>
      <c r="AG172"/>
      <c r="AH172"/>
      <c r="AI172"/>
      <c r="AJ172"/>
      <c r="AK172"/>
      <c r="AL172"/>
      <c r="AM172"/>
      <c r="AN172"/>
      <c r="AO172"/>
      <c r="AP172"/>
      <c r="AQ172"/>
      <c r="AR172"/>
      <c r="AS172"/>
      <c r="AT172"/>
      <c r="AU172"/>
      <c r="AV172"/>
      <c r="AW172"/>
      <c r="AX172"/>
      <c r="AY172"/>
      <c r="AZ172"/>
      <c r="BA172"/>
      <c r="BB172"/>
      <c r="BC172"/>
      <c r="BD172"/>
      <c r="BE172"/>
      <c r="BF172"/>
      <c r="BG172"/>
      <c r="BH172"/>
      <c r="BI172"/>
      <c r="BJ172"/>
      <c r="BK172"/>
      <c r="BL172"/>
      <c r="BM172"/>
      <c r="BN172"/>
      <c r="BO172"/>
      <c r="BP172"/>
      <c r="BQ172"/>
      <c r="BR172"/>
      <c r="BS172"/>
      <c r="BT172"/>
      <c r="BU172"/>
      <c r="BV172"/>
      <c r="BW172"/>
      <c r="BX172"/>
      <c r="BY172"/>
      <c r="BZ172"/>
      <c r="CA172"/>
      <c r="CB172"/>
      <c r="CC172"/>
      <c r="CD172"/>
      <c r="CE172"/>
      <c r="CF172"/>
      <c r="CG172"/>
      <c r="CH172"/>
      <c r="CI172"/>
      <c r="CJ172"/>
      <c r="CK172"/>
      <c r="CL172"/>
      <c r="CM172"/>
      <c r="CN172"/>
      <c r="CO172"/>
      <c r="CP172"/>
      <c r="CQ172"/>
      <c r="CR172"/>
      <c r="CS172"/>
      <c r="CT172"/>
      <c r="CU172"/>
      <c r="CV172"/>
      <c r="CW172"/>
      <c r="CX172"/>
      <c r="CY172"/>
      <c r="CZ172"/>
      <c r="DA172"/>
      <c r="DB172"/>
      <c r="DC172"/>
      <c r="DD172"/>
      <c r="DE172"/>
      <c r="DF172"/>
      <c r="DG172"/>
      <c r="DH172"/>
      <c r="DI172"/>
      <c r="DJ172"/>
      <c r="DK172"/>
      <c r="DL172"/>
      <c r="DM172"/>
      <c r="DN172"/>
      <c r="DO172"/>
      <c r="DP172"/>
      <c r="DQ172"/>
      <c r="DR172"/>
      <c r="DS172"/>
      <c r="DT172"/>
      <c r="DU172"/>
      <c r="DV172"/>
      <c r="DW172"/>
      <c r="DX172"/>
      <c r="DY172"/>
      <c r="DZ172"/>
      <c r="EA172"/>
      <c r="EB172"/>
      <c r="EC172"/>
      <c r="ED172"/>
      <c r="EE172"/>
      <c r="EF172"/>
      <c r="EG172"/>
      <c r="EH172"/>
      <c r="EI172"/>
      <c r="EJ172"/>
      <c r="EK172"/>
      <c r="EL172"/>
      <c r="EM172"/>
      <c r="EN172"/>
      <c r="EO172"/>
      <c r="EP172"/>
      <c r="EQ172"/>
      <c r="ER172"/>
      <c r="ES172"/>
      <c r="ET172"/>
      <c r="EU172"/>
      <c r="EV172"/>
      <c r="EW172"/>
      <c r="EX172"/>
      <c r="EY172"/>
      <c r="EZ172"/>
      <c r="FA172"/>
      <c r="FB172"/>
      <c r="FC172"/>
      <c r="FD172"/>
      <c r="FE172"/>
      <c r="FF172"/>
      <c r="FG172"/>
      <c r="FH172"/>
      <c r="FI172"/>
      <c r="FJ172"/>
      <c r="FK172"/>
      <c r="FL172"/>
      <c r="FM172"/>
      <c r="FN172"/>
      <c r="FO172"/>
      <c r="FP172"/>
      <c r="FQ172"/>
      <c r="FR172"/>
      <c r="FS172"/>
      <c r="FT172"/>
      <c r="FU172"/>
      <c r="FV172"/>
      <c r="FW172"/>
      <c r="FX172"/>
      <c r="FY172"/>
      <c r="FZ172"/>
      <c r="GA172"/>
      <c r="GB172"/>
      <c r="GC172"/>
      <c r="GD172"/>
      <c r="GE172"/>
      <c r="GF172"/>
      <c r="GG172"/>
      <c r="GH172"/>
      <c r="GI172"/>
      <c r="GJ172"/>
      <c r="GK172"/>
      <c r="GL172"/>
      <c r="GM172"/>
      <c r="GN172"/>
      <c r="GO172"/>
      <c r="GP172"/>
      <c r="GQ172"/>
      <c r="GR172"/>
      <c r="GS172"/>
      <c r="GT172"/>
      <c r="GU172"/>
      <c r="GV172"/>
      <c r="GW172"/>
      <c r="GX172"/>
      <c r="GY172"/>
      <c r="GZ172"/>
      <c r="HA172"/>
      <c r="HB172"/>
      <c r="HC172"/>
      <c r="HD172"/>
      <c r="HE172"/>
      <c r="HF172"/>
      <c r="HG172"/>
      <c r="HH172"/>
      <c r="HI172"/>
      <c r="HJ172"/>
      <c r="HK172"/>
      <c r="HL172"/>
      <c r="HM172"/>
      <c r="HN172"/>
      <c r="HO172"/>
      <c r="HP172"/>
      <c r="HQ172"/>
      <c r="HR172"/>
      <c r="HS172"/>
      <c r="HT172"/>
      <c r="HU172"/>
      <c r="HV172"/>
      <c r="HW172"/>
      <c r="HX172"/>
      <c r="HY172"/>
      <c r="HZ172"/>
      <c r="IA172"/>
      <c r="IB172"/>
      <c r="IC172"/>
      <c r="ID172"/>
      <c r="IE172"/>
      <c r="IF172"/>
      <c r="IG172"/>
      <c r="IH172"/>
      <c r="II172"/>
      <c r="IJ172"/>
      <c r="IK172"/>
      <c r="IL172"/>
      <c r="IM172"/>
      <c r="IN172"/>
      <c r="IO172"/>
      <c r="IP172"/>
      <c r="IQ172"/>
      <c r="IR172"/>
      <c r="IS172"/>
      <c r="IT172"/>
      <c r="IU172"/>
      <c r="IV172"/>
      <c r="IW172"/>
      <c r="IX172"/>
      <c r="IY172"/>
      <c r="IZ172"/>
      <c r="JA172"/>
      <c r="JB172"/>
      <c r="JC172"/>
      <c r="JD172"/>
      <c r="JE172"/>
      <c r="JF172"/>
      <c r="JG172"/>
      <c r="JH172"/>
      <c r="JI172"/>
      <c r="JJ172"/>
      <c r="JK172"/>
      <c r="JL172"/>
      <c r="JM172"/>
      <c r="JN172"/>
      <c r="JO172"/>
      <c r="JP172"/>
      <c r="JQ172"/>
      <c r="JR172"/>
      <c r="JS172"/>
      <c r="JT172"/>
      <c r="JU172"/>
      <c r="JV172"/>
      <c r="JW172"/>
      <c r="JX172"/>
      <c r="JY172"/>
      <c r="JZ172"/>
      <c r="KA172"/>
      <c r="KB172"/>
      <c r="KC172"/>
      <c r="KD172"/>
      <c r="KE172"/>
      <c r="KF172"/>
      <c r="KG172"/>
      <c r="KH172"/>
      <c r="KI172"/>
      <c r="KJ172"/>
      <c r="KK172"/>
      <c r="KL172"/>
      <c r="KM172"/>
      <c r="KN172"/>
      <c r="KO172"/>
      <c r="KP172"/>
      <c r="KQ172"/>
      <c r="KR172"/>
      <c r="KS172"/>
      <c r="KT172"/>
      <c r="KU172"/>
      <c r="KV172"/>
      <c r="KW172"/>
      <c r="KX172"/>
      <c r="KY172"/>
      <c r="KZ172"/>
      <c r="LA172"/>
      <c r="LB172"/>
      <c r="LC172"/>
      <c r="LD172"/>
      <c r="LE172"/>
      <c r="LF172"/>
      <c r="LG172"/>
      <c r="LH172"/>
      <c r="LI172"/>
      <c r="LJ172"/>
      <c r="LK172"/>
      <c r="LL172"/>
      <c r="LM172"/>
      <c r="LN172"/>
      <c r="LO172"/>
      <c r="LP172"/>
      <c r="LQ172"/>
      <c r="LR172"/>
      <c r="LS172"/>
      <c r="LT172"/>
      <c r="LU172"/>
      <c r="LV172"/>
      <c r="LW172"/>
      <c r="LX172"/>
      <c r="LY172"/>
      <c r="LZ172"/>
      <c r="MA172"/>
      <c r="MB172"/>
      <c r="MC172"/>
      <c r="MD172"/>
      <c r="ME172"/>
      <c r="MF172"/>
      <c r="MG172"/>
      <c r="MH172"/>
      <c r="MI172"/>
      <c r="MJ172"/>
      <c r="MK172"/>
      <c r="ML172"/>
      <c r="MM172"/>
      <c r="MN172"/>
      <c r="MO172"/>
      <c r="MP172"/>
      <c r="MQ172"/>
      <c r="MR172"/>
      <c r="MS172"/>
      <c r="MT172"/>
      <c r="MU172"/>
      <c r="MV172"/>
      <c r="MW172"/>
      <c r="MX172"/>
      <c r="MY172"/>
      <c r="MZ172"/>
      <c r="NA172"/>
      <c r="NB172"/>
      <c r="NC172"/>
      <c r="ND172"/>
      <c r="NE172"/>
      <c r="NF172"/>
      <c r="NG172"/>
      <c r="NH172"/>
      <c r="NI172"/>
      <c r="NJ172"/>
      <c r="NK172"/>
      <c r="NL172"/>
      <c r="NM172"/>
      <c r="NN172"/>
      <c r="NO172"/>
      <c r="NP172"/>
      <c r="NQ172"/>
      <c r="NR172"/>
      <c r="NS172"/>
      <c r="NT172"/>
      <c r="NU172"/>
      <c r="NV172"/>
      <c r="NW172"/>
      <c r="NX172"/>
      <c r="NY172"/>
      <c r="NZ172"/>
      <c r="OA172"/>
      <c r="OB172"/>
      <c r="OC172"/>
      <c r="OD172"/>
      <c r="OE172"/>
      <c r="OF172"/>
      <c r="OG172"/>
      <c r="OH172"/>
      <c r="OI172"/>
      <c r="OJ172"/>
      <c r="OK172"/>
      <c r="OL172"/>
      <c r="OM172"/>
      <c r="ON172"/>
      <c r="OO172"/>
      <c r="OP172"/>
      <c r="OQ172"/>
      <c r="OR172"/>
      <c r="OS172"/>
      <c r="OT172"/>
      <c r="OU172"/>
      <c r="OV172"/>
      <c r="OW172"/>
      <c r="OX172"/>
      <c r="OY172"/>
      <c r="OZ172"/>
      <c r="PA172"/>
      <c r="PB172"/>
      <c r="PC172"/>
      <c r="PD172"/>
      <c r="PE172"/>
      <c r="PF172"/>
      <c r="PG172"/>
      <c r="PH172"/>
      <c r="PI172"/>
      <c r="PJ172"/>
      <c r="PK172"/>
      <c r="PL172"/>
      <c r="PM172"/>
      <c r="PN172"/>
      <c r="PO172"/>
      <c r="PP172"/>
      <c r="PQ172"/>
      <c r="PR172"/>
      <c r="PS172"/>
      <c r="PT172"/>
      <c r="PU172"/>
      <c r="PV172"/>
      <c r="PW172"/>
      <c r="PX172"/>
      <c r="PY172"/>
      <c r="PZ172"/>
      <c r="QA172"/>
      <c r="QB172"/>
      <c r="QC172"/>
      <c r="QD172"/>
      <c r="QE172"/>
      <c r="QF172"/>
      <c r="QG172"/>
      <c r="QH172"/>
      <c r="QI172"/>
      <c r="QJ172"/>
      <c r="QK172"/>
      <c r="QL172"/>
      <c r="QM172"/>
      <c r="QN172"/>
      <c r="QO172"/>
      <c r="QP172"/>
      <c r="QQ172"/>
      <c r="QR172"/>
      <c r="QS172"/>
      <c r="QT172"/>
      <c r="QU172"/>
      <c r="QV172"/>
      <c r="QW172"/>
      <c r="QX172"/>
      <c r="QY172"/>
      <c r="QZ172"/>
      <c r="RA172"/>
      <c r="RB172"/>
      <c r="RC172"/>
      <c r="RD172"/>
      <c r="RE172"/>
      <c r="RF172"/>
    </row>
    <row r="173" spans="1:474">
      <c r="A173" s="255">
        <v>69</v>
      </c>
      <c r="B173" s="255" t="s">
        <v>190</v>
      </c>
      <c r="C173" s="255" t="s">
        <v>102</v>
      </c>
      <c r="D173" s="221">
        <v>7</v>
      </c>
      <c r="E173" s="221">
        <v>7</v>
      </c>
      <c r="F173" s="221">
        <v>7</v>
      </c>
      <c r="G173" s="221"/>
      <c r="H173" s="221"/>
      <c r="I173" s="221"/>
      <c r="J173"/>
      <c r="K173"/>
      <c r="L173"/>
      <c r="M173"/>
      <c r="N173"/>
      <c r="O173"/>
      <c r="P173"/>
      <c r="Q173"/>
      <c r="R173"/>
      <c r="S173"/>
      <c r="T173"/>
      <c r="U173"/>
      <c r="V173"/>
      <c r="W173"/>
      <c r="X173"/>
      <c r="Y173"/>
      <c r="Z173"/>
      <c r="AA173"/>
      <c r="AB173"/>
      <c r="AC173"/>
      <c r="AD173"/>
      <c r="AE173"/>
      <c r="AF173"/>
      <c r="AG173"/>
      <c r="AH173"/>
      <c r="AI173"/>
      <c r="AJ173"/>
      <c r="AK173"/>
      <c r="AL173"/>
      <c r="AM173"/>
      <c r="AN173"/>
      <c r="AO173"/>
      <c r="AP173"/>
      <c r="AQ173"/>
      <c r="AR173"/>
      <c r="AS173"/>
      <c r="AT173"/>
      <c r="AU173"/>
      <c r="AV173"/>
      <c r="AW173"/>
      <c r="AX173"/>
      <c r="AY173"/>
      <c r="AZ173"/>
      <c r="BA173"/>
      <c r="BB173"/>
      <c r="BC173"/>
      <c r="BD173"/>
      <c r="BE173"/>
      <c r="BF173"/>
      <c r="BG173"/>
      <c r="BH173"/>
      <c r="BI173"/>
      <c r="BJ173"/>
      <c r="BK173"/>
      <c r="BL173"/>
      <c r="BM173"/>
      <c r="BN173"/>
      <c r="BO173"/>
      <c r="BP173"/>
      <c r="BQ173"/>
      <c r="BR173"/>
      <c r="BS173"/>
      <c r="BT173"/>
      <c r="BU173"/>
      <c r="BV173"/>
      <c r="BW173"/>
      <c r="BX173"/>
      <c r="BY173"/>
      <c r="BZ173"/>
      <c r="CA173"/>
      <c r="CB173"/>
      <c r="CC173"/>
      <c r="CD173"/>
      <c r="CE173"/>
      <c r="CF173"/>
      <c r="CG173"/>
      <c r="CH173"/>
      <c r="CI173"/>
      <c r="CJ173"/>
      <c r="CK173"/>
      <c r="CL173"/>
      <c r="CM173"/>
      <c r="CN173"/>
      <c r="CO173"/>
      <c r="CP173"/>
      <c r="CQ173"/>
      <c r="CR173"/>
      <c r="CS173"/>
      <c r="CT173"/>
      <c r="CU173"/>
      <c r="CV173"/>
      <c r="CW173"/>
      <c r="CX173"/>
      <c r="CY173"/>
      <c r="CZ173"/>
      <c r="DA173"/>
      <c r="DB173"/>
      <c r="DC173"/>
      <c r="DD173"/>
      <c r="DE173"/>
      <c r="DF173"/>
      <c r="DG173"/>
      <c r="DH173"/>
      <c r="DI173"/>
      <c r="DJ173"/>
      <c r="DK173"/>
      <c r="DL173"/>
      <c r="DM173"/>
      <c r="DN173"/>
      <c r="DO173"/>
      <c r="DP173"/>
      <c r="DQ173"/>
      <c r="DR173"/>
      <c r="DS173"/>
      <c r="DT173"/>
      <c r="DU173"/>
      <c r="DV173"/>
      <c r="DW173"/>
      <c r="DX173"/>
      <c r="DY173"/>
      <c r="DZ173"/>
      <c r="EA173"/>
      <c r="EB173"/>
      <c r="EC173"/>
      <c r="ED173"/>
      <c r="EE173"/>
      <c r="EF173"/>
      <c r="EG173"/>
      <c r="EH173"/>
      <c r="EI173"/>
      <c r="EJ173"/>
      <c r="EK173"/>
      <c r="EL173"/>
      <c r="EM173"/>
      <c r="EN173"/>
      <c r="EO173"/>
      <c r="EP173"/>
      <c r="EQ173"/>
      <c r="ER173"/>
      <c r="ES173"/>
      <c r="ET173"/>
      <c r="EU173"/>
      <c r="EV173"/>
      <c r="EW173"/>
      <c r="EX173"/>
      <c r="EY173"/>
      <c r="EZ173"/>
      <c r="FA173"/>
      <c r="FB173"/>
      <c r="FC173"/>
      <c r="FD173"/>
      <c r="FE173"/>
      <c r="FF173"/>
      <c r="FG173"/>
      <c r="FH173"/>
      <c r="FI173"/>
      <c r="FJ173"/>
      <c r="FK173"/>
      <c r="FL173"/>
      <c r="FM173"/>
      <c r="FN173"/>
      <c r="FO173"/>
      <c r="FP173"/>
      <c r="FQ173"/>
      <c r="FR173"/>
      <c r="FS173"/>
      <c r="FT173"/>
      <c r="FU173"/>
      <c r="FV173"/>
      <c r="FW173"/>
      <c r="FX173"/>
      <c r="FY173"/>
      <c r="FZ173"/>
      <c r="GA173"/>
      <c r="GB173"/>
      <c r="GC173"/>
      <c r="GD173"/>
      <c r="GE173"/>
      <c r="GF173"/>
      <c r="GG173"/>
      <c r="GH173"/>
      <c r="GI173"/>
      <c r="GJ173"/>
      <c r="GK173"/>
      <c r="GL173"/>
      <c r="GM173"/>
      <c r="GN173"/>
      <c r="GO173"/>
      <c r="GP173"/>
      <c r="GQ173"/>
      <c r="GR173"/>
      <c r="GS173"/>
      <c r="GT173"/>
      <c r="GU173"/>
      <c r="GV173"/>
      <c r="GW173"/>
      <c r="GX173"/>
      <c r="GY173"/>
      <c r="GZ173"/>
      <c r="HA173"/>
      <c r="HB173"/>
      <c r="HC173"/>
      <c r="HD173"/>
      <c r="HE173"/>
      <c r="HF173"/>
      <c r="HG173"/>
      <c r="HH173"/>
      <c r="HI173"/>
      <c r="HJ173"/>
      <c r="HK173"/>
      <c r="HL173"/>
      <c r="HM173"/>
      <c r="HN173"/>
      <c r="HO173"/>
      <c r="HP173"/>
      <c r="HQ173"/>
      <c r="HR173"/>
      <c r="HS173"/>
      <c r="HT173"/>
      <c r="HU173"/>
      <c r="HV173"/>
      <c r="HW173"/>
      <c r="HX173"/>
      <c r="HY173"/>
      <c r="HZ173"/>
      <c r="IA173"/>
      <c r="IB173"/>
      <c r="IC173"/>
      <c r="ID173"/>
      <c r="IE173"/>
      <c r="IF173"/>
      <c r="IG173"/>
      <c r="IH173"/>
      <c r="II173"/>
      <c r="IJ173"/>
      <c r="IK173"/>
      <c r="IL173"/>
      <c r="IM173"/>
      <c r="IN173"/>
      <c r="IO173"/>
      <c r="IP173"/>
      <c r="IQ173"/>
      <c r="IR173"/>
      <c r="IS173"/>
      <c r="IT173"/>
      <c r="IU173"/>
      <c r="IV173"/>
      <c r="IW173"/>
      <c r="IX173"/>
      <c r="IY173"/>
      <c r="IZ173"/>
      <c r="JA173"/>
      <c r="JB173"/>
      <c r="JC173"/>
      <c r="JD173"/>
      <c r="JE173"/>
      <c r="JF173"/>
      <c r="JG173"/>
      <c r="JH173"/>
      <c r="JI173"/>
      <c r="JJ173"/>
      <c r="JK173"/>
      <c r="JL173"/>
      <c r="JM173"/>
      <c r="JN173"/>
      <c r="JO173"/>
      <c r="JP173"/>
      <c r="JQ173"/>
      <c r="JR173"/>
      <c r="JS173"/>
      <c r="JT173"/>
      <c r="JU173"/>
      <c r="JV173"/>
      <c r="JW173"/>
      <c r="JX173"/>
      <c r="JY173"/>
      <c r="JZ173"/>
      <c r="KA173"/>
      <c r="KB173"/>
      <c r="KC173"/>
      <c r="KD173"/>
      <c r="KE173"/>
      <c r="KF173"/>
      <c r="KG173"/>
      <c r="KH173"/>
      <c r="KI173"/>
      <c r="KJ173"/>
      <c r="KK173"/>
      <c r="KL173"/>
      <c r="KM173"/>
      <c r="KN173"/>
      <c r="KO173"/>
      <c r="KP173"/>
      <c r="KQ173"/>
      <c r="KR173"/>
      <c r="KS173"/>
      <c r="KT173"/>
      <c r="KU173"/>
      <c r="KV173"/>
      <c r="KW173"/>
      <c r="KX173"/>
      <c r="KY173"/>
      <c r="KZ173"/>
      <c r="LA173"/>
      <c r="LB173"/>
      <c r="LC173"/>
      <c r="LD173"/>
      <c r="LE173"/>
      <c r="LF173"/>
      <c r="LG173"/>
      <c r="LH173"/>
      <c r="LI173"/>
      <c r="LJ173"/>
      <c r="LK173"/>
      <c r="LL173"/>
      <c r="LM173"/>
      <c r="LN173"/>
      <c r="LO173"/>
      <c r="LP173"/>
      <c r="LQ173"/>
      <c r="LR173"/>
      <c r="LS173"/>
      <c r="LT173"/>
      <c r="LU173"/>
      <c r="LV173"/>
      <c r="LW173"/>
      <c r="LX173"/>
      <c r="LY173"/>
      <c r="LZ173"/>
      <c r="MA173"/>
      <c r="MB173"/>
      <c r="MC173"/>
      <c r="MD173"/>
      <c r="ME173"/>
      <c r="MF173"/>
      <c r="MG173"/>
      <c r="MH173"/>
      <c r="MI173"/>
      <c r="MJ173"/>
      <c r="MK173"/>
      <c r="ML173"/>
      <c r="MM173"/>
      <c r="MN173"/>
      <c r="MO173"/>
      <c r="MP173"/>
      <c r="MQ173"/>
      <c r="MR173"/>
      <c r="MS173"/>
      <c r="MT173"/>
      <c r="MU173"/>
      <c r="MV173"/>
      <c r="MW173"/>
      <c r="MX173"/>
      <c r="MY173"/>
      <c r="MZ173"/>
      <c r="NA173"/>
      <c r="NB173"/>
      <c r="NC173"/>
      <c r="ND173"/>
      <c r="NE173"/>
      <c r="NF173"/>
      <c r="NG173"/>
      <c r="NH173"/>
      <c r="NI173"/>
      <c r="NJ173"/>
      <c r="NK173"/>
      <c r="NL173"/>
      <c r="NM173"/>
      <c r="NN173"/>
      <c r="NO173"/>
      <c r="NP173"/>
      <c r="NQ173"/>
      <c r="NR173"/>
      <c r="NS173"/>
      <c r="NT173"/>
      <c r="NU173"/>
      <c r="NV173"/>
      <c r="NW173"/>
      <c r="NX173"/>
      <c r="NY173"/>
      <c r="NZ173"/>
      <c r="OA173"/>
      <c r="OB173"/>
      <c r="OC173"/>
      <c r="OD173"/>
      <c r="OE173"/>
      <c r="OF173"/>
      <c r="OG173"/>
      <c r="OH173"/>
      <c r="OI173"/>
      <c r="OJ173"/>
      <c r="OK173"/>
      <c r="OL173"/>
      <c r="OM173"/>
      <c r="ON173"/>
      <c r="OO173"/>
      <c r="OP173"/>
      <c r="OQ173"/>
      <c r="OR173"/>
      <c r="OS173"/>
      <c r="OT173"/>
      <c r="OU173"/>
      <c r="OV173"/>
      <c r="OW173"/>
      <c r="OX173"/>
      <c r="OY173"/>
      <c r="OZ173"/>
      <c r="PA173"/>
      <c r="PB173"/>
      <c r="PC173"/>
      <c r="PD173"/>
      <c r="PE173"/>
      <c r="PF173"/>
      <c r="PG173"/>
      <c r="PH173"/>
      <c r="PI173"/>
      <c r="PJ173"/>
      <c r="PK173"/>
      <c r="PL173"/>
      <c r="PM173"/>
      <c r="PN173"/>
      <c r="PO173"/>
      <c r="PP173"/>
      <c r="PQ173"/>
      <c r="PR173"/>
      <c r="PS173"/>
      <c r="PT173"/>
      <c r="PU173"/>
      <c r="PV173"/>
      <c r="PW173"/>
      <c r="PX173"/>
      <c r="PY173"/>
      <c r="PZ173"/>
      <c r="QA173"/>
      <c r="QB173"/>
      <c r="QC173"/>
      <c r="QD173"/>
      <c r="QE173"/>
      <c r="QF173"/>
      <c r="QG173"/>
      <c r="QH173"/>
      <c r="QI173"/>
      <c r="QJ173"/>
      <c r="QK173"/>
      <c r="QL173"/>
      <c r="QM173"/>
      <c r="QN173"/>
      <c r="QO173"/>
      <c r="QP173"/>
      <c r="QQ173"/>
      <c r="QR173"/>
      <c r="QS173"/>
      <c r="QT173"/>
      <c r="QU173"/>
      <c r="QV173"/>
      <c r="QW173"/>
      <c r="QX173"/>
      <c r="QY173"/>
      <c r="QZ173"/>
      <c r="RA173"/>
      <c r="RB173"/>
      <c r="RC173"/>
      <c r="RD173"/>
      <c r="RE173"/>
      <c r="RF173"/>
    </row>
    <row r="174" spans="1:474">
      <c r="A174" s="255">
        <v>69</v>
      </c>
      <c r="B174" s="255" t="s">
        <v>175</v>
      </c>
      <c r="C174" s="255" t="s">
        <v>102</v>
      </c>
      <c r="D174" s="221">
        <v>7</v>
      </c>
      <c r="E174" s="221">
        <v>7</v>
      </c>
      <c r="F174" s="221">
        <v>7</v>
      </c>
      <c r="G174" s="221"/>
      <c r="H174" s="221"/>
      <c r="I174" s="221"/>
      <c r="J174"/>
      <c r="K174"/>
      <c r="L174"/>
      <c r="M174"/>
      <c r="N174"/>
      <c r="O174"/>
      <c r="P174"/>
      <c r="Q174"/>
      <c r="R174"/>
      <c r="S174"/>
      <c r="T174"/>
      <c r="U174"/>
      <c r="V174"/>
      <c r="W174"/>
      <c r="X174"/>
      <c r="Y174"/>
      <c r="Z174"/>
      <c r="AA174"/>
      <c r="AB174"/>
      <c r="AC174"/>
      <c r="AD174"/>
      <c r="AE174"/>
      <c r="AF174"/>
      <c r="AG174"/>
      <c r="AH174"/>
      <c r="AI174"/>
      <c r="AJ174"/>
      <c r="AK174"/>
      <c r="AL174"/>
      <c r="AM174"/>
      <c r="AN174"/>
      <c r="AO174"/>
      <c r="AP174"/>
      <c r="AQ174"/>
      <c r="AR174"/>
      <c r="AS174"/>
      <c r="AT174"/>
      <c r="AU174"/>
      <c r="AV174"/>
      <c r="AW174"/>
      <c r="AX174"/>
      <c r="AY174"/>
      <c r="AZ174"/>
      <c r="BA174"/>
      <c r="BB174"/>
      <c r="BC174"/>
      <c r="BD174"/>
      <c r="BE174"/>
      <c r="BF174"/>
      <c r="BG174"/>
      <c r="BH174"/>
      <c r="BI174"/>
      <c r="BJ174"/>
      <c r="BK174"/>
      <c r="BL174"/>
      <c r="BM174"/>
      <c r="BN174"/>
      <c r="BO174"/>
      <c r="BP174"/>
      <c r="BQ174"/>
      <c r="BR174"/>
      <c r="BS174"/>
      <c r="BT174"/>
      <c r="BU174"/>
      <c r="BV174"/>
      <c r="BW174"/>
      <c r="BX174"/>
      <c r="BY174"/>
      <c r="BZ174"/>
      <c r="CA174"/>
      <c r="CB174"/>
      <c r="CC174"/>
      <c r="CD174"/>
      <c r="CE174"/>
      <c r="CF174"/>
      <c r="CG174"/>
      <c r="CH174"/>
      <c r="CI174"/>
      <c r="CJ174"/>
      <c r="CK174"/>
      <c r="CL174"/>
      <c r="CM174"/>
      <c r="CN174"/>
      <c r="CO174"/>
      <c r="CP174"/>
      <c r="CQ174"/>
      <c r="CR174"/>
      <c r="CS174"/>
      <c r="CT174"/>
      <c r="CU174"/>
      <c r="CV174"/>
      <c r="CW174"/>
      <c r="CX174"/>
      <c r="CY174"/>
      <c r="CZ174"/>
      <c r="DA174"/>
      <c r="DB174"/>
      <c r="DC174"/>
      <c r="DD174"/>
      <c r="DE174"/>
      <c r="DF174"/>
      <c r="DG174"/>
      <c r="DH174"/>
      <c r="DI174"/>
      <c r="DJ174"/>
      <c r="DK174"/>
      <c r="DL174"/>
      <c r="DM174"/>
      <c r="DN174"/>
      <c r="DO174"/>
      <c r="DP174"/>
      <c r="DQ174"/>
      <c r="DR174"/>
      <c r="DS174"/>
      <c r="DT174"/>
      <c r="DU174"/>
      <c r="DV174"/>
      <c r="DW174"/>
      <c r="DX174"/>
      <c r="DY174"/>
      <c r="DZ174"/>
      <c r="EA174"/>
      <c r="EB174"/>
      <c r="EC174"/>
      <c r="ED174"/>
      <c r="EE174"/>
      <c r="EF174"/>
      <c r="EG174"/>
      <c r="EH174"/>
      <c r="EI174"/>
      <c r="EJ174"/>
      <c r="EK174"/>
      <c r="EL174"/>
      <c r="EM174"/>
      <c r="EN174"/>
      <c r="EO174"/>
      <c r="EP174"/>
      <c r="EQ174"/>
      <c r="ER174"/>
      <c r="ES174"/>
      <c r="ET174"/>
      <c r="EU174"/>
      <c r="EV174"/>
      <c r="EW174"/>
      <c r="EX174"/>
      <c r="EY174"/>
      <c r="EZ174"/>
      <c r="FA174"/>
      <c r="FB174"/>
      <c r="FC174"/>
      <c r="FD174"/>
      <c r="FE174"/>
      <c r="FF174"/>
      <c r="FG174"/>
      <c r="FH174"/>
      <c r="FI174"/>
      <c r="FJ174"/>
      <c r="FK174"/>
      <c r="FL174"/>
      <c r="FM174"/>
      <c r="FN174"/>
      <c r="FO174"/>
      <c r="FP174"/>
      <c r="FQ174"/>
      <c r="FR174"/>
      <c r="FS174"/>
      <c r="FT174"/>
      <c r="FU174"/>
      <c r="FV174"/>
      <c r="FW174"/>
      <c r="FX174"/>
      <c r="FY174"/>
      <c r="FZ174"/>
      <c r="GA174"/>
      <c r="GB174"/>
      <c r="GC174"/>
      <c r="GD174"/>
      <c r="GE174"/>
      <c r="GF174"/>
      <c r="GG174"/>
      <c r="GH174"/>
      <c r="GI174"/>
      <c r="GJ174"/>
      <c r="GK174"/>
      <c r="GL174"/>
      <c r="GM174"/>
      <c r="GN174"/>
      <c r="GO174"/>
      <c r="GP174"/>
      <c r="GQ174"/>
      <c r="GR174"/>
      <c r="GS174"/>
      <c r="GT174"/>
      <c r="GU174"/>
      <c r="GV174"/>
      <c r="GW174"/>
      <c r="GX174"/>
      <c r="GY174"/>
      <c r="GZ174"/>
      <c r="HA174"/>
      <c r="HB174"/>
      <c r="HC174"/>
      <c r="HD174"/>
      <c r="HE174"/>
      <c r="HF174"/>
      <c r="HG174"/>
      <c r="HH174"/>
      <c r="HI174"/>
      <c r="HJ174"/>
      <c r="HK174"/>
      <c r="HL174"/>
      <c r="HM174"/>
      <c r="HN174"/>
      <c r="HO174"/>
      <c r="HP174"/>
      <c r="HQ174"/>
      <c r="HR174"/>
      <c r="HS174"/>
      <c r="HT174"/>
      <c r="HU174"/>
      <c r="HV174"/>
      <c r="HW174"/>
      <c r="HX174"/>
      <c r="HY174"/>
      <c r="HZ174"/>
      <c r="IA174"/>
      <c r="IB174"/>
      <c r="IC174"/>
      <c r="ID174"/>
      <c r="IE174"/>
      <c r="IF174"/>
      <c r="IG174"/>
      <c r="IH174"/>
      <c r="II174"/>
      <c r="IJ174"/>
      <c r="IK174"/>
      <c r="IL174"/>
      <c r="IM174"/>
      <c r="IN174"/>
      <c r="IO174"/>
      <c r="IP174"/>
      <c r="IQ174"/>
      <c r="IR174"/>
      <c r="IS174"/>
      <c r="IT174"/>
      <c r="IU174"/>
      <c r="IV174"/>
      <c r="IW174"/>
      <c r="IX174"/>
      <c r="IY174"/>
      <c r="IZ174"/>
      <c r="JA174"/>
      <c r="JB174"/>
      <c r="JC174"/>
      <c r="JD174"/>
      <c r="JE174"/>
      <c r="JF174"/>
      <c r="JG174"/>
      <c r="JH174"/>
      <c r="JI174"/>
      <c r="JJ174"/>
      <c r="JK174"/>
      <c r="JL174"/>
      <c r="JM174"/>
      <c r="JN174"/>
      <c r="JO174"/>
      <c r="JP174"/>
      <c r="JQ174"/>
      <c r="JR174"/>
      <c r="JS174"/>
      <c r="JT174"/>
      <c r="JU174"/>
      <c r="JV174"/>
      <c r="JW174"/>
      <c r="JX174"/>
      <c r="JY174"/>
      <c r="JZ174"/>
      <c r="KA174"/>
      <c r="KB174"/>
      <c r="KC174"/>
      <c r="KD174"/>
      <c r="KE174"/>
      <c r="KF174"/>
      <c r="KG174"/>
      <c r="KH174"/>
      <c r="KI174"/>
      <c r="KJ174"/>
      <c r="KK174"/>
      <c r="KL174"/>
      <c r="KM174"/>
      <c r="KN174"/>
      <c r="KO174"/>
      <c r="KP174"/>
      <c r="KQ174"/>
      <c r="KR174"/>
      <c r="KS174"/>
      <c r="KT174"/>
      <c r="KU174"/>
      <c r="KV174"/>
      <c r="KW174"/>
      <c r="KX174"/>
      <c r="KY174"/>
      <c r="KZ174"/>
      <c r="LA174"/>
      <c r="LB174"/>
      <c r="LC174"/>
      <c r="LD174"/>
      <c r="LE174"/>
      <c r="LF174"/>
      <c r="LG174"/>
      <c r="LH174"/>
      <c r="LI174"/>
      <c r="LJ174"/>
      <c r="LK174"/>
      <c r="LL174"/>
      <c r="LM174"/>
      <c r="LN174"/>
      <c r="LO174"/>
      <c r="LP174"/>
      <c r="LQ174"/>
      <c r="LR174"/>
      <c r="LS174"/>
      <c r="LT174"/>
      <c r="LU174"/>
      <c r="LV174"/>
      <c r="LW174"/>
      <c r="LX174"/>
      <c r="LY174"/>
      <c r="LZ174"/>
      <c r="MA174"/>
      <c r="MB174"/>
      <c r="MC174"/>
      <c r="MD174"/>
      <c r="ME174"/>
      <c r="MF174"/>
      <c r="MG174"/>
      <c r="MH174"/>
      <c r="MI174"/>
      <c r="MJ174"/>
      <c r="MK174"/>
      <c r="ML174"/>
      <c r="MM174"/>
      <c r="MN174"/>
      <c r="MO174"/>
      <c r="MP174"/>
      <c r="MQ174"/>
      <c r="MR174"/>
      <c r="MS174"/>
      <c r="MT174"/>
      <c r="MU174"/>
      <c r="MV174"/>
      <c r="MW174"/>
      <c r="MX174"/>
      <c r="MY174"/>
      <c r="MZ174"/>
      <c r="NA174"/>
      <c r="NB174"/>
      <c r="NC174"/>
      <c r="ND174"/>
      <c r="NE174"/>
      <c r="NF174"/>
      <c r="NG174"/>
      <c r="NH174"/>
      <c r="NI174"/>
      <c r="NJ174"/>
      <c r="NK174"/>
      <c r="NL174"/>
      <c r="NM174"/>
      <c r="NN174"/>
      <c r="NO174"/>
      <c r="NP174"/>
      <c r="NQ174"/>
      <c r="NR174"/>
      <c r="NS174"/>
      <c r="NT174"/>
      <c r="NU174"/>
      <c r="NV174"/>
      <c r="NW174"/>
      <c r="NX174"/>
      <c r="NY174"/>
      <c r="NZ174"/>
      <c r="OA174"/>
      <c r="OB174"/>
      <c r="OC174"/>
      <c r="OD174"/>
      <c r="OE174"/>
      <c r="OF174"/>
      <c r="OG174"/>
      <c r="OH174"/>
      <c r="OI174"/>
      <c r="OJ174"/>
      <c r="OK174"/>
      <c r="OL174"/>
      <c r="OM174"/>
      <c r="ON174"/>
      <c r="OO174"/>
      <c r="OP174"/>
      <c r="OQ174"/>
      <c r="OR174"/>
      <c r="OS174"/>
      <c r="OT174"/>
      <c r="OU174"/>
      <c r="OV174"/>
      <c r="OW174"/>
      <c r="OX174"/>
      <c r="OY174"/>
      <c r="OZ174"/>
      <c r="PA174"/>
      <c r="PB174"/>
      <c r="PC174"/>
      <c r="PD174"/>
      <c r="PE174"/>
      <c r="PF174"/>
      <c r="PG174"/>
      <c r="PH174"/>
      <c r="PI174"/>
      <c r="PJ174"/>
      <c r="PK174"/>
      <c r="PL174"/>
      <c r="PM174"/>
      <c r="PN174"/>
      <c r="PO174"/>
      <c r="PP174"/>
      <c r="PQ174"/>
      <c r="PR174"/>
      <c r="PS174"/>
      <c r="PT174"/>
      <c r="PU174"/>
      <c r="PV174"/>
      <c r="PW174"/>
      <c r="PX174"/>
      <c r="PY174"/>
      <c r="PZ174"/>
      <c r="QA174"/>
      <c r="QB174"/>
      <c r="QC174"/>
      <c r="QD174"/>
      <c r="QE174"/>
      <c r="QF174"/>
      <c r="QG174"/>
      <c r="QH174"/>
      <c r="QI174"/>
      <c r="QJ174"/>
      <c r="QK174"/>
      <c r="QL174"/>
      <c r="QM174"/>
      <c r="QN174"/>
      <c r="QO174"/>
      <c r="QP174"/>
      <c r="QQ174"/>
      <c r="QR174"/>
      <c r="QS174"/>
      <c r="QT174"/>
      <c r="QU174"/>
      <c r="QV174"/>
      <c r="QW174"/>
      <c r="QX174"/>
      <c r="QY174"/>
      <c r="QZ174"/>
      <c r="RA174"/>
      <c r="RB174"/>
      <c r="RC174"/>
      <c r="RD174"/>
      <c r="RE174"/>
      <c r="RF174"/>
    </row>
    <row r="175" spans="1:474">
      <c r="A175" s="255">
        <v>69</v>
      </c>
      <c r="B175" s="255" t="s">
        <v>259</v>
      </c>
      <c r="C175" s="255" t="s">
        <v>102</v>
      </c>
      <c r="D175" s="221">
        <v>7</v>
      </c>
      <c r="E175" s="221">
        <v>7</v>
      </c>
      <c r="F175" s="221">
        <v>7</v>
      </c>
      <c r="G175" s="221"/>
      <c r="H175" s="221"/>
      <c r="I175" s="221"/>
      <c r="J175"/>
      <c r="K175"/>
      <c r="L175"/>
      <c r="M175"/>
      <c r="N175"/>
      <c r="O175"/>
      <c r="P175"/>
      <c r="Q175"/>
      <c r="R175"/>
      <c r="S175"/>
      <c r="T175"/>
      <c r="U175"/>
      <c r="V175"/>
      <c r="W175"/>
      <c r="X175"/>
      <c r="Y175"/>
      <c r="Z175"/>
      <c r="AA175"/>
      <c r="AB175"/>
      <c r="AC175"/>
      <c r="AD175"/>
      <c r="AE175"/>
      <c r="AF175"/>
      <c r="AG175"/>
      <c r="AH175"/>
      <c r="AI175"/>
      <c r="AJ175"/>
      <c r="AK175"/>
      <c r="AL175"/>
      <c r="AM175"/>
      <c r="AN175"/>
      <c r="AO175"/>
      <c r="AP175"/>
      <c r="AQ175"/>
      <c r="AR175"/>
      <c r="AS175"/>
      <c r="AT175"/>
      <c r="AU175"/>
      <c r="AV175"/>
      <c r="AW175"/>
      <c r="AX175"/>
      <c r="AY175"/>
      <c r="AZ175"/>
      <c r="BA175"/>
      <c r="BB175"/>
      <c r="BC175"/>
      <c r="BD175"/>
      <c r="BE175"/>
      <c r="BF175"/>
      <c r="BG175"/>
      <c r="BH175"/>
      <c r="BI175"/>
      <c r="BJ175"/>
      <c r="BK175"/>
      <c r="BL175"/>
      <c r="BM175"/>
      <c r="BN175"/>
      <c r="BO175"/>
      <c r="BP175"/>
      <c r="BQ175"/>
      <c r="BR175"/>
      <c r="BS175"/>
      <c r="BT175"/>
      <c r="BU175"/>
      <c r="BV175"/>
      <c r="BW175"/>
      <c r="BX175"/>
      <c r="BY175"/>
      <c r="BZ175"/>
      <c r="CA175"/>
      <c r="CB175"/>
      <c r="CC175"/>
      <c r="CD175"/>
      <c r="CE175"/>
      <c r="CF175"/>
      <c r="CG175"/>
      <c r="CH175"/>
      <c r="CI175"/>
      <c r="CJ175"/>
      <c r="CK175"/>
      <c r="CL175"/>
      <c r="CM175"/>
      <c r="CN175"/>
      <c r="CO175"/>
      <c r="CP175"/>
      <c r="CQ175"/>
      <c r="CR175"/>
      <c r="CS175"/>
      <c r="CT175"/>
      <c r="CU175"/>
      <c r="CV175"/>
      <c r="CW175"/>
      <c r="CX175"/>
      <c r="CY175"/>
      <c r="CZ175"/>
      <c r="DA175"/>
      <c r="DB175"/>
      <c r="DC175"/>
      <c r="DD175"/>
      <c r="DE175"/>
      <c r="DF175"/>
      <c r="DG175"/>
      <c r="DH175"/>
      <c r="DI175"/>
      <c r="DJ175"/>
      <c r="DK175"/>
      <c r="DL175"/>
      <c r="DM175"/>
      <c r="DN175"/>
      <c r="DO175"/>
      <c r="DP175"/>
      <c r="DQ175"/>
      <c r="DR175"/>
      <c r="DS175"/>
      <c r="DT175"/>
      <c r="DU175"/>
      <c r="DV175"/>
      <c r="DW175"/>
      <c r="DX175"/>
      <c r="DY175"/>
      <c r="DZ175"/>
      <c r="EA175"/>
      <c r="EB175"/>
      <c r="EC175"/>
      <c r="ED175"/>
      <c r="EE175"/>
      <c r="EF175"/>
      <c r="EG175"/>
      <c r="EH175"/>
      <c r="EI175"/>
      <c r="EJ175"/>
      <c r="EK175"/>
      <c r="EL175"/>
      <c r="EM175"/>
      <c r="EN175"/>
      <c r="EO175"/>
      <c r="EP175"/>
      <c r="EQ175"/>
      <c r="ER175"/>
      <c r="ES175"/>
      <c r="ET175"/>
      <c r="EU175"/>
      <c r="EV175"/>
      <c r="EW175"/>
      <c r="EX175"/>
      <c r="EY175"/>
      <c r="EZ175"/>
      <c r="FA175"/>
      <c r="FB175"/>
      <c r="FC175"/>
      <c r="FD175"/>
      <c r="FE175"/>
      <c r="FF175"/>
      <c r="FG175"/>
      <c r="FH175"/>
      <c r="FI175"/>
      <c r="FJ175"/>
      <c r="FK175"/>
      <c r="FL175"/>
      <c r="FM175"/>
      <c r="FN175"/>
      <c r="FO175"/>
      <c r="FP175"/>
      <c r="FQ175"/>
      <c r="FR175"/>
      <c r="FS175"/>
      <c r="FT175"/>
      <c r="FU175"/>
      <c r="FV175"/>
      <c r="FW175"/>
      <c r="FX175"/>
      <c r="FY175"/>
      <c r="FZ175"/>
      <c r="GA175"/>
      <c r="GB175"/>
      <c r="GC175"/>
      <c r="GD175"/>
      <c r="GE175"/>
      <c r="GF175"/>
      <c r="GG175"/>
      <c r="GH175"/>
      <c r="GI175"/>
      <c r="GJ175"/>
      <c r="GK175"/>
      <c r="GL175"/>
      <c r="GM175"/>
      <c r="GN175"/>
      <c r="GO175"/>
      <c r="GP175"/>
      <c r="GQ175"/>
      <c r="GR175"/>
      <c r="GS175"/>
      <c r="GT175"/>
      <c r="GU175"/>
      <c r="GV175"/>
      <c r="GW175"/>
      <c r="GX175"/>
      <c r="GY175"/>
      <c r="GZ175"/>
      <c r="HA175"/>
      <c r="HB175"/>
      <c r="HC175"/>
      <c r="HD175"/>
      <c r="HE175"/>
      <c r="HF175"/>
      <c r="HG175"/>
      <c r="HH175"/>
      <c r="HI175"/>
      <c r="HJ175"/>
      <c r="HK175"/>
      <c r="HL175"/>
      <c r="HM175"/>
      <c r="HN175"/>
      <c r="HO175"/>
      <c r="HP175"/>
      <c r="HQ175"/>
      <c r="HR175"/>
      <c r="HS175"/>
      <c r="HT175"/>
      <c r="HU175"/>
      <c r="HV175"/>
      <c r="HW175"/>
      <c r="HX175"/>
      <c r="HY175"/>
      <c r="HZ175"/>
      <c r="IA175"/>
      <c r="IB175"/>
      <c r="IC175"/>
      <c r="ID175"/>
      <c r="IE175"/>
      <c r="IF175"/>
      <c r="IG175"/>
      <c r="IH175"/>
      <c r="II175"/>
      <c r="IJ175"/>
      <c r="IK175"/>
      <c r="IL175"/>
      <c r="IM175"/>
      <c r="IN175"/>
      <c r="IO175"/>
      <c r="IP175"/>
      <c r="IQ175"/>
      <c r="IR175"/>
      <c r="IS175"/>
      <c r="IT175"/>
      <c r="IU175"/>
      <c r="IV175"/>
      <c r="IW175"/>
      <c r="IX175"/>
      <c r="IY175"/>
      <c r="IZ175"/>
      <c r="JA175"/>
      <c r="JB175"/>
      <c r="JC175"/>
      <c r="JD175"/>
      <c r="JE175"/>
      <c r="JF175"/>
      <c r="JG175"/>
      <c r="JH175"/>
      <c r="JI175"/>
      <c r="JJ175"/>
      <c r="JK175"/>
      <c r="JL175"/>
      <c r="JM175"/>
      <c r="JN175"/>
      <c r="JO175"/>
      <c r="JP175"/>
      <c r="JQ175"/>
      <c r="JR175"/>
      <c r="JS175"/>
      <c r="JT175"/>
      <c r="JU175"/>
      <c r="JV175"/>
      <c r="JW175"/>
      <c r="JX175"/>
      <c r="JY175"/>
      <c r="JZ175"/>
      <c r="KA175"/>
      <c r="KB175"/>
      <c r="KC175"/>
      <c r="KD175"/>
      <c r="KE175"/>
      <c r="KF175"/>
      <c r="KG175"/>
      <c r="KH175"/>
      <c r="KI175"/>
      <c r="KJ175"/>
      <c r="KK175"/>
      <c r="KL175"/>
      <c r="KM175"/>
      <c r="KN175"/>
      <c r="KO175"/>
      <c r="KP175"/>
      <c r="KQ175"/>
      <c r="KR175"/>
      <c r="KS175"/>
      <c r="KT175"/>
      <c r="KU175"/>
      <c r="KV175"/>
      <c r="KW175"/>
      <c r="KX175"/>
      <c r="KY175"/>
      <c r="KZ175"/>
      <c r="LA175"/>
      <c r="LB175"/>
      <c r="LC175"/>
      <c r="LD175"/>
      <c r="LE175"/>
      <c r="LF175"/>
      <c r="LG175"/>
      <c r="LH175"/>
      <c r="LI175"/>
      <c r="LJ175"/>
      <c r="LK175"/>
      <c r="LL175"/>
      <c r="LM175"/>
      <c r="LN175"/>
      <c r="LO175"/>
      <c r="LP175"/>
      <c r="LQ175"/>
      <c r="LR175"/>
      <c r="LS175"/>
      <c r="LT175"/>
      <c r="LU175"/>
      <c r="LV175"/>
      <c r="LW175"/>
      <c r="LX175"/>
      <c r="LY175"/>
      <c r="LZ175"/>
      <c r="MA175"/>
      <c r="MB175"/>
      <c r="MC175"/>
      <c r="MD175"/>
      <c r="ME175"/>
      <c r="MF175"/>
      <c r="MG175"/>
      <c r="MH175"/>
      <c r="MI175"/>
      <c r="MJ175"/>
      <c r="MK175"/>
      <c r="ML175"/>
      <c r="MM175"/>
      <c r="MN175"/>
      <c r="MO175"/>
      <c r="MP175"/>
      <c r="MQ175"/>
      <c r="MR175"/>
      <c r="MS175"/>
      <c r="MT175"/>
      <c r="MU175"/>
      <c r="MV175"/>
      <c r="MW175"/>
      <c r="MX175"/>
      <c r="MY175"/>
      <c r="MZ175"/>
      <c r="NA175"/>
      <c r="NB175"/>
      <c r="NC175"/>
      <c r="ND175"/>
      <c r="NE175"/>
      <c r="NF175"/>
      <c r="NG175"/>
      <c r="NH175"/>
      <c r="NI175"/>
      <c r="NJ175"/>
      <c r="NK175"/>
      <c r="NL175"/>
      <c r="NM175"/>
      <c r="NN175"/>
      <c r="NO175"/>
      <c r="NP175"/>
      <c r="NQ175"/>
      <c r="NR175"/>
      <c r="NS175"/>
      <c r="NT175"/>
      <c r="NU175"/>
      <c r="NV175"/>
      <c r="NW175"/>
      <c r="NX175"/>
      <c r="NY175"/>
      <c r="NZ175"/>
      <c r="OA175"/>
      <c r="OB175"/>
      <c r="OC175"/>
      <c r="OD175"/>
      <c r="OE175"/>
      <c r="OF175"/>
      <c r="OG175"/>
      <c r="OH175"/>
      <c r="OI175"/>
      <c r="OJ175"/>
      <c r="OK175"/>
      <c r="OL175"/>
      <c r="OM175"/>
      <c r="ON175"/>
      <c r="OO175"/>
      <c r="OP175"/>
      <c r="OQ175"/>
      <c r="OR175"/>
      <c r="OS175"/>
      <c r="OT175"/>
      <c r="OU175"/>
      <c r="OV175"/>
      <c r="OW175"/>
      <c r="OX175"/>
      <c r="OY175"/>
      <c r="OZ175"/>
      <c r="PA175"/>
      <c r="PB175"/>
      <c r="PC175"/>
      <c r="PD175"/>
      <c r="PE175"/>
      <c r="PF175"/>
      <c r="PG175"/>
      <c r="PH175"/>
      <c r="PI175"/>
      <c r="PJ175"/>
      <c r="PK175"/>
      <c r="PL175"/>
      <c r="PM175"/>
      <c r="PN175"/>
      <c r="PO175"/>
      <c r="PP175"/>
      <c r="PQ175"/>
      <c r="PR175"/>
      <c r="PS175"/>
      <c r="PT175"/>
      <c r="PU175"/>
      <c r="PV175"/>
      <c r="PW175"/>
      <c r="PX175"/>
      <c r="PY175"/>
      <c r="PZ175"/>
      <c r="QA175"/>
      <c r="QB175"/>
      <c r="QC175"/>
      <c r="QD175"/>
      <c r="QE175"/>
      <c r="QF175"/>
      <c r="QG175"/>
      <c r="QH175"/>
      <c r="QI175"/>
      <c r="QJ175"/>
      <c r="QK175"/>
      <c r="QL175"/>
      <c r="QM175"/>
      <c r="QN175"/>
      <c r="QO175"/>
      <c r="QP175"/>
      <c r="QQ175"/>
      <c r="QR175"/>
      <c r="QS175"/>
      <c r="QT175"/>
      <c r="QU175"/>
      <c r="QV175"/>
      <c r="QW175"/>
      <c r="QX175"/>
      <c r="QY175"/>
      <c r="QZ175"/>
      <c r="RA175"/>
      <c r="RB175"/>
      <c r="RC175"/>
      <c r="RD175"/>
      <c r="RE175"/>
      <c r="RF175"/>
    </row>
    <row r="176" spans="1:474">
      <c r="A176" s="255">
        <v>72</v>
      </c>
      <c r="B176" s="255" t="s">
        <v>229</v>
      </c>
      <c r="C176" s="255" t="s">
        <v>103</v>
      </c>
      <c r="D176" s="221">
        <v>8</v>
      </c>
      <c r="E176" s="221">
        <v>8</v>
      </c>
      <c r="F176" s="221">
        <v>8</v>
      </c>
      <c r="G176" s="221"/>
      <c r="H176" s="221"/>
      <c r="I176" s="221"/>
      <c r="J176"/>
      <c r="K176"/>
      <c r="L176"/>
      <c r="M176"/>
      <c r="N176"/>
      <c r="O176"/>
      <c r="P176"/>
      <c r="Q176"/>
      <c r="R176"/>
      <c r="S176"/>
      <c r="T176"/>
      <c r="U176"/>
      <c r="V176"/>
      <c r="W176"/>
      <c r="X176"/>
      <c r="Y176"/>
      <c r="Z176"/>
      <c r="AA176"/>
      <c r="AB176"/>
      <c r="AC176"/>
      <c r="AD176"/>
      <c r="AE176"/>
      <c r="AF176"/>
      <c r="AG176"/>
      <c r="AH176"/>
      <c r="AI176"/>
      <c r="AJ176"/>
      <c r="AK176"/>
      <c r="AL176"/>
      <c r="AM176"/>
      <c r="AN176"/>
      <c r="AO176"/>
      <c r="AP176"/>
      <c r="AQ176"/>
      <c r="AR176"/>
      <c r="AS176"/>
      <c r="AT176"/>
      <c r="AU176"/>
      <c r="AV176"/>
      <c r="AW176"/>
      <c r="AX176"/>
      <c r="AY176"/>
      <c r="AZ176"/>
      <c r="BA176"/>
      <c r="BB176"/>
      <c r="BC176"/>
      <c r="BD176"/>
      <c r="BE176"/>
      <c r="BF176"/>
      <c r="BG176"/>
      <c r="BH176"/>
      <c r="BI176"/>
      <c r="BJ176"/>
      <c r="BK176"/>
      <c r="BL176"/>
      <c r="BM176"/>
      <c r="BN176"/>
      <c r="BO176"/>
      <c r="BP176"/>
      <c r="BQ176"/>
      <c r="BR176"/>
      <c r="BS176"/>
      <c r="BT176"/>
      <c r="BU176"/>
      <c r="BV176"/>
      <c r="BW176"/>
      <c r="BX176"/>
      <c r="BY176"/>
      <c r="BZ176"/>
      <c r="CA176"/>
      <c r="CB176"/>
      <c r="CC176"/>
      <c r="CD176"/>
      <c r="CE176"/>
      <c r="CF176"/>
      <c r="CG176"/>
      <c r="CH176"/>
      <c r="CI176"/>
      <c r="CJ176"/>
      <c r="CK176"/>
      <c r="CL176"/>
      <c r="CM176"/>
      <c r="CN176"/>
      <c r="CO176"/>
      <c r="CP176"/>
      <c r="CQ176"/>
      <c r="CR176"/>
      <c r="CS176"/>
      <c r="CT176"/>
      <c r="CU176"/>
      <c r="CV176"/>
      <c r="CW176"/>
      <c r="CX176"/>
      <c r="CY176"/>
      <c r="CZ176"/>
      <c r="DA176"/>
      <c r="DB176"/>
      <c r="DC176"/>
      <c r="DD176"/>
      <c r="DE176"/>
      <c r="DF176"/>
      <c r="DG176"/>
      <c r="DH176"/>
      <c r="DI176"/>
      <c r="DJ176"/>
      <c r="DK176"/>
      <c r="DL176"/>
      <c r="DM176"/>
      <c r="DN176"/>
      <c r="DO176"/>
      <c r="DP176"/>
      <c r="DQ176"/>
      <c r="DR176"/>
      <c r="DS176"/>
      <c r="DT176"/>
      <c r="DU176"/>
      <c r="DV176"/>
      <c r="DW176"/>
      <c r="DX176"/>
      <c r="DY176"/>
      <c r="DZ176"/>
      <c r="EA176"/>
      <c r="EB176"/>
      <c r="EC176"/>
      <c r="ED176"/>
      <c r="EE176"/>
      <c r="EF176"/>
      <c r="EG176"/>
      <c r="EH176"/>
      <c r="EI176"/>
      <c r="EJ176"/>
      <c r="EK176"/>
      <c r="EL176"/>
      <c r="EM176"/>
      <c r="EN176"/>
      <c r="EO176"/>
      <c r="EP176"/>
      <c r="EQ176"/>
      <c r="ER176"/>
      <c r="ES176"/>
      <c r="ET176"/>
      <c r="EU176"/>
      <c r="EV176"/>
      <c r="EW176"/>
      <c r="EX176"/>
      <c r="EY176"/>
      <c r="EZ176"/>
      <c r="FA176"/>
      <c r="FB176"/>
      <c r="FC176"/>
      <c r="FD176"/>
      <c r="FE176"/>
      <c r="FF176"/>
      <c r="FG176"/>
      <c r="FH176"/>
      <c r="FI176"/>
      <c r="FJ176"/>
      <c r="FK176"/>
      <c r="FL176"/>
      <c r="FM176"/>
      <c r="FN176"/>
      <c r="FO176"/>
      <c r="FP176"/>
      <c r="FQ176"/>
      <c r="FR176"/>
      <c r="FS176"/>
      <c r="FT176"/>
      <c r="FU176"/>
      <c r="FV176"/>
      <c r="FW176"/>
      <c r="FX176"/>
      <c r="FY176"/>
      <c r="FZ176"/>
      <c r="GA176"/>
      <c r="GB176"/>
      <c r="GC176"/>
      <c r="GD176"/>
      <c r="GE176"/>
      <c r="GF176"/>
      <c r="GG176"/>
      <c r="GH176"/>
      <c r="GI176"/>
      <c r="GJ176"/>
      <c r="GK176"/>
      <c r="GL176"/>
      <c r="GM176"/>
      <c r="GN176"/>
      <c r="GO176"/>
      <c r="GP176"/>
      <c r="GQ176"/>
      <c r="GR176"/>
      <c r="GS176"/>
      <c r="GT176"/>
      <c r="GU176"/>
      <c r="GV176"/>
      <c r="GW176"/>
      <c r="GX176"/>
      <c r="GY176"/>
      <c r="GZ176"/>
      <c r="HA176"/>
      <c r="HB176"/>
      <c r="HC176"/>
      <c r="HD176"/>
      <c r="HE176"/>
      <c r="HF176"/>
      <c r="HG176"/>
      <c r="HH176"/>
      <c r="HI176"/>
      <c r="HJ176"/>
      <c r="HK176"/>
      <c r="HL176"/>
      <c r="HM176"/>
      <c r="HN176"/>
      <c r="HO176"/>
      <c r="HP176"/>
      <c r="HQ176"/>
      <c r="HR176"/>
      <c r="HS176"/>
      <c r="HT176"/>
      <c r="HU176"/>
      <c r="HV176"/>
      <c r="HW176"/>
      <c r="HX176"/>
      <c r="HY176"/>
      <c r="HZ176"/>
      <c r="IA176"/>
      <c r="IB176"/>
      <c r="IC176"/>
      <c r="ID176"/>
      <c r="IE176"/>
      <c r="IF176"/>
      <c r="IG176"/>
      <c r="IH176"/>
      <c r="II176"/>
      <c r="IJ176"/>
      <c r="IK176"/>
      <c r="IL176"/>
      <c r="IM176"/>
      <c r="IN176"/>
      <c r="IO176"/>
      <c r="IP176"/>
      <c r="IQ176"/>
      <c r="IR176"/>
      <c r="IS176"/>
      <c r="IT176"/>
      <c r="IU176"/>
      <c r="IV176"/>
      <c r="IW176"/>
      <c r="IX176"/>
      <c r="IY176"/>
      <c r="IZ176"/>
      <c r="JA176"/>
      <c r="JB176"/>
      <c r="JC176"/>
      <c r="JD176"/>
      <c r="JE176"/>
      <c r="JF176"/>
      <c r="JG176"/>
      <c r="JH176"/>
      <c r="JI176"/>
      <c r="JJ176"/>
      <c r="JK176"/>
      <c r="JL176"/>
      <c r="JM176"/>
      <c r="JN176"/>
      <c r="JO176"/>
      <c r="JP176"/>
      <c r="JQ176"/>
      <c r="JR176"/>
      <c r="JS176"/>
      <c r="JT176"/>
      <c r="JU176"/>
      <c r="JV176"/>
      <c r="JW176"/>
      <c r="JX176"/>
      <c r="JY176"/>
      <c r="JZ176"/>
      <c r="KA176"/>
      <c r="KB176"/>
      <c r="KC176"/>
      <c r="KD176"/>
      <c r="KE176"/>
      <c r="KF176"/>
      <c r="KG176"/>
      <c r="KH176"/>
      <c r="KI176"/>
      <c r="KJ176"/>
      <c r="KK176"/>
      <c r="KL176"/>
      <c r="KM176"/>
      <c r="KN176"/>
      <c r="KO176"/>
      <c r="KP176"/>
      <c r="KQ176"/>
      <c r="KR176"/>
      <c r="KS176"/>
      <c r="KT176"/>
      <c r="KU176"/>
      <c r="KV176"/>
      <c r="KW176"/>
      <c r="KX176"/>
      <c r="KY176"/>
      <c r="KZ176"/>
      <c r="LA176"/>
      <c r="LB176"/>
      <c r="LC176"/>
      <c r="LD176"/>
      <c r="LE176"/>
      <c r="LF176"/>
      <c r="LG176"/>
      <c r="LH176"/>
      <c r="LI176"/>
      <c r="LJ176"/>
      <c r="LK176"/>
      <c r="LL176"/>
      <c r="LM176"/>
      <c r="LN176"/>
      <c r="LO176"/>
      <c r="LP176"/>
      <c r="LQ176"/>
      <c r="LR176"/>
      <c r="LS176"/>
      <c r="LT176"/>
      <c r="LU176"/>
      <c r="LV176"/>
      <c r="LW176"/>
      <c r="LX176"/>
      <c r="LY176"/>
      <c r="LZ176"/>
      <c r="MA176"/>
      <c r="MB176"/>
      <c r="MC176"/>
      <c r="MD176"/>
      <c r="ME176"/>
      <c r="MF176"/>
      <c r="MG176"/>
      <c r="MH176"/>
      <c r="MI176"/>
      <c r="MJ176"/>
      <c r="MK176"/>
      <c r="ML176"/>
      <c r="MM176"/>
      <c r="MN176"/>
      <c r="MO176"/>
      <c r="MP176"/>
      <c r="MQ176"/>
      <c r="MR176"/>
      <c r="MS176"/>
      <c r="MT176"/>
      <c r="MU176"/>
      <c r="MV176"/>
      <c r="MW176"/>
      <c r="MX176"/>
      <c r="MY176"/>
      <c r="MZ176"/>
      <c r="NA176"/>
      <c r="NB176"/>
      <c r="NC176"/>
      <c r="ND176"/>
      <c r="NE176"/>
      <c r="NF176"/>
      <c r="NG176"/>
      <c r="NH176"/>
      <c r="NI176"/>
      <c r="NJ176"/>
      <c r="NK176"/>
      <c r="NL176"/>
      <c r="NM176"/>
      <c r="NN176"/>
      <c r="NO176"/>
      <c r="NP176"/>
      <c r="NQ176"/>
      <c r="NR176"/>
      <c r="NS176"/>
      <c r="NT176"/>
      <c r="NU176"/>
      <c r="NV176"/>
      <c r="NW176"/>
      <c r="NX176"/>
      <c r="NY176"/>
      <c r="NZ176"/>
      <c r="OA176"/>
      <c r="OB176"/>
      <c r="OC176"/>
      <c r="OD176"/>
      <c r="OE176"/>
      <c r="OF176"/>
      <c r="OG176"/>
      <c r="OH176"/>
      <c r="OI176"/>
      <c r="OJ176"/>
      <c r="OK176"/>
      <c r="OL176"/>
      <c r="OM176"/>
      <c r="ON176"/>
      <c r="OO176"/>
      <c r="OP176"/>
      <c r="OQ176"/>
      <c r="OR176"/>
      <c r="OS176"/>
      <c r="OT176"/>
      <c r="OU176"/>
      <c r="OV176"/>
      <c r="OW176"/>
      <c r="OX176"/>
      <c r="OY176"/>
      <c r="OZ176"/>
      <c r="PA176"/>
      <c r="PB176"/>
      <c r="PC176"/>
      <c r="PD176"/>
      <c r="PE176"/>
      <c r="PF176"/>
      <c r="PG176"/>
      <c r="PH176"/>
      <c r="PI176"/>
      <c r="PJ176"/>
      <c r="PK176"/>
      <c r="PL176"/>
      <c r="PM176"/>
      <c r="PN176"/>
      <c r="PO176"/>
      <c r="PP176"/>
      <c r="PQ176"/>
      <c r="PR176"/>
      <c r="PS176"/>
      <c r="PT176"/>
      <c r="PU176"/>
      <c r="PV176"/>
      <c r="PW176"/>
      <c r="PX176"/>
      <c r="PY176"/>
      <c r="PZ176"/>
      <c r="QA176"/>
      <c r="QB176"/>
      <c r="QC176"/>
      <c r="QD176"/>
      <c r="QE176"/>
      <c r="QF176"/>
      <c r="QG176"/>
      <c r="QH176"/>
      <c r="QI176"/>
      <c r="QJ176"/>
      <c r="QK176"/>
      <c r="QL176"/>
      <c r="QM176"/>
      <c r="QN176"/>
      <c r="QO176"/>
      <c r="QP176"/>
      <c r="QQ176"/>
      <c r="QR176"/>
      <c r="QS176"/>
      <c r="QT176"/>
      <c r="QU176"/>
      <c r="QV176"/>
      <c r="QW176"/>
      <c r="QX176"/>
      <c r="QY176"/>
      <c r="QZ176"/>
      <c r="RA176"/>
      <c r="RB176"/>
      <c r="RC176"/>
      <c r="RD176"/>
      <c r="RE176"/>
      <c r="RF176"/>
    </row>
    <row r="177" spans="1:474">
      <c r="A177" s="255">
        <v>72</v>
      </c>
      <c r="B177" s="255" t="s">
        <v>190</v>
      </c>
      <c r="C177" s="255" t="s">
        <v>103</v>
      </c>
      <c r="D177" s="221">
        <v>7</v>
      </c>
      <c r="E177" s="221">
        <v>7</v>
      </c>
      <c r="F177" s="221">
        <v>7</v>
      </c>
      <c r="G177" s="221"/>
      <c r="H177" s="221"/>
      <c r="I177" s="221"/>
      <c r="J177"/>
      <c r="K177"/>
      <c r="L177"/>
      <c r="M177"/>
      <c r="N177"/>
      <c r="O177"/>
      <c r="P177"/>
      <c r="Q177"/>
      <c r="R177"/>
      <c r="S177"/>
      <c r="T177"/>
      <c r="U177"/>
      <c r="V177"/>
      <c r="W177"/>
      <c r="X177"/>
      <c r="Y177"/>
      <c r="Z177"/>
      <c r="AA177"/>
      <c r="AB177"/>
      <c r="AC177"/>
      <c r="AD177"/>
      <c r="AE177"/>
      <c r="AF177"/>
      <c r="AG177"/>
      <c r="AH177"/>
      <c r="AI177"/>
      <c r="AJ177"/>
      <c r="AK177"/>
      <c r="AL177"/>
      <c r="AM177"/>
      <c r="AN177"/>
      <c r="AO177"/>
      <c r="AP177"/>
      <c r="AQ177"/>
      <c r="AR177"/>
      <c r="AS177"/>
      <c r="AT177"/>
      <c r="AU177"/>
      <c r="AV177"/>
      <c r="AW177"/>
      <c r="AX177"/>
      <c r="AY177"/>
      <c r="AZ177"/>
      <c r="BA177"/>
      <c r="BB177"/>
      <c r="BC177"/>
      <c r="BD177"/>
      <c r="BE177"/>
      <c r="BF177"/>
      <c r="BG177"/>
      <c r="BH177"/>
      <c r="BI177"/>
      <c r="BJ177"/>
      <c r="BK177"/>
      <c r="BL177"/>
      <c r="BM177"/>
      <c r="BN177"/>
      <c r="BO177"/>
      <c r="BP177"/>
      <c r="BQ177"/>
      <c r="BR177"/>
      <c r="BS177"/>
      <c r="BT177"/>
      <c r="BU177"/>
      <c r="BV177"/>
      <c r="BW177"/>
      <c r="BX177"/>
      <c r="BY177"/>
      <c r="BZ177"/>
      <c r="CA177"/>
      <c r="CB177"/>
      <c r="CC177"/>
      <c r="CD177"/>
      <c r="CE177"/>
      <c r="CF177"/>
      <c r="CG177"/>
      <c r="CH177"/>
      <c r="CI177"/>
      <c r="CJ177"/>
      <c r="CK177"/>
      <c r="CL177"/>
      <c r="CM177"/>
      <c r="CN177"/>
      <c r="CO177"/>
      <c r="CP177"/>
      <c r="CQ177"/>
      <c r="CR177"/>
      <c r="CS177"/>
      <c r="CT177"/>
      <c r="CU177"/>
      <c r="CV177"/>
      <c r="CW177"/>
      <c r="CX177"/>
      <c r="CY177"/>
      <c r="CZ177"/>
      <c r="DA177"/>
      <c r="DB177"/>
      <c r="DC177"/>
      <c r="DD177"/>
      <c r="DE177"/>
      <c r="DF177"/>
      <c r="DG177"/>
      <c r="DH177"/>
      <c r="DI177"/>
      <c r="DJ177"/>
      <c r="DK177"/>
      <c r="DL177"/>
      <c r="DM177"/>
      <c r="DN177"/>
      <c r="DO177"/>
      <c r="DP177"/>
      <c r="DQ177"/>
      <c r="DR177"/>
      <c r="DS177"/>
      <c r="DT177"/>
      <c r="DU177"/>
      <c r="DV177"/>
      <c r="DW177"/>
      <c r="DX177"/>
      <c r="DY177"/>
      <c r="DZ177"/>
      <c r="EA177"/>
      <c r="EB177"/>
      <c r="EC177"/>
      <c r="ED177"/>
      <c r="EE177"/>
      <c r="EF177"/>
      <c r="EG177"/>
      <c r="EH177"/>
      <c r="EI177"/>
      <c r="EJ177"/>
      <c r="EK177"/>
      <c r="EL177"/>
      <c r="EM177"/>
      <c r="EN177"/>
      <c r="EO177"/>
      <c r="EP177"/>
      <c r="EQ177"/>
      <c r="ER177"/>
      <c r="ES177"/>
      <c r="ET177"/>
      <c r="EU177"/>
      <c r="EV177"/>
      <c r="EW177"/>
      <c r="EX177"/>
      <c r="EY177"/>
      <c r="EZ177"/>
      <c r="FA177"/>
      <c r="FB177"/>
      <c r="FC177"/>
      <c r="FD177"/>
      <c r="FE177"/>
      <c r="FF177"/>
      <c r="FG177"/>
      <c r="FH177"/>
      <c r="FI177"/>
      <c r="FJ177"/>
      <c r="FK177"/>
      <c r="FL177"/>
      <c r="FM177"/>
      <c r="FN177"/>
      <c r="FO177"/>
      <c r="FP177"/>
      <c r="FQ177"/>
      <c r="FR177"/>
      <c r="FS177"/>
      <c r="FT177"/>
      <c r="FU177"/>
      <c r="FV177"/>
      <c r="FW177"/>
      <c r="FX177"/>
      <c r="FY177"/>
      <c r="FZ177"/>
      <c r="GA177"/>
      <c r="GB177"/>
      <c r="GC177"/>
      <c r="GD177"/>
      <c r="GE177"/>
      <c r="GF177"/>
      <c r="GG177"/>
      <c r="GH177"/>
      <c r="GI177"/>
      <c r="GJ177"/>
      <c r="GK177"/>
      <c r="GL177"/>
      <c r="GM177"/>
      <c r="GN177"/>
      <c r="GO177"/>
      <c r="GP177"/>
      <c r="GQ177"/>
      <c r="GR177"/>
      <c r="GS177"/>
      <c r="GT177"/>
      <c r="GU177"/>
      <c r="GV177"/>
      <c r="GW177"/>
      <c r="GX177"/>
      <c r="GY177"/>
      <c r="GZ177"/>
      <c r="HA177"/>
      <c r="HB177"/>
      <c r="HC177"/>
      <c r="HD177"/>
      <c r="HE177"/>
      <c r="HF177"/>
      <c r="HG177"/>
      <c r="HH177"/>
      <c r="HI177"/>
      <c r="HJ177"/>
      <c r="HK177"/>
      <c r="HL177"/>
      <c r="HM177"/>
      <c r="HN177"/>
      <c r="HO177"/>
      <c r="HP177"/>
      <c r="HQ177"/>
      <c r="HR177"/>
      <c r="HS177"/>
      <c r="HT177"/>
      <c r="HU177"/>
      <c r="HV177"/>
      <c r="HW177"/>
      <c r="HX177"/>
      <c r="HY177"/>
      <c r="HZ177"/>
      <c r="IA177"/>
      <c r="IB177"/>
      <c r="IC177"/>
      <c r="ID177"/>
      <c r="IE177"/>
      <c r="IF177"/>
      <c r="IG177"/>
      <c r="IH177"/>
      <c r="II177"/>
      <c r="IJ177"/>
      <c r="IK177"/>
      <c r="IL177"/>
      <c r="IM177"/>
      <c r="IN177"/>
      <c r="IO177"/>
      <c r="IP177"/>
      <c r="IQ177"/>
      <c r="IR177"/>
      <c r="IS177"/>
      <c r="IT177"/>
      <c r="IU177"/>
      <c r="IV177"/>
      <c r="IW177"/>
      <c r="IX177"/>
      <c r="IY177"/>
      <c r="IZ177"/>
      <c r="JA177"/>
      <c r="JB177"/>
      <c r="JC177"/>
      <c r="JD177"/>
      <c r="JE177"/>
      <c r="JF177"/>
      <c r="JG177"/>
      <c r="JH177"/>
      <c r="JI177"/>
      <c r="JJ177"/>
      <c r="JK177"/>
      <c r="JL177"/>
      <c r="JM177"/>
      <c r="JN177"/>
      <c r="JO177"/>
      <c r="JP177"/>
      <c r="JQ177"/>
      <c r="JR177"/>
      <c r="JS177"/>
      <c r="JT177"/>
      <c r="JU177"/>
      <c r="JV177"/>
      <c r="JW177"/>
      <c r="JX177"/>
      <c r="JY177"/>
      <c r="JZ177"/>
      <c r="KA177"/>
      <c r="KB177"/>
      <c r="KC177"/>
      <c r="KD177"/>
      <c r="KE177"/>
      <c r="KF177"/>
      <c r="KG177"/>
      <c r="KH177"/>
      <c r="KI177"/>
      <c r="KJ177"/>
      <c r="KK177"/>
      <c r="KL177"/>
      <c r="KM177"/>
      <c r="KN177"/>
      <c r="KO177"/>
      <c r="KP177"/>
      <c r="KQ177"/>
      <c r="KR177"/>
      <c r="KS177"/>
      <c r="KT177"/>
      <c r="KU177"/>
      <c r="KV177"/>
      <c r="KW177"/>
      <c r="KX177"/>
      <c r="KY177"/>
      <c r="KZ177"/>
      <c r="LA177"/>
      <c r="LB177"/>
      <c r="LC177"/>
      <c r="LD177"/>
      <c r="LE177"/>
      <c r="LF177"/>
      <c r="LG177"/>
      <c r="LH177"/>
      <c r="LI177"/>
      <c r="LJ177"/>
      <c r="LK177"/>
      <c r="LL177"/>
      <c r="LM177"/>
      <c r="LN177"/>
      <c r="LO177"/>
      <c r="LP177"/>
      <c r="LQ177"/>
      <c r="LR177"/>
      <c r="LS177"/>
      <c r="LT177"/>
      <c r="LU177"/>
      <c r="LV177"/>
      <c r="LW177"/>
      <c r="LX177"/>
      <c r="LY177"/>
      <c r="LZ177"/>
      <c r="MA177"/>
      <c r="MB177"/>
      <c r="MC177"/>
      <c r="MD177"/>
      <c r="ME177"/>
      <c r="MF177"/>
      <c r="MG177"/>
      <c r="MH177"/>
      <c r="MI177"/>
      <c r="MJ177"/>
      <c r="MK177"/>
      <c r="ML177"/>
      <c r="MM177"/>
      <c r="MN177"/>
      <c r="MO177"/>
      <c r="MP177"/>
      <c r="MQ177"/>
      <c r="MR177"/>
      <c r="MS177"/>
      <c r="MT177"/>
      <c r="MU177"/>
      <c r="MV177"/>
      <c r="MW177"/>
      <c r="MX177"/>
      <c r="MY177"/>
      <c r="MZ177"/>
      <c r="NA177"/>
      <c r="NB177"/>
      <c r="NC177"/>
      <c r="ND177"/>
      <c r="NE177"/>
      <c r="NF177"/>
      <c r="NG177"/>
      <c r="NH177"/>
      <c r="NI177"/>
      <c r="NJ177"/>
      <c r="NK177"/>
      <c r="NL177"/>
      <c r="NM177"/>
      <c r="NN177"/>
      <c r="NO177"/>
      <c r="NP177"/>
      <c r="NQ177"/>
      <c r="NR177"/>
      <c r="NS177"/>
      <c r="NT177"/>
      <c r="NU177"/>
      <c r="NV177"/>
      <c r="NW177"/>
      <c r="NX177"/>
      <c r="NY177"/>
      <c r="NZ177"/>
      <c r="OA177"/>
      <c r="OB177"/>
      <c r="OC177"/>
      <c r="OD177"/>
      <c r="OE177"/>
      <c r="OF177"/>
      <c r="OG177"/>
      <c r="OH177"/>
      <c r="OI177"/>
      <c r="OJ177"/>
      <c r="OK177"/>
      <c r="OL177"/>
      <c r="OM177"/>
      <c r="ON177"/>
      <c r="OO177"/>
      <c r="OP177"/>
      <c r="OQ177"/>
      <c r="OR177"/>
      <c r="OS177"/>
      <c r="OT177"/>
      <c r="OU177"/>
      <c r="OV177"/>
      <c r="OW177"/>
      <c r="OX177"/>
      <c r="OY177"/>
      <c r="OZ177"/>
      <c r="PA177"/>
      <c r="PB177"/>
      <c r="PC177"/>
      <c r="PD177"/>
      <c r="PE177"/>
      <c r="PF177"/>
      <c r="PG177"/>
      <c r="PH177"/>
      <c r="PI177"/>
      <c r="PJ177"/>
      <c r="PK177"/>
      <c r="PL177"/>
      <c r="PM177"/>
      <c r="PN177"/>
      <c r="PO177"/>
      <c r="PP177"/>
      <c r="PQ177"/>
      <c r="PR177"/>
      <c r="PS177"/>
      <c r="PT177"/>
      <c r="PU177"/>
      <c r="PV177"/>
      <c r="PW177"/>
      <c r="PX177"/>
      <c r="PY177"/>
      <c r="PZ177"/>
      <c r="QA177"/>
      <c r="QB177"/>
      <c r="QC177"/>
      <c r="QD177"/>
      <c r="QE177"/>
      <c r="QF177"/>
      <c r="QG177"/>
      <c r="QH177"/>
      <c r="QI177"/>
      <c r="QJ177"/>
      <c r="QK177"/>
      <c r="QL177"/>
      <c r="QM177"/>
      <c r="QN177"/>
      <c r="QO177"/>
      <c r="QP177"/>
      <c r="QQ177"/>
      <c r="QR177"/>
      <c r="QS177"/>
      <c r="QT177"/>
      <c r="QU177"/>
      <c r="QV177"/>
      <c r="QW177"/>
      <c r="QX177"/>
      <c r="QY177"/>
      <c r="QZ177"/>
      <c r="RA177"/>
      <c r="RB177"/>
      <c r="RC177"/>
      <c r="RD177"/>
      <c r="RE177"/>
      <c r="RF177"/>
    </row>
    <row r="178" spans="1:474">
      <c r="A178" s="255">
        <v>72</v>
      </c>
      <c r="B178" s="255" t="s">
        <v>182</v>
      </c>
      <c r="C178" s="255" t="s">
        <v>103</v>
      </c>
      <c r="D178" s="221">
        <v>10.5</v>
      </c>
      <c r="E178" s="221">
        <v>10</v>
      </c>
      <c r="F178" s="221">
        <v>11</v>
      </c>
      <c r="G178" s="221"/>
      <c r="H178" s="221"/>
      <c r="I178" s="221"/>
      <c r="J178"/>
      <c r="K178"/>
      <c r="L178"/>
      <c r="M178"/>
      <c r="N178"/>
      <c r="O178"/>
      <c r="P178"/>
      <c r="Q178"/>
      <c r="R178"/>
      <c r="S178"/>
      <c r="T178"/>
      <c r="U178"/>
      <c r="V178"/>
      <c r="W178"/>
      <c r="X178"/>
      <c r="Y178"/>
      <c r="Z178"/>
      <c r="AA178"/>
      <c r="AB178"/>
      <c r="AC178"/>
      <c r="AD178"/>
      <c r="AE178"/>
      <c r="AF178"/>
      <c r="AG178"/>
      <c r="AH178"/>
      <c r="AI178"/>
      <c r="AJ178"/>
      <c r="AK178"/>
      <c r="AL178"/>
      <c r="AM178"/>
      <c r="AN178"/>
      <c r="AO178"/>
      <c r="AP178"/>
      <c r="AQ178"/>
      <c r="AR178"/>
      <c r="AS178"/>
      <c r="AT178"/>
      <c r="AU178"/>
      <c r="AV178"/>
      <c r="AW178"/>
      <c r="AX178"/>
      <c r="AY178"/>
      <c r="AZ178"/>
      <c r="BA178"/>
      <c r="BB178"/>
      <c r="BC178"/>
      <c r="BD178"/>
      <c r="BE178"/>
      <c r="BF178"/>
      <c r="BG178"/>
      <c r="BH178"/>
      <c r="BI178"/>
      <c r="BJ178"/>
      <c r="BK178"/>
      <c r="BL178"/>
      <c r="BM178"/>
      <c r="BN178"/>
      <c r="BO178"/>
      <c r="BP178"/>
      <c r="BQ178"/>
      <c r="BR178"/>
      <c r="BS178"/>
      <c r="BT178"/>
      <c r="BU178"/>
      <c r="BV178"/>
      <c r="BW178"/>
      <c r="BX178"/>
      <c r="BY178"/>
      <c r="BZ178"/>
      <c r="CA178"/>
      <c r="CB178"/>
      <c r="CC178"/>
      <c r="CD178"/>
      <c r="CE178"/>
      <c r="CF178"/>
      <c r="CG178"/>
      <c r="CH178"/>
      <c r="CI178"/>
      <c r="CJ178"/>
      <c r="CK178"/>
      <c r="CL178"/>
      <c r="CM178"/>
      <c r="CN178"/>
      <c r="CO178"/>
      <c r="CP178"/>
      <c r="CQ178"/>
      <c r="CR178"/>
      <c r="CS178"/>
      <c r="CT178"/>
      <c r="CU178"/>
      <c r="CV178"/>
      <c r="CW178"/>
      <c r="CX178"/>
      <c r="CY178"/>
      <c r="CZ178"/>
      <c r="DA178"/>
      <c r="DB178"/>
      <c r="DC178"/>
      <c r="DD178"/>
      <c r="DE178"/>
      <c r="DF178"/>
      <c r="DG178"/>
      <c r="DH178"/>
      <c r="DI178"/>
      <c r="DJ178"/>
      <c r="DK178"/>
      <c r="DL178"/>
      <c r="DM178"/>
      <c r="DN178"/>
      <c r="DO178"/>
      <c r="DP178"/>
      <c r="DQ178"/>
      <c r="DR178"/>
      <c r="DS178"/>
      <c r="DT178"/>
      <c r="DU178"/>
      <c r="DV178"/>
      <c r="DW178"/>
      <c r="DX178"/>
      <c r="DY178"/>
      <c r="DZ178"/>
      <c r="EA178"/>
      <c r="EB178"/>
      <c r="EC178"/>
      <c r="ED178"/>
      <c r="EE178"/>
      <c r="EF178"/>
      <c r="EG178"/>
      <c r="EH178"/>
      <c r="EI178"/>
      <c r="EJ178"/>
      <c r="EK178"/>
      <c r="EL178"/>
      <c r="EM178"/>
      <c r="EN178"/>
      <c r="EO178"/>
      <c r="EP178"/>
      <c r="EQ178"/>
      <c r="ER178"/>
      <c r="ES178"/>
      <c r="ET178"/>
      <c r="EU178"/>
      <c r="EV178"/>
      <c r="EW178"/>
      <c r="EX178"/>
      <c r="EY178"/>
      <c r="EZ178"/>
      <c r="FA178"/>
      <c r="FB178"/>
      <c r="FC178"/>
      <c r="FD178"/>
      <c r="FE178"/>
      <c r="FF178"/>
      <c r="FG178"/>
      <c r="FH178"/>
      <c r="FI178"/>
      <c r="FJ178"/>
      <c r="FK178"/>
      <c r="FL178"/>
      <c r="FM178"/>
      <c r="FN178"/>
      <c r="FO178"/>
      <c r="FP178"/>
      <c r="FQ178"/>
      <c r="FR178"/>
      <c r="FS178"/>
      <c r="FT178"/>
      <c r="FU178"/>
      <c r="FV178"/>
      <c r="FW178"/>
      <c r="FX178"/>
      <c r="FY178"/>
      <c r="FZ178"/>
      <c r="GA178"/>
      <c r="GB178"/>
      <c r="GC178"/>
      <c r="GD178"/>
      <c r="GE178"/>
      <c r="GF178"/>
      <c r="GG178"/>
      <c r="GH178"/>
      <c r="GI178"/>
      <c r="GJ178"/>
      <c r="GK178"/>
      <c r="GL178"/>
      <c r="GM178"/>
      <c r="GN178"/>
      <c r="GO178"/>
      <c r="GP178"/>
      <c r="GQ178"/>
      <c r="GR178"/>
      <c r="GS178"/>
      <c r="GT178"/>
      <c r="GU178"/>
      <c r="GV178"/>
      <c r="GW178"/>
      <c r="GX178"/>
      <c r="GY178"/>
      <c r="GZ178"/>
      <c r="HA178"/>
      <c r="HB178"/>
      <c r="HC178"/>
      <c r="HD178"/>
      <c r="HE178"/>
      <c r="HF178"/>
      <c r="HG178"/>
      <c r="HH178"/>
      <c r="HI178"/>
      <c r="HJ178"/>
      <c r="HK178"/>
      <c r="HL178"/>
      <c r="HM178"/>
      <c r="HN178"/>
      <c r="HO178"/>
      <c r="HP178"/>
      <c r="HQ178"/>
      <c r="HR178"/>
      <c r="HS178"/>
      <c r="HT178"/>
      <c r="HU178"/>
      <c r="HV178"/>
      <c r="HW178"/>
      <c r="HX178"/>
      <c r="HY178"/>
      <c r="HZ178"/>
      <c r="IA178"/>
      <c r="IB178"/>
      <c r="IC178"/>
      <c r="ID178"/>
      <c r="IE178"/>
      <c r="IF178"/>
      <c r="IG178"/>
      <c r="IH178"/>
      <c r="II178"/>
      <c r="IJ178"/>
      <c r="IK178"/>
      <c r="IL178"/>
      <c r="IM178"/>
      <c r="IN178"/>
      <c r="IO178"/>
      <c r="IP178"/>
      <c r="IQ178"/>
      <c r="IR178"/>
      <c r="IS178"/>
      <c r="IT178"/>
      <c r="IU178"/>
      <c r="IV178"/>
      <c r="IW178"/>
      <c r="IX178"/>
      <c r="IY178"/>
      <c r="IZ178"/>
      <c r="JA178"/>
      <c r="JB178"/>
      <c r="JC178"/>
      <c r="JD178"/>
      <c r="JE178"/>
      <c r="JF178"/>
      <c r="JG178"/>
      <c r="JH178"/>
      <c r="JI178"/>
      <c r="JJ178"/>
      <c r="JK178"/>
      <c r="JL178"/>
      <c r="JM178"/>
      <c r="JN178"/>
      <c r="JO178"/>
      <c r="JP178"/>
      <c r="JQ178"/>
      <c r="JR178"/>
      <c r="JS178"/>
      <c r="JT178"/>
      <c r="JU178"/>
      <c r="JV178"/>
      <c r="JW178"/>
      <c r="JX178"/>
      <c r="JY178"/>
      <c r="JZ178"/>
      <c r="KA178"/>
      <c r="KB178"/>
      <c r="KC178"/>
      <c r="KD178"/>
      <c r="KE178"/>
      <c r="KF178"/>
      <c r="KG178"/>
      <c r="KH178"/>
      <c r="KI178"/>
      <c r="KJ178"/>
      <c r="KK178"/>
      <c r="KL178"/>
      <c r="KM178"/>
      <c r="KN178"/>
      <c r="KO178"/>
      <c r="KP178"/>
      <c r="KQ178"/>
      <c r="KR178"/>
      <c r="KS178"/>
      <c r="KT178"/>
      <c r="KU178"/>
      <c r="KV178"/>
      <c r="KW178"/>
      <c r="KX178"/>
      <c r="KY178"/>
      <c r="KZ178"/>
      <c r="LA178"/>
      <c r="LB178"/>
      <c r="LC178"/>
      <c r="LD178"/>
      <c r="LE178"/>
      <c r="LF178"/>
      <c r="LG178"/>
      <c r="LH178"/>
      <c r="LI178"/>
      <c r="LJ178"/>
      <c r="LK178"/>
      <c r="LL178"/>
      <c r="LM178"/>
      <c r="LN178"/>
      <c r="LO178"/>
      <c r="LP178"/>
      <c r="LQ178"/>
      <c r="LR178"/>
      <c r="LS178"/>
      <c r="LT178"/>
      <c r="LU178"/>
      <c r="LV178"/>
      <c r="LW178"/>
      <c r="LX178"/>
      <c r="LY178"/>
      <c r="LZ178"/>
      <c r="MA178"/>
      <c r="MB178"/>
      <c r="MC178"/>
      <c r="MD178"/>
      <c r="ME178"/>
      <c r="MF178"/>
      <c r="MG178"/>
      <c r="MH178"/>
      <c r="MI178"/>
      <c r="MJ178"/>
      <c r="MK178"/>
      <c r="ML178"/>
      <c r="MM178"/>
      <c r="MN178"/>
      <c r="MO178"/>
      <c r="MP178"/>
      <c r="MQ178"/>
      <c r="MR178"/>
      <c r="MS178"/>
      <c r="MT178"/>
      <c r="MU178"/>
      <c r="MV178"/>
      <c r="MW178"/>
      <c r="MX178"/>
      <c r="MY178"/>
      <c r="MZ178"/>
      <c r="NA178"/>
      <c r="NB178"/>
      <c r="NC178"/>
      <c r="ND178"/>
      <c r="NE178"/>
      <c r="NF178"/>
      <c r="NG178"/>
      <c r="NH178"/>
      <c r="NI178"/>
      <c r="NJ178"/>
      <c r="NK178"/>
      <c r="NL178"/>
      <c r="NM178"/>
      <c r="NN178"/>
      <c r="NO178"/>
      <c r="NP178"/>
      <c r="NQ178"/>
      <c r="NR178"/>
      <c r="NS178"/>
      <c r="NT178"/>
      <c r="NU178"/>
      <c r="NV178"/>
      <c r="NW178"/>
      <c r="NX178"/>
      <c r="NY178"/>
      <c r="NZ178"/>
      <c r="OA178"/>
      <c r="OB178"/>
      <c r="OC178"/>
      <c r="OD178"/>
      <c r="OE178"/>
      <c r="OF178"/>
      <c r="OG178"/>
      <c r="OH178"/>
      <c r="OI178"/>
      <c r="OJ178"/>
      <c r="OK178"/>
      <c r="OL178"/>
      <c r="OM178"/>
      <c r="ON178"/>
      <c r="OO178"/>
      <c r="OP178"/>
      <c r="OQ178"/>
      <c r="OR178"/>
      <c r="OS178"/>
      <c r="OT178"/>
      <c r="OU178"/>
      <c r="OV178"/>
      <c r="OW178"/>
      <c r="OX178"/>
      <c r="OY178"/>
      <c r="OZ178"/>
      <c r="PA178"/>
      <c r="PB178"/>
      <c r="PC178"/>
      <c r="PD178"/>
      <c r="PE178"/>
      <c r="PF178"/>
      <c r="PG178"/>
      <c r="PH178"/>
      <c r="PI178"/>
      <c r="PJ178"/>
      <c r="PK178"/>
      <c r="PL178"/>
      <c r="PM178"/>
      <c r="PN178"/>
      <c r="PO178"/>
      <c r="PP178"/>
      <c r="PQ178"/>
      <c r="PR178"/>
      <c r="PS178"/>
      <c r="PT178"/>
      <c r="PU178"/>
      <c r="PV178"/>
      <c r="PW178"/>
      <c r="PX178"/>
      <c r="PY178"/>
      <c r="PZ178"/>
      <c r="QA178"/>
      <c r="QB178"/>
      <c r="QC178"/>
      <c r="QD178"/>
      <c r="QE178"/>
      <c r="QF178"/>
      <c r="QG178"/>
      <c r="QH178"/>
      <c r="QI178"/>
      <c r="QJ178"/>
      <c r="QK178"/>
      <c r="QL178"/>
      <c r="QM178"/>
      <c r="QN178"/>
      <c r="QO178"/>
      <c r="QP178"/>
      <c r="QQ178"/>
      <c r="QR178"/>
      <c r="QS178"/>
      <c r="QT178"/>
      <c r="QU178"/>
      <c r="QV178"/>
      <c r="QW178"/>
      <c r="QX178"/>
      <c r="QY178"/>
      <c r="QZ178"/>
      <c r="RA178"/>
      <c r="RB178"/>
      <c r="RC178"/>
      <c r="RD178"/>
      <c r="RE178"/>
      <c r="RF178"/>
    </row>
    <row r="179" spans="1:474">
      <c r="A179" s="255">
        <v>72</v>
      </c>
      <c r="B179" s="255" t="s">
        <v>175</v>
      </c>
      <c r="C179" s="255" t="s">
        <v>103</v>
      </c>
      <c r="D179" s="221">
        <v>10</v>
      </c>
      <c r="E179" s="221">
        <v>10</v>
      </c>
      <c r="F179" s="221">
        <v>10</v>
      </c>
      <c r="G179" s="221"/>
      <c r="H179" s="221"/>
      <c r="I179" s="221"/>
      <c r="J179"/>
      <c r="K179"/>
      <c r="L179"/>
      <c r="M179"/>
      <c r="N179"/>
      <c r="O179"/>
      <c r="P179"/>
      <c r="Q179"/>
      <c r="R179"/>
      <c r="S179"/>
      <c r="T179"/>
      <c r="U179"/>
      <c r="V179"/>
      <c r="W179"/>
      <c r="X179"/>
      <c r="Y179"/>
      <c r="Z179"/>
      <c r="AA179"/>
      <c r="AB179"/>
      <c r="AC179"/>
      <c r="AD179"/>
      <c r="AE179"/>
      <c r="AF179"/>
      <c r="AG179"/>
      <c r="AH179"/>
      <c r="AI179"/>
      <c r="AJ179"/>
      <c r="AK179"/>
      <c r="AL179"/>
      <c r="AM179"/>
      <c r="AN179"/>
      <c r="AO179"/>
      <c r="AP179"/>
      <c r="AQ179"/>
      <c r="AR179"/>
      <c r="AS179"/>
      <c r="AT179"/>
      <c r="AU179"/>
      <c r="AV179"/>
      <c r="AW179"/>
      <c r="AX179"/>
      <c r="AY179"/>
      <c r="AZ179"/>
      <c r="BA179"/>
      <c r="BB179"/>
      <c r="BC179"/>
      <c r="BD179"/>
      <c r="BE179"/>
      <c r="BF179"/>
      <c r="BG179"/>
      <c r="BH179"/>
      <c r="BI179"/>
      <c r="BJ179"/>
      <c r="BK179"/>
      <c r="BL179"/>
      <c r="BM179"/>
      <c r="BN179"/>
      <c r="BO179"/>
      <c r="BP179"/>
      <c r="BQ179"/>
      <c r="BR179"/>
      <c r="BS179"/>
      <c r="BT179"/>
      <c r="BU179"/>
      <c r="BV179"/>
      <c r="BW179"/>
      <c r="BX179"/>
      <c r="BY179"/>
      <c r="BZ179"/>
      <c r="CA179"/>
      <c r="CB179"/>
      <c r="CC179"/>
      <c r="CD179"/>
      <c r="CE179"/>
      <c r="CF179"/>
      <c r="CG179"/>
      <c r="CH179"/>
      <c r="CI179"/>
      <c r="CJ179"/>
      <c r="CK179"/>
      <c r="CL179"/>
      <c r="CM179"/>
      <c r="CN179"/>
      <c r="CO179"/>
      <c r="CP179"/>
      <c r="CQ179"/>
      <c r="CR179"/>
      <c r="CS179"/>
      <c r="CT179"/>
      <c r="CU179"/>
      <c r="CV179"/>
      <c r="CW179"/>
      <c r="CX179"/>
      <c r="CY179"/>
      <c r="CZ179"/>
      <c r="DA179"/>
      <c r="DB179"/>
      <c r="DC179"/>
      <c r="DD179"/>
      <c r="DE179"/>
      <c r="DF179"/>
      <c r="DG179"/>
      <c r="DH179"/>
      <c r="DI179"/>
      <c r="DJ179"/>
      <c r="DK179"/>
      <c r="DL179"/>
      <c r="DM179"/>
      <c r="DN179"/>
      <c r="DO179"/>
      <c r="DP179"/>
      <c r="DQ179"/>
      <c r="DR179"/>
      <c r="DS179"/>
      <c r="DT179"/>
      <c r="DU179"/>
      <c r="DV179"/>
      <c r="DW179"/>
      <c r="DX179"/>
      <c r="DY179"/>
      <c r="DZ179"/>
      <c r="EA179"/>
      <c r="EB179"/>
      <c r="EC179"/>
      <c r="ED179"/>
      <c r="EE179"/>
      <c r="EF179"/>
      <c r="EG179"/>
      <c r="EH179"/>
      <c r="EI179"/>
      <c r="EJ179"/>
      <c r="EK179"/>
      <c r="EL179"/>
      <c r="EM179"/>
      <c r="EN179"/>
      <c r="EO179"/>
      <c r="EP179"/>
      <c r="EQ179"/>
      <c r="ER179"/>
      <c r="ES179"/>
      <c r="ET179"/>
      <c r="EU179"/>
      <c r="EV179"/>
      <c r="EW179"/>
      <c r="EX179"/>
      <c r="EY179"/>
      <c r="EZ179"/>
      <c r="FA179"/>
      <c r="FB179"/>
      <c r="FC179"/>
      <c r="FD179"/>
      <c r="FE179"/>
      <c r="FF179"/>
      <c r="FG179"/>
      <c r="FH179"/>
      <c r="FI179"/>
      <c r="FJ179"/>
      <c r="FK179"/>
      <c r="FL179"/>
      <c r="FM179"/>
      <c r="FN179"/>
      <c r="FO179"/>
      <c r="FP179"/>
      <c r="FQ179"/>
      <c r="FR179"/>
      <c r="FS179"/>
      <c r="FT179"/>
      <c r="FU179"/>
      <c r="FV179"/>
      <c r="FW179"/>
      <c r="FX179"/>
      <c r="FY179"/>
      <c r="FZ179"/>
      <c r="GA179"/>
      <c r="GB179"/>
      <c r="GC179"/>
      <c r="GD179"/>
      <c r="GE179"/>
      <c r="GF179"/>
      <c r="GG179"/>
      <c r="GH179"/>
      <c r="GI179"/>
      <c r="GJ179"/>
      <c r="GK179"/>
      <c r="GL179"/>
      <c r="GM179"/>
      <c r="GN179"/>
      <c r="GO179"/>
      <c r="GP179"/>
      <c r="GQ179"/>
      <c r="GR179"/>
      <c r="GS179"/>
      <c r="GT179"/>
      <c r="GU179"/>
      <c r="GV179"/>
      <c r="GW179"/>
      <c r="GX179"/>
      <c r="GY179"/>
      <c r="GZ179"/>
      <c r="HA179"/>
      <c r="HB179"/>
      <c r="HC179"/>
      <c r="HD179"/>
      <c r="HE179"/>
      <c r="HF179"/>
      <c r="HG179"/>
      <c r="HH179"/>
      <c r="HI179"/>
      <c r="HJ179"/>
      <c r="HK179"/>
      <c r="HL179"/>
      <c r="HM179"/>
      <c r="HN179"/>
      <c r="HO179"/>
      <c r="HP179"/>
      <c r="HQ179"/>
      <c r="HR179"/>
      <c r="HS179"/>
      <c r="HT179"/>
      <c r="HU179"/>
      <c r="HV179"/>
      <c r="HW179"/>
      <c r="HX179"/>
      <c r="HY179"/>
      <c r="HZ179"/>
      <c r="IA179"/>
      <c r="IB179"/>
      <c r="IC179"/>
      <c r="ID179"/>
      <c r="IE179"/>
      <c r="IF179"/>
      <c r="IG179"/>
      <c r="IH179"/>
      <c r="II179"/>
      <c r="IJ179"/>
      <c r="IK179"/>
      <c r="IL179"/>
      <c r="IM179"/>
      <c r="IN179"/>
      <c r="IO179"/>
      <c r="IP179"/>
      <c r="IQ179"/>
      <c r="IR179"/>
      <c r="IS179"/>
      <c r="IT179"/>
      <c r="IU179"/>
      <c r="IV179"/>
      <c r="IW179"/>
      <c r="IX179"/>
      <c r="IY179"/>
      <c r="IZ179"/>
      <c r="JA179"/>
      <c r="JB179"/>
      <c r="JC179"/>
      <c r="JD179"/>
      <c r="JE179"/>
      <c r="JF179"/>
      <c r="JG179"/>
      <c r="JH179"/>
      <c r="JI179"/>
      <c r="JJ179"/>
      <c r="JK179"/>
      <c r="JL179"/>
      <c r="JM179"/>
      <c r="JN179"/>
      <c r="JO179"/>
      <c r="JP179"/>
      <c r="JQ179"/>
      <c r="JR179"/>
      <c r="JS179"/>
      <c r="JT179"/>
      <c r="JU179"/>
      <c r="JV179"/>
      <c r="JW179"/>
      <c r="JX179"/>
      <c r="JY179"/>
      <c r="JZ179"/>
      <c r="KA179"/>
      <c r="KB179"/>
      <c r="KC179"/>
      <c r="KD179"/>
      <c r="KE179"/>
      <c r="KF179"/>
      <c r="KG179"/>
      <c r="KH179"/>
      <c r="KI179"/>
      <c r="KJ179"/>
      <c r="KK179"/>
      <c r="KL179"/>
      <c r="KM179"/>
      <c r="KN179"/>
      <c r="KO179"/>
      <c r="KP179"/>
      <c r="KQ179"/>
      <c r="KR179"/>
      <c r="KS179"/>
      <c r="KT179"/>
      <c r="KU179"/>
      <c r="KV179"/>
      <c r="KW179"/>
      <c r="KX179"/>
      <c r="KY179"/>
      <c r="KZ179"/>
      <c r="LA179"/>
      <c r="LB179"/>
      <c r="LC179"/>
      <c r="LD179"/>
      <c r="LE179"/>
      <c r="LF179"/>
      <c r="LG179"/>
      <c r="LH179"/>
      <c r="LI179"/>
      <c r="LJ179"/>
      <c r="LK179"/>
      <c r="LL179"/>
      <c r="LM179"/>
      <c r="LN179"/>
      <c r="LO179"/>
      <c r="LP179"/>
      <c r="LQ179"/>
      <c r="LR179"/>
      <c r="LS179"/>
      <c r="LT179"/>
      <c r="LU179"/>
      <c r="LV179"/>
      <c r="LW179"/>
      <c r="LX179"/>
      <c r="LY179"/>
      <c r="LZ179"/>
      <c r="MA179"/>
      <c r="MB179"/>
      <c r="MC179"/>
      <c r="MD179"/>
      <c r="ME179"/>
      <c r="MF179"/>
      <c r="MG179"/>
      <c r="MH179"/>
      <c r="MI179"/>
      <c r="MJ179"/>
      <c r="MK179"/>
      <c r="ML179"/>
      <c r="MM179"/>
      <c r="MN179"/>
      <c r="MO179"/>
      <c r="MP179"/>
      <c r="MQ179"/>
      <c r="MR179"/>
      <c r="MS179"/>
      <c r="MT179"/>
      <c r="MU179"/>
      <c r="MV179"/>
      <c r="MW179"/>
      <c r="MX179"/>
      <c r="MY179"/>
      <c r="MZ179"/>
      <c r="NA179"/>
      <c r="NB179"/>
      <c r="NC179"/>
      <c r="ND179"/>
      <c r="NE179"/>
      <c r="NF179"/>
      <c r="NG179"/>
      <c r="NH179"/>
      <c r="NI179"/>
      <c r="NJ179"/>
      <c r="NK179"/>
      <c r="NL179"/>
      <c r="NM179"/>
      <c r="NN179"/>
      <c r="NO179"/>
      <c r="NP179"/>
      <c r="NQ179"/>
      <c r="NR179"/>
      <c r="NS179"/>
      <c r="NT179"/>
      <c r="NU179"/>
      <c r="NV179"/>
      <c r="NW179"/>
      <c r="NX179"/>
      <c r="NY179"/>
      <c r="NZ179"/>
      <c r="OA179"/>
      <c r="OB179"/>
      <c r="OC179"/>
      <c r="OD179"/>
      <c r="OE179"/>
      <c r="OF179"/>
      <c r="OG179"/>
      <c r="OH179"/>
      <c r="OI179"/>
      <c r="OJ179"/>
      <c r="OK179"/>
      <c r="OL179"/>
      <c r="OM179"/>
      <c r="ON179"/>
      <c r="OO179"/>
      <c r="OP179"/>
      <c r="OQ179"/>
      <c r="OR179"/>
      <c r="OS179"/>
      <c r="OT179"/>
      <c r="OU179"/>
      <c r="OV179"/>
      <c r="OW179"/>
      <c r="OX179"/>
      <c r="OY179"/>
      <c r="OZ179"/>
      <c r="PA179"/>
      <c r="PB179"/>
      <c r="PC179"/>
      <c r="PD179"/>
      <c r="PE179"/>
      <c r="PF179"/>
      <c r="PG179"/>
      <c r="PH179"/>
      <c r="PI179"/>
      <c r="PJ179"/>
      <c r="PK179"/>
      <c r="PL179"/>
      <c r="PM179"/>
      <c r="PN179"/>
      <c r="PO179"/>
      <c r="PP179"/>
      <c r="PQ179"/>
      <c r="PR179"/>
      <c r="PS179"/>
      <c r="PT179"/>
      <c r="PU179"/>
      <c r="PV179"/>
      <c r="PW179"/>
      <c r="PX179"/>
      <c r="PY179"/>
      <c r="PZ179"/>
      <c r="QA179"/>
      <c r="QB179"/>
      <c r="QC179"/>
      <c r="QD179"/>
      <c r="QE179"/>
      <c r="QF179"/>
      <c r="QG179"/>
      <c r="QH179"/>
      <c r="QI179"/>
      <c r="QJ179"/>
      <c r="QK179"/>
      <c r="QL179"/>
      <c r="QM179"/>
      <c r="QN179"/>
      <c r="QO179"/>
      <c r="QP179"/>
      <c r="QQ179"/>
      <c r="QR179"/>
      <c r="QS179"/>
      <c r="QT179"/>
      <c r="QU179"/>
      <c r="QV179"/>
      <c r="QW179"/>
      <c r="QX179"/>
      <c r="QY179"/>
      <c r="QZ179"/>
      <c r="RA179"/>
      <c r="RB179"/>
      <c r="RC179"/>
      <c r="RD179"/>
      <c r="RE179"/>
      <c r="RF179"/>
    </row>
    <row r="180" spans="1:474">
      <c r="A180" s="255">
        <v>72</v>
      </c>
      <c r="B180" s="255" t="s">
        <v>259</v>
      </c>
      <c r="C180" s="255" t="s">
        <v>103</v>
      </c>
      <c r="D180" s="221">
        <v>9</v>
      </c>
      <c r="E180" s="221">
        <v>9</v>
      </c>
      <c r="F180" s="221">
        <v>9</v>
      </c>
      <c r="G180" s="221"/>
      <c r="H180" s="221"/>
      <c r="I180" s="221"/>
      <c r="J180"/>
      <c r="K180"/>
      <c r="L180"/>
      <c r="M180"/>
      <c r="N180"/>
      <c r="O180"/>
      <c r="P180"/>
      <c r="Q180"/>
      <c r="R180"/>
      <c r="S180"/>
      <c r="T180"/>
      <c r="U180"/>
      <c r="V180"/>
      <c r="W180"/>
      <c r="X180"/>
      <c r="Y180"/>
      <c r="Z180"/>
      <c r="AA180"/>
      <c r="AB180"/>
      <c r="AC180"/>
      <c r="AD180"/>
      <c r="AE180"/>
      <c r="AF180"/>
      <c r="AG180"/>
      <c r="AH180"/>
      <c r="AI180"/>
      <c r="AJ180"/>
      <c r="AK180"/>
      <c r="AL180"/>
      <c r="AM180"/>
      <c r="AN180"/>
      <c r="AO180"/>
      <c r="AP180"/>
      <c r="AQ180"/>
      <c r="AR180"/>
      <c r="AS180"/>
      <c r="AT180"/>
      <c r="AU180"/>
      <c r="AV180"/>
      <c r="AW180"/>
      <c r="AX180"/>
      <c r="AY180"/>
      <c r="AZ180"/>
      <c r="BA180"/>
      <c r="BB180"/>
      <c r="BC180"/>
      <c r="BD180"/>
      <c r="BE180"/>
      <c r="BF180"/>
      <c r="BG180"/>
      <c r="BH180"/>
      <c r="BI180"/>
      <c r="BJ180"/>
      <c r="BK180"/>
      <c r="BL180"/>
      <c r="BM180"/>
      <c r="BN180"/>
      <c r="BO180"/>
      <c r="BP180"/>
      <c r="BQ180"/>
      <c r="BR180"/>
      <c r="BS180"/>
      <c r="BT180"/>
      <c r="BU180"/>
      <c r="BV180"/>
      <c r="BW180"/>
      <c r="BX180"/>
      <c r="BY180"/>
      <c r="BZ180"/>
      <c r="CA180"/>
      <c r="CB180"/>
      <c r="CC180"/>
      <c r="CD180"/>
      <c r="CE180"/>
      <c r="CF180"/>
      <c r="CG180"/>
      <c r="CH180"/>
      <c r="CI180"/>
      <c r="CJ180"/>
      <c r="CK180"/>
      <c r="CL180"/>
      <c r="CM180"/>
      <c r="CN180"/>
      <c r="CO180"/>
      <c r="CP180"/>
      <c r="CQ180"/>
      <c r="CR180"/>
      <c r="CS180"/>
      <c r="CT180"/>
      <c r="CU180"/>
      <c r="CV180"/>
      <c r="CW180"/>
      <c r="CX180"/>
      <c r="CY180"/>
      <c r="CZ180"/>
      <c r="DA180"/>
      <c r="DB180"/>
      <c r="DC180"/>
      <c r="DD180"/>
      <c r="DE180"/>
      <c r="DF180"/>
      <c r="DG180"/>
      <c r="DH180"/>
      <c r="DI180"/>
      <c r="DJ180"/>
      <c r="DK180"/>
      <c r="DL180"/>
      <c r="DM180"/>
      <c r="DN180"/>
      <c r="DO180"/>
      <c r="DP180"/>
      <c r="DQ180"/>
      <c r="DR180"/>
      <c r="DS180"/>
      <c r="DT180"/>
      <c r="DU180"/>
      <c r="DV180"/>
      <c r="DW180"/>
      <c r="DX180"/>
      <c r="DY180"/>
      <c r="DZ180"/>
      <c r="EA180"/>
      <c r="EB180"/>
      <c r="EC180"/>
      <c r="ED180"/>
      <c r="EE180"/>
      <c r="EF180"/>
      <c r="EG180"/>
      <c r="EH180"/>
      <c r="EI180"/>
      <c r="EJ180"/>
      <c r="EK180"/>
      <c r="EL180"/>
      <c r="EM180"/>
      <c r="EN180"/>
      <c r="EO180"/>
      <c r="EP180"/>
      <c r="EQ180"/>
      <c r="ER180"/>
      <c r="ES180"/>
      <c r="ET180"/>
      <c r="EU180"/>
      <c r="EV180"/>
      <c r="EW180"/>
      <c r="EX180"/>
      <c r="EY180"/>
      <c r="EZ180"/>
      <c r="FA180"/>
      <c r="FB180"/>
      <c r="FC180"/>
      <c r="FD180"/>
      <c r="FE180"/>
      <c r="FF180"/>
      <c r="FG180"/>
      <c r="FH180"/>
      <c r="FI180"/>
      <c r="FJ180"/>
      <c r="FK180"/>
      <c r="FL180"/>
      <c r="FM180"/>
      <c r="FN180"/>
      <c r="FO180"/>
      <c r="FP180"/>
      <c r="FQ180"/>
      <c r="FR180"/>
      <c r="FS180"/>
      <c r="FT180"/>
      <c r="FU180"/>
      <c r="FV180"/>
      <c r="FW180"/>
      <c r="FX180"/>
      <c r="FY180"/>
      <c r="FZ180"/>
      <c r="GA180"/>
      <c r="GB180"/>
      <c r="GC180"/>
      <c r="GD180"/>
      <c r="GE180"/>
      <c r="GF180"/>
      <c r="GG180"/>
      <c r="GH180"/>
      <c r="GI180"/>
      <c r="GJ180"/>
      <c r="GK180"/>
      <c r="GL180"/>
      <c r="GM180"/>
      <c r="GN180"/>
      <c r="GO180"/>
      <c r="GP180"/>
      <c r="GQ180"/>
      <c r="GR180"/>
      <c r="GS180"/>
      <c r="GT180"/>
      <c r="GU180"/>
      <c r="GV180"/>
      <c r="GW180"/>
      <c r="GX180"/>
      <c r="GY180"/>
      <c r="GZ180"/>
      <c r="HA180"/>
      <c r="HB180"/>
      <c r="HC180"/>
      <c r="HD180"/>
      <c r="HE180"/>
      <c r="HF180"/>
      <c r="HG180"/>
      <c r="HH180"/>
      <c r="HI180"/>
      <c r="HJ180"/>
      <c r="HK180"/>
      <c r="HL180"/>
      <c r="HM180"/>
      <c r="HN180"/>
      <c r="HO180"/>
      <c r="HP180"/>
      <c r="HQ180"/>
      <c r="HR180"/>
      <c r="HS180"/>
      <c r="HT180"/>
      <c r="HU180"/>
      <c r="HV180"/>
      <c r="HW180"/>
      <c r="HX180"/>
      <c r="HY180"/>
      <c r="HZ180"/>
      <c r="IA180"/>
      <c r="IB180"/>
      <c r="IC180"/>
      <c r="ID180"/>
      <c r="IE180"/>
      <c r="IF180"/>
      <c r="IG180"/>
      <c r="IH180"/>
      <c r="II180"/>
      <c r="IJ180"/>
      <c r="IK180"/>
      <c r="IL180"/>
      <c r="IM180"/>
      <c r="IN180"/>
      <c r="IO180"/>
      <c r="IP180"/>
      <c r="IQ180"/>
      <c r="IR180"/>
      <c r="IS180"/>
      <c r="IT180"/>
      <c r="IU180"/>
      <c r="IV180"/>
      <c r="IW180"/>
      <c r="IX180"/>
      <c r="IY180"/>
      <c r="IZ180"/>
      <c r="JA180"/>
      <c r="JB180"/>
      <c r="JC180"/>
      <c r="JD180"/>
      <c r="JE180"/>
      <c r="JF180"/>
      <c r="JG180"/>
      <c r="JH180"/>
      <c r="JI180"/>
      <c r="JJ180"/>
      <c r="JK180"/>
      <c r="JL180"/>
      <c r="JM180"/>
      <c r="JN180"/>
      <c r="JO180"/>
      <c r="JP180"/>
      <c r="JQ180"/>
      <c r="JR180"/>
      <c r="JS180"/>
      <c r="JT180"/>
      <c r="JU180"/>
      <c r="JV180"/>
      <c r="JW180"/>
      <c r="JX180"/>
      <c r="JY180"/>
      <c r="JZ180"/>
      <c r="KA180"/>
      <c r="KB180"/>
      <c r="KC180"/>
      <c r="KD180"/>
      <c r="KE180"/>
      <c r="KF180"/>
      <c r="KG180"/>
      <c r="KH180"/>
      <c r="KI180"/>
      <c r="KJ180"/>
      <c r="KK180"/>
      <c r="KL180"/>
      <c r="KM180"/>
      <c r="KN180"/>
      <c r="KO180"/>
      <c r="KP180"/>
      <c r="KQ180"/>
      <c r="KR180"/>
      <c r="KS180"/>
      <c r="KT180"/>
      <c r="KU180"/>
      <c r="KV180"/>
      <c r="KW180"/>
      <c r="KX180"/>
      <c r="KY180"/>
      <c r="KZ180"/>
      <c r="LA180"/>
      <c r="LB180"/>
      <c r="LC180"/>
      <c r="LD180"/>
      <c r="LE180"/>
      <c r="LF180"/>
      <c r="LG180"/>
      <c r="LH180"/>
      <c r="LI180"/>
      <c r="LJ180"/>
      <c r="LK180"/>
      <c r="LL180"/>
      <c r="LM180"/>
      <c r="LN180"/>
      <c r="LO180"/>
      <c r="LP180"/>
      <c r="LQ180"/>
      <c r="LR180"/>
      <c r="LS180"/>
      <c r="LT180"/>
      <c r="LU180"/>
      <c r="LV180"/>
      <c r="LW180"/>
      <c r="LX180"/>
      <c r="LY180"/>
      <c r="LZ180"/>
      <c r="MA180"/>
      <c r="MB180"/>
      <c r="MC180"/>
      <c r="MD180"/>
      <c r="ME180"/>
      <c r="MF180"/>
      <c r="MG180"/>
      <c r="MH180"/>
      <c r="MI180"/>
      <c r="MJ180"/>
      <c r="MK180"/>
      <c r="ML180"/>
      <c r="MM180"/>
      <c r="MN180"/>
      <c r="MO180"/>
      <c r="MP180"/>
      <c r="MQ180"/>
      <c r="MR180"/>
      <c r="MS180"/>
      <c r="MT180"/>
      <c r="MU180"/>
      <c r="MV180"/>
      <c r="MW180"/>
      <c r="MX180"/>
      <c r="MY180"/>
      <c r="MZ180"/>
      <c r="NA180"/>
      <c r="NB180"/>
      <c r="NC180"/>
      <c r="ND180"/>
      <c r="NE180"/>
      <c r="NF180"/>
      <c r="NG180"/>
      <c r="NH180"/>
      <c r="NI180"/>
      <c r="NJ180"/>
      <c r="NK180"/>
      <c r="NL180"/>
      <c r="NM180"/>
      <c r="NN180"/>
      <c r="NO180"/>
      <c r="NP180"/>
      <c r="NQ180"/>
      <c r="NR180"/>
      <c r="NS180"/>
      <c r="NT180"/>
      <c r="NU180"/>
      <c r="NV180"/>
      <c r="NW180"/>
      <c r="NX180"/>
      <c r="NY180"/>
      <c r="NZ180"/>
      <c r="OA180"/>
      <c r="OB180"/>
      <c r="OC180"/>
      <c r="OD180"/>
      <c r="OE180"/>
      <c r="OF180"/>
      <c r="OG180"/>
      <c r="OH180"/>
      <c r="OI180"/>
      <c r="OJ180"/>
      <c r="OK180"/>
      <c r="OL180"/>
      <c r="OM180"/>
      <c r="ON180"/>
      <c r="OO180"/>
      <c r="OP180"/>
      <c r="OQ180"/>
      <c r="OR180"/>
      <c r="OS180"/>
      <c r="OT180"/>
      <c r="OU180"/>
      <c r="OV180"/>
      <c r="OW180"/>
      <c r="OX180"/>
      <c r="OY180"/>
      <c r="OZ180"/>
      <c r="PA180"/>
      <c r="PB180"/>
      <c r="PC180"/>
      <c r="PD180"/>
      <c r="PE180"/>
      <c r="PF180"/>
      <c r="PG180"/>
      <c r="PH180"/>
      <c r="PI180"/>
      <c r="PJ180"/>
      <c r="PK180"/>
      <c r="PL180"/>
      <c r="PM180"/>
      <c r="PN180"/>
      <c r="PO180"/>
      <c r="PP180"/>
      <c r="PQ180"/>
      <c r="PR180"/>
      <c r="PS180"/>
      <c r="PT180"/>
      <c r="PU180"/>
      <c r="PV180"/>
      <c r="PW180"/>
      <c r="PX180"/>
      <c r="PY180"/>
      <c r="PZ180"/>
      <c r="QA180"/>
      <c r="QB180"/>
      <c r="QC180"/>
      <c r="QD180"/>
      <c r="QE180"/>
      <c r="QF180"/>
      <c r="QG180"/>
      <c r="QH180"/>
      <c r="QI180"/>
      <c r="QJ180"/>
      <c r="QK180"/>
      <c r="QL180"/>
      <c r="QM180"/>
      <c r="QN180"/>
      <c r="QO180"/>
      <c r="QP180"/>
      <c r="QQ180"/>
      <c r="QR180"/>
      <c r="QS180"/>
      <c r="QT180"/>
      <c r="QU180"/>
      <c r="QV180"/>
      <c r="QW180"/>
      <c r="QX180"/>
      <c r="QY180"/>
      <c r="QZ180"/>
      <c r="RA180"/>
      <c r="RB180"/>
      <c r="RC180"/>
      <c r="RD180"/>
      <c r="RE180"/>
      <c r="RF180"/>
    </row>
    <row r="181" spans="1:474">
      <c r="A181" s="255">
        <v>73</v>
      </c>
      <c r="B181" s="255" t="s">
        <v>190</v>
      </c>
      <c r="C181" s="255" t="s">
        <v>104</v>
      </c>
      <c r="D181" s="221">
        <v>5</v>
      </c>
      <c r="E181" s="221">
        <v>5</v>
      </c>
      <c r="F181" s="221">
        <v>5</v>
      </c>
      <c r="G181" s="221"/>
      <c r="H181" s="221"/>
      <c r="I181" s="221"/>
      <c r="J181"/>
      <c r="K181"/>
      <c r="L181"/>
      <c r="M181"/>
      <c r="N181"/>
      <c r="O181"/>
      <c r="P181"/>
      <c r="Q181"/>
      <c r="R181"/>
      <c r="S181"/>
      <c r="T181"/>
      <c r="U181"/>
      <c r="V181"/>
      <c r="W181"/>
      <c r="X181"/>
      <c r="Y181"/>
      <c r="Z181"/>
      <c r="AA181"/>
      <c r="AB181"/>
      <c r="AC181"/>
      <c r="AD181"/>
      <c r="AE181"/>
      <c r="AF181"/>
      <c r="AG181"/>
      <c r="AH181"/>
      <c r="AI181"/>
      <c r="AJ181"/>
      <c r="AK181"/>
      <c r="AL181"/>
      <c r="AM181"/>
      <c r="AN181"/>
      <c r="AO181"/>
      <c r="AP181"/>
      <c r="AQ181"/>
      <c r="AR181"/>
      <c r="AS181"/>
      <c r="AT181"/>
      <c r="AU181"/>
      <c r="AV181"/>
      <c r="AW181"/>
      <c r="AX181"/>
      <c r="AY181"/>
      <c r="AZ181"/>
      <c r="BA181"/>
      <c r="BB181"/>
      <c r="BC181"/>
      <c r="BD181"/>
      <c r="BE181"/>
      <c r="BF181"/>
      <c r="BG181"/>
      <c r="BH181"/>
      <c r="BI181"/>
      <c r="BJ181"/>
      <c r="BK181"/>
      <c r="BL181"/>
      <c r="BM181"/>
      <c r="BN181"/>
      <c r="BO181"/>
      <c r="BP181"/>
      <c r="BQ181"/>
      <c r="BR181"/>
      <c r="BS181"/>
      <c r="BT181"/>
      <c r="BU181"/>
      <c r="BV181"/>
      <c r="BW181"/>
      <c r="BX181"/>
      <c r="BY181"/>
      <c r="BZ181"/>
      <c r="CA181"/>
      <c r="CB181"/>
      <c r="CC181"/>
      <c r="CD181"/>
      <c r="CE181"/>
      <c r="CF181"/>
      <c r="CG181"/>
      <c r="CH181"/>
      <c r="CI181"/>
      <c r="CJ181"/>
      <c r="CK181"/>
      <c r="CL181"/>
      <c r="CM181"/>
      <c r="CN181"/>
      <c r="CO181"/>
      <c r="CP181"/>
      <c r="CQ181"/>
      <c r="CR181"/>
      <c r="CS181"/>
      <c r="CT181"/>
      <c r="CU181"/>
      <c r="CV181"/>
      <c r="CW181"/>
      <c r="CX181"/>
      <c r="CY181"/>
      <c r="CZ181"/>
      <c r="DA181"/>
      <c r="DB181"/>
      <c r="DC181"/>
      <c r="DD181"/>
      <c r="DE181"/>
      <c r="DF181"/>
      <c r="DG181"/>
      <c r="DH181"/>
      <c r="DI181"/>
      <c r="DJ181"/>
      <c r="DK181"/>
      <c r="DL181"/>
      <c r="DM181"/>
      <c r="DN181"/>
      <c r="DO181"/>
      <c r="DP181"/>
      <c r="DQ181"/>
      <c r="DR181"/>
      <c r="DS181"/>
      <c r="DT181"/>
      <c r="DU181"/>
      <c r="DV181"/>
      <c r="DW181"/>
      <c r="DX181"/>
      <c r="DY181"/>
      <c r="DZ181"/>
      <c r="EA181"/>
      <c r="EB181"/>
      <c r="EC181"/>
      <c r="ED181"/>
      <c r="EE181"/>
      <c r="EF181"/>
      <c r="EG181"/>
      <c r="EH181"/>
      <c r="EI181"/>
      <c r="EJ181"/>
      <c r="EK181"/>
      <c r="EL181"/>
      <c r="EM181"/>
      <c r="EN181"/>
      <c r="EO181"/>
      <c r="EP181"/>
      <c r="EQ181"/>
      <c r="ER181"/>
      <c r="ES181"/>
      <c r="ET181"/>
      <c r="EU181"/>
      <c r="EV181"/>
      <c r="EW181"/>
      <c r="EX181"/>
      <c r="EY181"/>
      <c r="EZ181"/>
      <c r="FA181"/>
      <c r="FB181"/>
      <c r="FC181"/>
      <c r="FD181"/>
      <c r="FE181"/>
      <c r="FF181"/>
      <c r="FG181"/>
      <c r="FH181"/>
      <c r="FI181"/>
      <c r="FJ181"/>
      <c r="FK181"/>
      <c r="FL181"/>
      <c r="FM181"/>
      <c r="FN181"/>
      <c r="FO181"/>
      <c r="FP181"/>
      <c r="FQ181"/>
      <c r="FR181"/>
      <c r="FS181"/>
      <c r="FT181"/>
      <c r="FU181"/>
      <c r="FV181"/>
      <c r="FW181"/>
      <c r="FX181"/>
      <c r="FY181"/>
      <c r="FZ181"/>
      <c r="GA181"/>
      <c r="GB181"/>
      <c r="GC181"/>
      <c r="GD181"/>
      <c r="GE181"/>
      <c r="GF181"/>
      <c r="GG181"/>
      <c r="GH181"/>
      <c r="GI181"/>
      <c r="GJ181"/>
      <c r="GK181"/>
      <c r="GL181"/>
      <c r="GM181"/>
      <c r="GN181"/>
      <c r="GO181"/>
      <c r="GP181"/>
      <c r="GQ181"/>
      <c r="GR181"/>
      <c r="GS181"/>
      <c r="GT181"/>
      <c r="GU181"/>
      <c r="GV181"/>
      <c r="GW181"/>
      <c r="GX181"/>
      <c r="GY181"/>
      <c r="GZ181"/>
      <c r="HA181"/>
      <c r="HB181"/>
      <c r="HC181"/>
      <c r="HD181"/>
      <c r="HE181"/>
      <c r="HF181"/>
      <c r="HG181"/>
      <c r="HH181"/>
      <c r="HI181"/>
      <c r="HJ181"/>
      <c r="HK181"/>
      <c r="HL181"/>
      <c r="HM181"/>
      <c r="HN181"/>
      <c r="HO181"/>
      <c r="HP181"/>
      <c r="HQ181"/>
      <c r="HR181"/>
      <c r="HS181"/>
      <c r="HT181"/>
      <c r="HU181"/>
      <c r="HV181"/>
      <c r="HW181"/>
      <c r="HX181"/>
      <c r="HY181"/>
      <c r="HZ181"/>
      <c r="IA181"/>
      <c r="IB181"/>
      <c r="IC181"/>
      <c r="ID181"/>
      <c r="IE181"/>
      <c r="IF181"/>
      <c r="IG181"/>
      <c r="IH181"/>
      <c r="II181"/>
      <c r="IJ181"/>
      <c r="IK181"/>
      <c r="IL181"/>
      <c r="IM181"/>
      <c r="IN181"/>
      <c r="IO181"/>
      <c r="IP181"/>
      <c r="IQ181"/>
      <c r="IR181"/>
      <c r="IS181"/>
      <c r="IT181"/>
      <c r="IU181"/>
      <c r="IV181"/>
      <c r="IW181"/>
      <c r="IX181"/>
      <c r="IY181"/>
      <c r="IZ181"/>
      <c r="JA181"/>
      <c r="JB181"/>
      <c r="JC181"/>
      <c r="JD181"/>
      <c r="JE181"/>
      <c r="JF181"/>
      <c r="JG181"/>
      <c r="JH181"/>
      <c r="JI181"/>
      <c r="JJ181"/>
      <c r="JK181"/>
      <c r="JL181"/>
      <c r="JM181"/>
      <c r="JN181"/>
      <c r="JO181"/>
      <c r="JP181"/>
      <c r="JQ181"/>
      <c r="JR181"/>
      <c r="JS181"/>
      <c r="JT181"/>
      <c r="JU181"/>
      <c r="JV181"/>
      <c r="JW181"/>
      <c r="JX181"/>
      <c r="JY181"/>
      <c r="JZ181"/>
      <c r="KA181"/>
      <c r="KB181"/>
      <c r="KC181"/>
      <c r="KD181"/>
      <c r="KE181"/>
      <c r="KF181"/>
      <c r="KG181"/>
      <c r="KH181"/>
      <c r="KI181"/>
      <c r="KJ181"/>
      <c r="KK181"/>
      <c r="KL181"/>
      <c r="KM181"/>
      <c r="KN181"/>
      <c r="KO181"/>
      <c r="KP181"/>
      <c r="KQ181"/>
      <c r="KR181"/>
      <c r="KS181"/>
      <c r="KT181"/>
      <c r="KU181"/>
      <c r="KV181"/>
      <c r="KW181"/>
      <c r="KX181"/>
      <c r="KY181"/>
      <c r="KZ181"/>
      <c r="LA181"/>
      <c r="LB181"/>
      <c r="LC181"/>
      <c r="LD181"/>
      <c r="LE181"/>
      <c r="LF181"/>
      <c r="LG181"/>
      <c r="LH181"/>
      <c r="LI181"/>
      <c r="LJ181"/>
      <c r="LK181"/>
      <c r="LL181"/>
      <c r="LM181"/>
      <c r="LN181"/>
      <c r="LO181"/>
      <c r="LP181"/>
      <c r="LQ181"/>
      <c r="LR181"/>
      <c r="LS181"/>
      <c r="LT181"/>
      <c r="LU181"/>
      <c r="LV181"/>
      <c r="LW181"/>
      <c r="LX181"/>
      <c r="LY181"/>
      <c r="LZ181"/>
      <c r="MA181"/>
      <c r="MB181"/>
      <c r="MC181"/>
      <c r="MD181"/>
      <c r="ME181"/>
      <c r="MF181"/>
      <c r="MG181"/>
      <c r="MH181"/>
      <c r="MI181"/>
      <c r="MJ181"/>
      <c r="MK181"/>
      <c r="ML181"/>
      <c r="MM181"/>
      <c r="MN181"/>
      <c r="MO181"/>
      <c r="MP181"/>
      <c r="MQ181"/>
      <c r="MR181"/>
      <c r="MS181"/>
      <c r="MT181"/>
      <c r="MU181"/>
      <c r="MV181"/>
      <c r="MW181"/>
      <c r="MX181"/>
      <c r="MY181"/>
      <c r="MZ181"/>
      <c r="NA181"/>
      <c r="NB181"/>
      <c r="NC181"/>
      <c r="ND181"/>
      <c r="NE181"/>
      <c r="NF181"/>
      <c r="NG181"/>
      <c r="NH181"/>
      <c r="NI181"/>
      <c r="NJ181"/>
      <c r="NK181"/>
      <c r="NL181"/>
      <c r="NM181"/>
      <c r="NN181"/>
      <c r="NO181"/>
      <c r="NP181"/>
      <c r="NQ181"/>
      <c r="NR181"/>
      <c r="NS181"/>
      <c r="NT181"/>
      <c r="NU181"/>
      <c r="NV181"/>
      <c r="NW181"/>
      <c r="NX181"/>
      <c r="NY181"/>
      <c r="NZ181"/>
      <c r="OA181"/>
      <c r="OB181"/>
      <c r="OC181"/>
      <c r="OD181"/>
      <c r="OE181"/>
      <c r="OF181"/>
      <c r="OG181"/>
      <c r="OH181"/>
      <c r="OI181"/>
      <c r="OJ181"/>
      <c r="OK181"/>
      <c r="OL181"/>
      <c r="OM181"/>
      <c r="ON181"/>
      <c r="OO181"/>
      <c r="OP181"/>
      <c r="OQ181"/>
      <c r="OR181"/>
      <c r="OS181"/>
      <c r="OT181"/>
      <c r="OU181"/>
      <c r="OV181"/>
      <c r="OW181"/>
      <c r="OX181"/>
      <c r="OY181"/>
      <c r="OZ181"/>
      <c r="PA181"/>
      <c r="PB181"/>
      <c r="PC181"/>
      <c r="PD181"/>
      <c r="PE181"/>
      <c r="PF181"/>
      <c r="PG181"/>
      <c r="PH181"/>
      <c r="PI181"/>
      <c r="PJ181"/>
      <c r="PK181"/>
      <c r="PL181"/>
      <c r="PM181"/>
      <c r="PN181"/>
      <c r="PO181"/>
      <c r="PP181"/>
      <c r="PQ181"/>
      <c r="PR181"/>
      <c r="PS181"/>
      <c r="PT181"/>
      <c r="PU181"/>
      <c r="PV181"/>
      <c r="PW181"/>
      <c r="PX181"/>
      <c r="PY181"/>
      <c r="PZ181"/>
      <c r="QA181"/>
      <c r="QB181"/>
      <c r="QC181"/>
      <c r="QD181"/>
      <c r="QE181"/>
      <c r="QF181"/>
      <c r="QG181"/>
      <c r="QH181"/>
      <c r="QI181"/>
      <c r="QJ181"/>
      <c r="QK181"/>
      <c r="QL181"/>
      <c r="QM181"/>
      <c r="QN181"/>
      <c r="QO181"/>
      <c r="QP181"/>
      <c r="QQ181"/>
      <c r="QR181"/>
      <c r="QS181"/>
      <c r="QT181"/>
      <c r="QU181"/>
      <c r="QV181"/>
      <c r="QW181"/>
      <c r="QX181"/>
      <c r="QY181"/>
      <c r="QZ181"/>
      <c r="RA181"/>
      <c r="RB181"/>
      <c r="RC181"/>
      <c r="RD181"/>
      <c r="RE181"/>
      <c r="RF181"/>
    </row>
    <row r="182" spans="1:474">
      <c r="A182" s="255">
        <v>79</v>
      </c>
      <c r="B182" s="255" t="s">
        <v>229</v>
      </c>
      <c r="C182" s="255" t="s">
        <v>110</v>
      </c>
      <c r="D182" s="221">
        <v>12</v>
      </c>
      <c r="E182" s="221">
        <v>12</v>
      </c>
      <c r="F182" s="221">
        <v>12</v>
      </c>
      <c r="G182" s="221"/>
      <c r="H182" s="221"/>
      <c r="I182" s="221"/>
      <c r="J182"/>
      <c r="K182"/>
      <c r="L182"/>
      <c r="M182"/>
      <c r="N182"/>
      <c r="O182"/>
      <c r="P182"/>
      <c r="Q182"/>
      <c r="R182"/>
      <c r="S182"/>
      <c r="T182"/>
      <c r="U182"/>
      <c r="V182"/>
      <c r="W182"/>
      <c r="X182"/>
      <c r="Y182"/>
      <c r="Z182"/>
      <c r="AA182"/>
      <c r="AB182"/>
      <c r="AC182"/>
      <c r="AD182"/>
      <c r="AE182"/>
      <c r="AF182"/>
      <c r="AG182"/>
      <c r="AH182"/>
      <c r="AI182"/>
      <c r="AJ182"/>
      <c r="AK182"/>
      <c r="AL182"/>
      <c r="AM182"/>
      <c r="AN182"/>
      <c r="AO182"/>
      <c r="AP182"/>
      <c r="AQ182"/>
      <c r="AR182"/>
      <c r="AS182"/>
      <c r="AT182"/>
      <c r="AU182"/>
      <c r="AV182"/>
      <c r="AW182"/>
      <c r="AX182"/>
      <c r="AY182"/>
      <c r="AZ182"/>
      <c r="BA182"/>
      <c r="BB182"/>
      <c r="BC182"/>
      <c r="BD182"/>
      <c r="BE182"/>
      <c r="BF182"/>
      <c r="BG182"/>
      <c r="BH182"/>
      <c r="BI182"/>
      <c r="BJ182"/>
      <c r="BK182"/>
      <c r="BL182"/>
      <c r="BM182"/>
      <c r="BN182"/>
      <c r="BO182"/>
      <c r="BP182"/>
      <c r="BQ182"/>
      <c r="BR182"/>
      <c r="BS182"/>
      <c r="BT182"/>
      <c r="BU182"/>
      <c r="BV182"/>
      <c r="BW182"/>
      <c r="BX182"/>
      <c r="BY182"/>
      <c r="BZ182"/>
      <c r="CA182"/>
      <c r="CB182"/>
      <c r="CC182"/>
      <c r="CD182"/>
      <c r="CE182"/>
      <c r="CF182"/>
      <c r="CG182"/>
      <c r="CH182"/>
      <c r="CI182"/>
      <c r="CJ182"/>
      <c r="CK182"/>
      <c r="CL182"/>
      <c r="CM182"/>
      <c r="CN182"/>
      <c r="CO182"/>
      <c r="CP182"/>
      <c r="CQ182"/>
      <c r="CR182"/>
      <c r="CS182"/>
      <c r="CT182"/>
      <c r="CU182"/>
      <c r="CV182"/>
      <c r="CW182"/>
      <c r="CX182"/>
      <c r="CY182"/>
      <c r="CZ182"/>
      <c r="DA182"/>
      <c r="DB182"/>
      <c r="DC182"/>
      <c r="DD182"/>
      <c r="DE182"/>
      <c r="DF182"/>
      <c r="DG182"/>
      <c r="DH182"/>
      <c r="DI182"/>
      <c r="DJ182"/>
      <c r="DK182"/>
      <c r="DL182"/>
      <c r="DM182"/>
      <c r="DN182"/>
      <c r="DO182"/>
      <c r="DP182"/>
      <c r="DQ182"/>
      <c r="DR182"/>
      <c r="DS182"/>
      <c r="DT182"/>
      <c r="DU182"/>
      <c r="DV182"/>
      <c r="DW182"/>
      <c r="DX182"/>
      <c r="DY182"/>
      <c r="DZ182"/>
      <c r="EA182"/>
      <c r="EB182"/>
      <c r="EC182"/>
      <c r="ED182"/>
      <c r="EE182"/>
      <c r="EF182"/>
      <c r="EG182"/>
      <c r="EH182"/>
      <c r="EI182"/>
      <c r="EJ182"/>
      <c r="EK182"/>
      <c r="EL182"/>
      <c r="EM182"/>
      <c r="EN182"/>
      <c r="EO182"/>
      <c r="EP182"/>
      <c r="EQ182"/>
      <c r="ER182"/>
      <c r="ES182"/>
      <c r="ET182"/>
      <c r="EU182"/>
      <c r="EV182"/>
      <c r="EW182"/>
      <c r="EX182"/>
      <c r="EY182"/>
      <c r="EZ182"/>
      <c r="FA182"/>
      <c r="FB182"/>
      <c r="FC182"/>
      <c r="FD182"/>
      <c r="FE182"/>
      <c r="FF182"/>
      <c r="FG182"/>
      <c r="FH182"/>
      <c r="FI182"/>
      <c r="FJ182"/>
      <c r="FK182"/>
      <c r="FL182"/>
      <c r="FM182"/>
      <c r="FN182"/>
      <c r="FO182"/>
      <c r="FP182"/>
      <c r="FQ182"/>
      <c r="FR182"/>
      <c r="FS182"/>
      <c r="FT182"/>
      <c r="FU182"/>
      <c r="FV182"/>
      <c r="FW182"/>
      <c r="FX182"/>
      <c r="FY182"/>
      <c r="FZ182"/>
      <c r="GA182"/>
      <c r="GB182"/>
      <c r="GC182"/>
      <c r="GD182"/>
      <c r="GE182"/>
      <c r="GF182"/>
      <c r="GG182"/>
      <c r="GH182"/>
      <c r="GI182"/>
      <c r="GJ182"/>
      <c r="GK182"/>
      <c r="GL182"/>
      <c r="GM182"/>
      <c r="GN182"/>
      <c r="GO182"/>
      <c r="GP182"/>
      <c r="GQ182"/>
      <c r="GR182"/>
      <c r="GS182"/>
      <c r="GT182"/>
      <c r="GU182"/>
      <c r="GV182"/>
      <c r="GW182"/>
      <c r="GX182"/>
      <c r="GY182"/>
      <c r="GZ182"/>
      <c r="HA182"/>
      <c r="HB182"/>
      <c r="HC182"/>
      <c r="HD182"/>
      <c r="HE182"/>
      <c r="HF182"/>
      <c r="HG182"/>
      <c r="HH182"/>
      <c r="HI182"/>
      <c r="HJ182"/>
      <c r="HK182"/>
      <c r="HL182"/>
      <c r="HM182"/>
      <c r="HN182"/>
      <c r="HO182"/>
      <c r="HP182"/>
      <c r="HQ182"/>
      <c r="HR182"/>
      <c r="HS182"/>
      <c r="HT182"/>
      <c r="HU182"/>
      <c r="HV182"/>
      <c r="HW182"/>
      <c r="HX182"/>
      <c r="HY182"/>
      <c r="HZ182"/>
      <c r="IA182"/>
      <c r="IB182"/>
      <c r="IC182"/>
      <c r="ID182"/>
      <c r="IE182"/>
      <c r="IF182"/>
      <c r="IG182"/>
      <c r="IH182"/>
      <c r="II182"/>
      <c r="IJ182"/>
      <c r="IK182"/>
      <c r="IL182"/>
      <c r="IM182"/>
      <c r="IN182"/>
      <c r="IO182"/>
      <c r="IP182"/>
      <c r="IQ182"/>
      <c r="IR182"/>
      <c r="IS182"/>
      <c r="IT182"/>
      <c r="IU182"/>
      <c r="IV182"/>
      <c r="IW182"/>
      <c r="IX182"/>
      <c r="IY182"/>
      <c r="IZ182"/>
      <c r="JA182"/>
      <c r="JB182"/>
      <c r="JC182"/>
      <c r="JD182"/>
      <c r="JE182"/>
      <c r="JF182"/>
      <c r="JG182"/>
      <c r="JH182"/>
      <c r="JI182"/>
      <c r="JJ182"/>
      <c r="JK182"/>
      <c r="JL182"/>
      <c r="JM182"/>
      <c r="JN182"/>
      <c r="JO182"/>
      <c r="JP182"/>
      <c r="JQ182"/>
      <c r="JR182"/>
      <c r="JS182"/>
      <c r="JT182"/>
      <c r="JU182"/>
      <c r="JV182"/>
      <c r="JW182"/>
      <c r="JX182"/>
      <c r="JY182"/>
      <c r="JZ182"/>
      <c r="KA182"/>
      <c r="KB182"/>
      <c r="KC182"/>
      <c r="KD182"/>
      <c r="KE182"/>
      <c r="KF182"/>
      <c r="KG182"/>
      <c r="KH182"/>
      <c r="KI182"/>
      <c r="KJ182"/>
      <c r="KK182"/>
      <c r="KL182"/>
      <c r="KM182"/>
      <c r="KN182"/>
      <c r="KO182"/>
      <c r="KP182"/>
      <c r="KQ182"/>
      <c r="KR182"/>
      <c r="KS182"/>
      <c r="KT182"/>
      <c r="KU182"/>
      <c r="KV182"/>
      <c r="KW182"/>
      <c r="KX182"/>
      <c r="KY182"/>
      <c r="KZ182"/>
      <c r="LA182"/>
      <c r="LB182"/>
      <c r="LC182"/>
      <c r="LD182"/>
      <c r="LE182"/>
      <c r="LF182"/>
      <c r="LG182"/>
      <c r="LH182"/>
      <c r="LI182"/>
      <c r="LJ182"/>
      <c r="LK182"/>
      <c r="LL182"/>
      <c r="LM182"/>
      <c r="LN182"/>
      <c r="LO182"/>
      <c r="LP182"/>
      <c r="LQ182"/>
      <c r="LR182"/>
      <c r="LS182"/>
      <c r="LT182"/>
      <c r="LU182"/>
      <c r="LV182"/>
      <c r="LW182"/>
      <c r="LX182"/>
      <c r="LY182"/>
      <c r="LZ182"/>
      <c r="MA182"/>
      <c r="MB182"/>
      <c r="MC182"/>
      <c r="MD182"/>
      <c r="ME182"/>
      <c r="MF182"/>
      <c r="MG182"/>
      <c r="MH182"/>
      <c r="MI182"/>
      <c r="MJ182"/>
      <c r="MK182"/>
      <c r="ML182"/>
      <c r="MM182"/>
      <c r="MN182"/>
      <c r="MO182"/>
      <c r="MP182"/>
      <c r="MQ182"/>
      <c r="MR182"/>
      <c r="MS182"/>
      <c r="MT182"/>
      <c r="MU182"/>
      <c r="MV182"/>
      <c r="MW182"/>
      <c r="MX182"/>
      <c r="MY182"/>
      <c r="MZ182"/>
      <c r="NA182"/>
      <c r="NB182"/>
      <c r="NC182"/>
      <c r="ND182"/>
      <c r="NE182"/>
      <c r="NF182"/>
      <c r="NG182"/>
      <c r="NH182"/>
      <c r="NI182"/>
      <c r="NJ182"/>
      <c r="NK182"/>
      <c r="NL182"/>
      <c r="NM182"/>
      <c r="NN182"/>
      <c r="NO182"/>
      <c r="NP182"/>
      <c r="NQ182"/>
      <c r="NR182"/>
      <c r="NS182"/>
      <c r="NT182"/>
      <c r="NU182"/>
      <c r="NV182"/>
      <c r="NW182"/>
      <c r="NX182"/>
      <c r="NY182"/>
      <c r="NZ182"/>
      <c r="OA182"/>
      <c r="OB182"/>
      <c r="OC182"/>
      <c r="OD182"/>
      <c r="OE182"/>
      <c r="OF182"/>
      <c r="OG182"/>
      <c r="OH182"/>
      <c r="OI182"/>
      <c r="OJ182"/>
      <c r="OK182"/>
      <c r="OL182"/>
      <c r="OM182"/>
      <c r="ON182"/>
      <c r="OO182"/>
      <c r="OP182"/>
      <c r="OQ182"/>
      <c r="OR182"/>
      <c r="OS182"/>
      <c r="OT182"/>
      <c r="OU182"/>
      <c r="OV182"/>
      <c r="OW182"/>
      <c r="OX182"/>
      <c r="OY182"/>
      <c r="OZ182"/>
      <c r="PA182"/>
      <c r="PB182"/>
      <c r="PC182"/>
      <c r="PD182"/>
      <c r="PE182"/>
      <c r="PF182"/>
      <c r="PG182"/>
      <c r="PH182"/>
      <c r="PI182"/>
      <c r="PJ182"/>
      <c r="PK182"/>
      <c r="PL182"/>
      <c r="PM182"/>
      <c r="PN182"/>
      <c r="PO182"/>
      <c r="PP182"/>
      <c r="PQ182"/>
      <c r="PR182"/>
      <c r="PS182"/>
      <c r="PT182"/>
      <c r="PU182"/>
      <c r="PV182"/>
      <c r="PW182"/>
      <c r="PX182"/>
      <c r="PY182"/>
      <c r="PZ182"/>
      <c r="QA182"/>
      <c r="QB182"/>
      <c r="QC182"/>
      <c r="QD182"/>
      <c r="QE182"/>
      <c r="QF182"/>
      <c r="QG182"/>
      <c r="QH182"/>
      <c r="QI182"/>
      <c r="QJ182"/>
      <c r="QK182"/>
      <c r="QL182"/>
      <c r="QM182"/>
      <c r="QN182"/>
      <c r="QO182"/>
      <c r="QP182"/>
      <c r="QQ182"/>
      <c r="QR182"/>
      <c r="QS182"/>
      <c r="QT182"/>
      <c r="QU182"/>
      <c r="QV182"/>
      <c r="QW182"/>
      <c r="QX182"/>
      <c r="QY182"/>
      <c r="QZ182"/>
      <c r="RA182"/>
      <c r="RB182"/>
      <c r="RC182"/>
      <c r="RD182"/>
      <c r="RE182"/>
      <c r="RF182"/>
    </row>
    <row r="183" spans="1:474">
      <c r="A183" s="255">
        <v>79</v>
      </c>
      <c r="B183" s="255" t="s">
        <v>190</v>
      </c>
      <c r="C183" s="255" t="s">
        <v>110</v>
      </c>
      <c r="D183" s="221">
        <v>10</v>
      </c>
      <c r="E183" s="221">
        <v>10</v>
      </c>
      <c r="F183" s="221">
        <v>10</v>
      </c>
      <c r="G183" s="221"/>
      <c r="H183" s="221"/>
      <c r="I183" s="221"/>
      <c r="J183"/>
      <c r="K183"/>
      <c r="L183"/>
      <c r="M183"/>
      <c r="N183"/>
      <c r="O183"/>
      <c r="P183"/>
      <c r="Q183"/>
      <c r="R183"/>
      <c r="S183"/>
      <c r="T183"/>
      <c r="U183"/>
      <c r="V183"/>
      <c r="W183"/>
      <c r="X183"/>
      <c r="Y183"/>
      <c r="Z183"/>
      <c r="AA183"/>
      <c r="AB183"/>
      <c r="AC183"/>
      <c r="AD183"/>
      <c r="AE183"/>
      <c r="AF183"/>
      <c r="AG183"/>
      <c r="AH183"/>
      <c r="AI183"/>
      <c r="AJ183"/>
      <c r="AK183"/>
      <c r="AL183"/>
      <c r="AM183"/>
      <c r="AN183"/>
      <c r="AO183"/>
      <c r="AP183"/>
      <c r="AQ183"/>
      <c r="AR183"/>
      <c r="AS183"/>
      <c r="AT183"/>
      <c r="AU183"/>
      <c r="AV183"/>
      <c r="AW183"/>
      <c r="AX183"/>
      <c r="AY183"/>
      <c r="AZ183"/>
      <c r="BA183"/>
      <c r="BB183"/>
      <c r="BC183"/>
      <c r="BD183"/>
      <c r="BE183"/>
      <c r="BF183"/>
      <c r="BG183"/>
      <c r="BH183"/>
      <c r="BI183"/>
      <c r="BJ183"/>
      <c r="BK183"/>
      <c r="BL183"/>
      <c r="BM183"/>
      <c r="BN183"/>
      <c r="BO183"/>
      <c r="BP183"/>
      <c r="BQ183"/>
      <c r="BR183"/>
      <c r="BS183"/>
      <c r="BT183"/>
      <c r="BU183"/>
      <c r="BV183"/>
      <c r="BW183"/>
      <c r="BX183"/>
      <c r="BY183"/>
      <c r="BZ183"/>
      <c r="CA183"/>
      <c r="CB183"/>
      <c r="CC183"/>
      <c r="CD183"/>
      <c r="CE183"/>
      <c r="CF183"/>
      <c r="CG183"/>
      <c r="CH183"/>
      <c r="CI183"/>
      <c r="CJ183"/>
      <c r="CK183"/>
      <c r="CL183"/>
      <c r="CM183"/>
      <c r="CN183"/>
      <c r="CO183"/>
      <c r="CP183"/>
      <c r="CQ183"/>
      <c r="CR183"/>
      <c r="CS183"/>
      <c r="CT183"/>
      <c r="CU183"/>
      <c r="CV183"/>
      <c r="CW183"/>
      <c r="CX183"/>
      <c r="CY183"/>
      <c r="CZ183"/>
      <c r="DA183"/>
      <c r="DB183"/>
      <c r="DC183"/>
      <c r="DD183"/>
      <c r="DE183"/>
      <c r="DF183"/>
      <c r="DG183"/>
      <c r="DH183"/>
      <c r="DI183"/>
      <c r="DJ183"/>
      <c r="DK183"/>
      <c r="DL183"/>
      <c r="DM183"/>
      <c r="DN183"/>
      <c r="DO183"/>
      <c r="DP183"/>
      <c r="DQ183"/>
      <c r="DR183"/>
      <c r="DS183"/>
      <c r="DT183"/>
      <c r="DU183"/>
      <c r="DV183"/>
      <c r="DW183"/>
      <c r="DX183"/>
      <c r="DY183"/>
      <c r="DZ183"/>
      <c r="EA183"/>
      <c r="EB183"/>
      <c r="EC183"/>
      <c r="ED183"/>
      <c r="EE183"/>
      <c r="EF183"/>
      <c r="EG183"/>
      <c r="EH183"/>
      <c r="EI183"/>
      <c r="EJ183"/>
      <c r="EK183"/>
      <c r="EL183"/>
      <c r="EM183"/>
      <c r="EN183"/>
      <c r="EO183"/>
      <c r="EP183"/>
      <c r="EQ183"/>
      <c r="ER183"/>
      <c r="ES183"/>
      <c r="ET183"/>
      <c r="EU183"/>
      <c r="EV183"/>
      <c r="EW183"/>
      <c r="EX183"/>
      <c r="EY183"/>
      <c r="EZ183"/>
      <c r="FA183"/>
      <c r="FB183"/>
      <c r="FC183"/>
      <c r="FD183"/>
      <c r="FE183"/>
      <c r="FF183"/>
      <c r="FG183"/>
      <c r="FH183"/>
      <c r="FI183"/>
      <c r="FJ183"/>
      <c r="FK183"/>
      <c r="FL183"/>
      <c r="FM183"/>
      <c r="FN183"/>
      <c r="FO183"/>
      <c r="FP183"/>
      <c r="FQ183"/>
      <c r="FR183"/>
      <c r="FS183"/>
      <c r="FT183"/>
      <c r="FU183"/>
      <c r="FV183"/>
      <c r="FW183"/>
      <c r="FX183"/>
      <c r="FY183"/>
      <c r="FZ183"/>
      <c r="GA183"/>
      <c r="GB183"/>
      <c r="GC183"/>
      <c r="GD183"/>
      <c r="GE183"/>
      <c r="GF183"/>
      <c r="GG183"/>
      <c r="GH183"/>
      <c r="GI183"/>
      <c r="GJ183"/>
      <c r="GK183"/>
      <c r="GL183"/>
      <c r="GM183"/>
      <c r="GN183"/>
      <c r="GO183"/>
      <c r="GP183"/>
      <c r="GQ183"/>
      <c r="GR183"/>
      <c r="GS183"/>
      <c r="GT183"/>
      <c r="GU183"/>
      <c r="GV183"/>
      <c r="GW183"/>
      <c r="GX183"/>
      <c r="GY183"/>
      <c r="GZ183"/>
      <c r="HA183"/>
      <c r="HB183"/>
      <c r="HC183"/>
      <c r="HD183"/>
      <c r="HE183"/>
      <c r="HF183"/>
      <c r="HG183"/>
      <c r="HH183"/>
      <c r="HI183"/>
      <c r="HJ183"/>
      <c r="HK183"/>
      <c r="HL183"/>
      <c r="HM183"/>
      <c r="HN183"/>
      <c r="HO183"/>
      <c r="HP183"/>
      <c r="HQ183"/>
      <c r="HR183"/>
      <c r="HS183"/>
      <c r="HT183"/>
      <c r="HU183"/>
      <c r="HV183"/>
      <c r="HW183"/>
      <c r="HX183"/>
      <c r="HY183"/>
      <c r="HZ183"/>
      <c r="IA183"/>
      <c r="IB183"/>
      <c r="IC183"/>
      <c r="ID183"/>
      <c r="IE183"/>
      <c r="IF183"/>
      <c r="IG183"/>
      <c r="IH183"/>
      <c r="II183"/>
      <c r="IJ183"/>
      <c r="IK183"/>
      <c r="IL183"/>
      <c r="IM183"/>
      <c r="IN183"/>
      <c r="IO183"/>
      <c r="IP183"/>
      <c r="IQ183"/>
      <c r="IR183"/>
      <c r="IS183"/>
      <c r="IT183"/>
      <c r="IU183"/>
      <c r="IV183"/>
      <c r="IW183"/>
      <c r="IX183"/>
      <c r="IY183"/>
      <c r="IZ183"/>
      <c r="JA183"/>
      <c r="JB183"/>
      <c r="JC183"/>
      <c r="JD183"/>
      <c r="JE183"/>
      <c r="JF183"/>
      <c r="JG183"/>
      <c r="JH183"/>
      <c r="JI183"/>
      <c r="JJ183"/>
      <c r="JK183"/>
      <c r="JL183"/>
      <c r="JM183"/>
      <c r="JN183"/>
      <c r="JO183"/>
      <c r="JP183"/>
      <c r="JQ183"/>
      <c r="JR183"/>
      <c r="JS183"/>
      <c r="JT183"/>
      <c r="JU183"/>
      <c r="JV183"/>
      <c r="JW183"/>
      <c r="JX183"/>
      <c r="JY183"/>
      <c r="JZ183"/>
      <c r="KA183"/>
      <c r="KB183"/>
      <c r="KC183"/>
      <c r="KD183"/>
      <c r="KE183"/>
      <c r="KF183"/>
      <c r="KG183"/>
      <c r="KH183"/>
      <c r="KI183"/>
      <c r="KJ183"/>
      <c r="KK183"/>
      <c r="KL183"/>
      <c r="KM183"/>
      <c r="KN183"/>
      <c r="KO183"/>
      <c r="KP183"/>
      <c r="KQ183"/>
      <c r="KR183"/>
      <c r="KS183"/>
      <c r="KT183"/>
      <c r="KU183"/>
      <c r="KV183"/>
      <c r="KW183"/>
      <c r="KX183"/>
      <c r="KY183"/>
      <c r="KZ183"/>
      <c r="LA183"/>
      <c r="LB183"/>
      <c r="LC183"/>
      <c r="LD183"/>
      <c r="LE183"/>
      <c r="LF183"/>
      <c r="LG183"/>
      <c r="LH183"/>
      <c r="LI183"/>
      <c r="LJ183"/>
      <c r="LK183"/>
      <c r="LL183"/>
      <c r="LM183"/>
      <c r="LN183"/>
      <c r="LO183"/>
      <c r="LP183"/>
      <c r="LQ183"/>
      <c r="LR183"/>
      <c r="LS183"/>
      <c r="LT183"/>
      <c r="LU183"/>
      <c r="LV183"/>
      <c r="LW183"/>
      <c r="LX183"/>
      <c r="LY183"/>
      <c r="LZ183"/>
      <c r="MA183"/>
      <c r="MB183"/>
      <c r="MC183"/>
      <c r="MD183"/>
      <c r="ME183"/>
      <c r="MF183"/>
      <c r="MG183"/>
      <c r="MH183"/>
      <c r="MI183"/>
      <c r="MJ183"/>
      <c r="MK183"/>
      <c r="ML183"/>
      <c r="MM183"/>
      <c r="MN183"/>
      <c r="MO183"/>
      <c r="MP183"/>
      <c r="MQ183"/>
      <c r="MR183"/>
      <c r="MS183"/>
      <c r="MT183"/>
      <c r="MU183"/>
      <c r="MV183"/>
      <c r="MW183"/>
      <c r="MX183"/>
      <c r="MY183"/>
      <c r="MZ183"/>
      <c r="NA183"/>
      <c r="NB183"/>
      <c r="NC183"/>
      <c r="ND183"/>
      <c r="NE183"/>
      <c r="NF183"/>
      <c r="NG183"/>
      <c r="NH183"/>
      <c r="NI183"/>
      <c r="NJ183"/>
      <c r="NK183"/>
      <c r="NL183"/>
      <c r="NM183"/>
      <c r="NN183"/>
      <c r="NO183"/>
      <c r="NP183"/>
      <c r="NQ183"/>
      <c r="NR183"/>
      <c r="NS183"/>
      <c r="NT183"/>
      <c r="NU183"/>
      <c r="NV183"/>
      <c r="NW183"/>
      <c r="NX183"/>
      <c r="NY183"/>
      <c r="NZ183"/>
      <c r="OA183"/>
      <c r="OB183"/>
      <c r="OC183"/>
      <c r="OD183"/>
      <c r="OE183"/>
      <c r="OF183"/>
      <c r="OG183"/>
      <c r="OH183"/>
      <c r="OI183"/>
      <c r="OJ183"/>
      <c r="OK183"/>
      <c r="OL183"/>
      <c r="OM183"/>
      <c r="ON183"/>
      <c r="OO183"/>
      <c r="OP183"/>
      <c r="OQ183"/>
      <c r="OR183"/>
      <c r="OS183"/>
      <c r="OT183"/>
      <c r="OU183"/>
      <c r="OV183"/>
      <c r="OW183"/>
      <c r="OX183"/>
      <c r="OY183"/>
      <c r="OZ183"/>
      <c r="PA183"/>
      <c r="PB183"/>
      <c r="PC183"/>
      <c r="PD183"/>
      <c r="PE183"/>
      <c r="PF183"/>
      <c r="PG183"/>
      <c r="PH183"/>
      <c r="PI183"/>
      <c r="PJ183"/>
      <c r="PK183"/>
      <c r="PL183"/>
      <c r="PM183"/>
      <c r="PN183"/>
      <c r="PO183"/>
      <c r="PP183"/>
      <c r="PQ183"/>
      <c r="PR183"/>
      <c r="PS183"/>
      <c r="PT183"/>
      <c r="PU183"/>
      <c r="PV183"/>
      <c r="PW183"/>
      <c r="PX183"/>
      <c r="PY183"/>
      <c r="PZ183"/>
      <c r="QA183"/>
      <c r="QB183"/>
      <c r="QC183"/>
      <c r="QD183"/>
      <c r="QE183"/>
      <c r="QF183"/>
      <c r="QG183"/>
      <c r="QH183"/>
      <c r="QI183"/>
      <c r="QJ183"/>
      <c r="QK183"/>
      <c r="QL183"/>
      <c r="QM183"/>
      <c r="QN183"/>
      <c r="QO183"/>
      <c r="QP183"/>
      <c r="QQ183"/>
      <c r="QR183"/>
      <c r="QS183"/>
      <c r="QT183"/>
      <c r="QU183"/>
      <c r="QV183"/>
      <c r="QW183"/>
      <c r="QX183"/>
      <c r="QY183"/>
      <c r="QZ183"/>
      <c r="RA183"/>
      <c r="RB183"/>
      <c r="RC183"/>
      <c r="RD183"/>
      <c r="RE183"/>
      <c r="RF183"/>
    </row>
    <row r="184" spans="1:474">
      <c r="A184" s="255">
        <v>79</v>
      </c>
      <c r="B184" s="255" t="s">
        <v>182</v>
      </c>
      <c r="C184" s="255" t="s">
        <v>110</v>
      </c>
      <c r="D184" s="221">
        <v>9.5</v>
      </c>
      <c r="E184" s="221">
        <v>9</v>
      </c>
      <c r="F184" s="221">
        <v>10</v>
      </c>
      <c r="G184" s="221"/>
      <c r="H184" s="221"/>
      <c r="I184" s="221"/>
      <c r="J184"/>
      <c r="K184"/>
      <c r="L184"/>
      <c r="M184"/>
      <c r="N184"/>
      <c r="O184"/>
      <c r="P184"/>
      <c r="Q184"/>
      <c r="R184"/>
      <c r="S184"/>
      <c r="T184"/>
      <c r="U184"/>
      <c r="V184"/>
      <c r="W184"/>
      <c r="X184"/>
      <c r="Y184"/>
      <c r="Z184"/>
      <c r="AA184"/>
      <c r="AB184"/>
      <c r="AC184"/>
      <c r="AD184"/>
      <c r="AE184"/>
      <c r="AF184"/>
      <c r="AG184"/>
      <c r="AH184"/>
      <c r="AI184"/>
      <c r="AJ184"/>
      <c r="AK184"/>
      <c r="AL184"/>
      <c r="AM184"/>
      <c r="AN184"/>
      <c r="AO184"/>
      <c r="AP184"/>
      <c r="AQ184"/>
      <c r="AR184"/>
      <c r="AS184"/>
      <c r="AT184"/>
      <c r="AU184"/>
      <c r="AV184"/>
      <c r="AW184"/>
      <c r="AX184"/>
      <c r="AY184"/>
      <c r="AZ184"/>
      <c r="BA184"/>
      <c r="BB184"/>
      <c r="BC184"/>
      <c r="BD184"/>
      <c r="BE184"/>
      <c r="BF184"/>
      <c r="BG184"/>
      <c r="BH184"/>
      <c r="BI184"/>
      <c r="BJ184"/>
      <c r="BK184"/>
      <c r="BL184"/>
      <c r="BM184"/>
      <c r="BN184"/>
      <c r="BO184"/>
      <c r="BP184"/>
      <c r="BQ184"/>
      <c r="BR184"/>
      <c r="BS184"/>
      <c r="BT184"/>
      <c r="BU184"/>
      <c r="BV184"/>
      <c r="BW184"/>
      <c r="BX184"/>
      <c r="BY184"/>
      <c r="BZ184"/>
      <c r="CA184"/>
      <c r="CB184"/>
      <c r="CC184"/>
      <c r="CD184"/>
      <c r="CE184"/>
      <c r="CF184"/>
      <c r="CG184"/>
      <c r="CH184"/>
      <c r="CI184"/>
      <c r="CJ184"/>
      <c r="CK184"/>
      <c r="CL184"/>
      <c r="CM184"/>
      <c r="CN184"/>
      <c r="CO184"/>
      <c r="CP184"/>
      <c r="CQ184"/>
      <c r="CR184"/>
      <c r="CS184"/>
      <c r="CT184"/>
      <c r="CU184"/>
      <c r="CV184"/>
      <c r="CW184"/>
      <c r="CX184"/>
      <c r="CY184"/>
      <c r="CZ184"/>
      <c r="DA184"/>
      <c r="DB184"/>
      <c r="DC184"/>
      <c r="DD184"/>
      <c r="DE184"/>
      <c r="DF184"/>
      <c r="DG184"/>
      <c r="DH184"/>
      <c r="DI184"/>
      <c r="DJ184"/>
      <c r="DK184"/>
      <c r="DL184"/>
      <c r="DM184"/>
      <c r="DN184"/>
      <c r="DO184"/>
      <c r="DP184"/>
      <c r="DQ184"/>
      <c r="DR184"/>
      <c r="DS184"/>
      <c r="DT184"/>
      <c r="DU184"/>
      <c r="DV184"/>
      <c r="DW184"/>
      <c r="DX184"/>
      <c r="DY184"/>
      <c r="DZ184"/>
      <c r="EA184"/>
      <c r="EB184"/>
      <c r="EC184"/>
      <c r="ED184"/>
      <c r="EE184"/>
      <c r="EF184"/>
      <c r="EG184"/>
      <c r="EH184"/>
      <c r="EI184"/>
      <c r="EJ184"/>
      <c r="EK184"/>
      <c r="EL184"/>
      <c r="EM184"/>
      <c r="EN184"/>
      <c r="EO184"/>
      <c r="EP184"/>
      <c r="EQ184"/>
      <c r="ER184"/>
      <c r="ES184"/>
      <c r="ET184"/>
      <c r="EU184"/>
      <c r="EV184"/>
      <c r="EW184"/>
      <c r="EX184"/>
      <c r="EY184"/>
      <c r="EZ184"/>
      <c r="FA184"/>
      <c r="FB184"/>
      <c r="FC184"/>
      <c r="FD184"/>
      <c r="FE184"/>
      <c r="FF184"/>
      <c r="FG184"/>
      <c r="FH184"/>
      <c r="FI184"/>
      <c r="FJ184"/>
      <c r="FK184"/>
      <c r="FL184"/>
      <c r="FM184"/>
      <c r="FN184"/>
      <c r="FO184"/>
      <c r="FP184"/>
      <c r="FQ184"/>
      <c r="FR184"/>
      <c r="FS184"/>
      <c r="FT184"/>
      <c r="FU184"/>
      <c r="FV184"/>
      <c r="FW184"/>
      <c r="FX184"/>
      <c r="FY184"/>
      <c r="FZ184"/>
      <c r="GA184"/>
      <c r="GB184"/>
      <c r="GC184"/>
      <c r="GD184"/>
      <c r="GE184"/>
      <c r="GF184"/>
      <c r="GG184"/>
      <c r="GH184"/>
      <c r="GI184"/>
      <c r="GJ184"/>
      <c r="GK184"/>
      <c r="GL184"/>
      <c r="GM184"/>
      <c r="GN184"/>
      <c r="GO184"/>
      <c r="GP184"/>
      <c r="GQ184"/>
      <c r="GR184"/>
      <c r="GS184"/>
      <c r="GT184"/>
      <c r="GU184"/>
      <c r="GV184"/>
      <c r="GW184"/>
      <c r="GX184"/>
      <c r="GY184"/>
      <c r="GZ184"/>
      <c r="HA184"/>
      <c r="HB184"/>
      <c r="HC184"/>
      <c r="HD184"/>
      <c r="HE184"/>
      <c r="HF184"/>
      <c r="HG184"/>
      <c r="HH184"/>
      <c r="HI184"/>
      <c r="HJ184"/>
      <c r="HK184"/>
      <c r="HL184"/>
      <c r="HM184"/>
      <c r="HN184"/>
      <c r="HO184"/>
      <c r="HP184"/>
      <c r="HQ184"/>
      <c r="HR184"/>
      <c r="HS184"/>
      <c r="HT184"/>
      <c r="HU184"/>
      <c r="HV184"/>
      <c r="HW184"/>
      <c r="HX184"/>
      <c r="HY184"/>
      <c r="HZ184"/>
      <c r="IA184"/>
      <c r="IB184"/>
      <c r="IC184"/>
      <c r="ID184"/>
      <c r="IE184"/>
      <c r="IF184"/>
      <c r="IG184"/>
      <c r="IH184"/>
      <c r="II184"/>
      <c r="IJ184"/>
      <c r="IK184"/>
      <c r="IL184"/>
      <c r="IM184"/>
      <c r="IN184"/>
      <c r="IO184"/>
      <c r="IP184"/>
      <c r="IQ184"/>
      <c r="IR184"/>
      <c r="IS184"/>
      <c r="IT184"/>
      <c r="IU184"/>
      <c r="IV184"/>
      <c r="IW184"/>
      <c r="IX184"/>
      <c r="IY184"/>
      <c r="IZ184"/>
      <c r="JA184"/>
      <c r="JB184"/>
      <c r="JC184"/>
      <c r="JD184"/>
      <c r="JE184"/>
      <c r="JF184"/>
      <c r="JG184"/>
      <c r="JH184"/>
      <c r="JI184"/>
      <c r="JJ184"/>
      <c r="JK184"/>
      <c r="JL184"/>
      <c r="JM184"/>
      <c r="JN184"/>
      <c r="JO184"/>
      <c r="JP184"/>
      <c r="JQ184"/>
      <c r="JR184"/>
      <c r="JS184"/>
      <c r="JT184"/>
      <c r="JU184"/>
      <c r="JV184"/>
      <c r="JW184"/>
      <c r="JX184"/>
      <c r="JY184"/>
      <c r="JZ184"/>
      <c r="KA184"/>
      <c r="KB184"/>
      <c r="KC184"/>
      <c r="KD184"/>
      <c r="KE184"/>
      <c r="KF184"/>
      <c r="KG184"/>
      <c r="KH184"/>
      <c r="KI184"/>
      <c r="KJ184"/>
      <c r="KK184"/>
      <c r="KL184"/>
      <c r="KM184"/>
      <c r="KN184"/>
      <c r="KO184"/>
      <c r="KP184"/>
      <c r="KQ184"/>
      <c r="KR184"/>
      <c r="KS184"/>
      <c r="KT184"/>
      <c r="KU184"/>
      <c r="KV184"/>
      <c r="KW184"/>
      <c r="KX184"/>
      <c r="KY184"/>
      <c r="KZ184"/>
      <c r="LA184"/>
      <c r="LB184"/>
      <c r="LC184"/>
      <c r="LD184"/>
      <c r="LE184"/>
      <c r="LF184"/>
      <c r="LG184"/>
      <c r="LH184"/>
      <c r="LI184"/>
      <c r="LJ184"/>
      <c r="LK184"/>
      <c r="LL184"/>
      <c r="LM184"/>
      <c r="LN184"/>
      <c r="LO184"/>
      <c r="LP184"/>
      <c r="LQ184"/>
      <c r="LR184"/>
      <c r="LS184"/>
      <c r="LT184"/>
      <c r="LU184"/>
      <c r="LV184"/>
      <c r="LW184"/>
      <c r="LX184"/>
      <c r="LY184"/>
      <c r="LZ184"/>
      <c r="MA184"/>
      <c r="MB184"/>
      <c r="MC184"/>
      <c r="MD184"/>
      <c r="ME184"/>
      <c r="MF184"/>
      <c r="MG184"/>
      <c r="MH184"/>
      <c r="MI184"/>
      <c r="MJ184"/>
      <c r="MK184"/>
      <c r="ML184"/>
      <c r="MM184"/>
      <c r="MN184"/>
      <c r="MO184"/>
      <c r="MP184"/>
      <c r="MQ184"/>
      <c r="MR184"/>
      <c r="MS184"/>
      <c r="MT184"/>
      <c r="MU184"/>
      <c r="MV184"/>
      <c r="MW184"/>
      <c r="MX184"/>
      <c r="MY184"/>
      <c r="MZ184"/>
      <c r="NA184"/>
      <c r="NB184"/>
      <c r="NC184"/>
      <c r="ND184"/>
      <c r="NE184"/>
      <c r="NF184"/>
      <c r="NG184"/>
      <c r="NH184"/>
      <c r="NI184"/>
      <c r="NJ184"/>
      <c r="NK184"/>
      <c r="NL184"/>
      <c r="NM184"/>
      <c r="NN184"/>
      <c r="NO184"/>
      <c r="NP184"/>
      <c r="NQ184"/>
      <c r="NR184"/>
      <c r="NS184"/>
      <c r="NT184"/>
      <c r="NU184"/>
      <c r="NV184"/>
      <c r="NW184"/>
      <c r="NX184"/>
      <c r="NY184"/>
      <c r="NZ184"/>
      <c r="OA184"/>
      <c r="OB184"/>
      <c r="OC184"/>
      <c r="OD184"/>
      <c r="OE184"/>
      <c r="OF184"/>
      <c r="OG184"/>
      <c r="OH184"/>
      <c r="OI184"/>
      <c r="OJ184"/>
      <c r="OK184"/>
      <c r="OL184"/>
      <c r="OM184"/>
      <c r="ON184"/>
      <c r="OO184"/>
      <c r="OP184"/>
      <c r="OQ184"/>
      <c r="OR184"/>
      <c r="OS184"/>
      <c r="OT184"/>
      <c r="OU184"/>
      <c r="OV184"/>
      <c r="OW184"/>
      <c r="OX184"/>
      <c r="OY184"/>
      <c r="OZ184"/>
      <c r="PA184"/>
      <c r="PB184"/>
      <c r="PC184"/>
      <c r="PD184"/>
      <c r="PE184"/>
      <c r="PF184"/>
      <c r="PG184"/>
      <c r="PH184"/>
      <c r="PI184"/>
      <c r="PJ184"/>
      <c r="PK184"/>
      <c r="PL184"/>
      <c r="PM184"/>
      <c r="PN184"/>
      <c r="PO184"/>
      <c r="PP184"/>
      <c r="PQ184"/>
      <c r="PR184"/>
      <c r="PS184"/>
      <c r="PT184"/>
      <c r="PU184"/>
      <c r="PV184"/>
      <c r="PW184"/>
      <c r="PX184"/>
      <c r="PY184"/>
      <c r="PZ184"/>
      <c r="QA184"/>
      <c r="QB184"/>
      <c r="QC184"/>
      <c r="QD184"/>
      <c r="QE184"/>
      <c r="QF184"/>
      <c r="QG184"/>
      <c r="QH184"/>
      <c r="QI184"/>
      <c r="QJ184"/>
      <c r="QK184"/>
      <c r="QL184"/>
      <c r="QM184"/>
      <c r="QN184"/>
      <c r="QO184"/>
      <c r="QP184"/>
      <c r="QQ184"/>
      <c r="QR184"/>
      <c r="QS184"/>
      <c r="QT184"/>
      <c r="QU184"/>
      <c r="QV184"/>
      <c r="QW184"/>
      <c r="QX184"/>
      <c r="QY184"/>
      <c r="QZ184"/>
      <c r="RA184"/>
      <c r="RB184"/>
      <c r="RC184"/>
      <c r="RD184"/>
      <c r="RE184"/>
      <c r="RF184"/>
    </row>
    <row r="185" spans="1:474">
      <c r="A185" s="255">
        <v>79</v>
      </c>
      <c r="B185" s="255" t="s">
        <v>175</v>
      </c>
      <c r="C185" s="255" t="s">
        <v>110</v>
      </c>
      <c r="D185" s="221">
        <v>11.333333333333334</v>
      </c>
      <c r="E185" s="221">
        <v>11</v>
      </c>
      <c r="F185" s="221">
        <v>12</v>
      </c>
      <c r="G185" s="221"/>
      <c r="H185" s="221"/>
      <c r="I185" s="221"/>
      <c r="J185"/>
      <c r="K185"/>
      <c r="L185"/>
      <c r="M185"/>
      <c r="N185"/>
      <c r="O185"/>
      <c r="P185"/>
      <c r="Q185"/>
      <c r="R185"/>
      <c r="S185"/>
      <c r="T185"/>
      <c r="U185"/>
      <c r="V185"/>
      <c r="W185"/>
      <c r="X185"/>
      <c r="Y185"/>
      <c r="Z185"/>
      <c r="AA185"/>
      <c r="AB185"/>
      <c r="AC185"/>
      <c r="AD185"/>
      <c r="AE185"/>
      <c r="AF185"/>
      <c r="AG185"/>
      <c r="AH185"/>
      <c r="AI185"/>
      <c r="AJ185"/>
      <c r="AK185"/>
      <c r="AL185"/>
      <c r="AM185"/>
      <c r="AN185"/>
      <c r="AO185"/>
      <c r="AP185"/>
      <c r="AQ185"/>
      <c r="AR185"/>
      <c r="AS185"/>
      <c r="AT185"/>
      <c r="AU185"/>
      <c r="AV185"/>
      <c r="AW185"/>
      <c r="AX185"/>
      <c r="AY185"/>
      <c r="AZ185"/>
      <c r="BA185"/>
      <c r="BB185"/>
      <c r="BC185"/>
      <c r="BD185"/>
      <c r="BE185"/>
      <c r="BF185"/>
      <c r="BG185"/>
      <c r="BH185"/>
      <c r="BI185"/>
      <c r="BJ185"/>
      <c r="BK185"/>
      <c r="BL185"/>
      <c r="BM185"/>
      <c r="BN185"/>
      <c r="BO185"/>
      <c r="BP185"/>
      <c r="BQ185"/>
      <c r="BR185"/>
      <c r="BS185"/>
      <c r="BT185"/>
      <c r="BU185"/>
      <c r="BV185"/>
      <c r="BW185"/>
      <c r="BX185"/>
      <c r="BY185"/>
      <c r="BZ185"/>
      <c r="CA185"/>
      <c r="CB185"/>
      <c r="CC185"/>
      <c r="CD185"/>
      <c r="CE185"/>
      <c r="CF185"/>
      <c r="CG185"/>
      <c r="CH185"/>
      <c r="CI185"/>
      <c r="CJ185"/>
      <c r="CK185"/>
      <c r="CL185"/>
      <c r="CM185"/>
      <c r="CN185"/>
      <c r="CO185"/>
      <c r="CP185"/>
      <c r="CQ185"/>
      <c r="CR185"/>
      <c r="CS185"/>
      <c r="CT185"/>
      <c r="CU185"/>
      <c r="CV185"/>
      <c r="CW185"/>
      <c r="CX185"/>
      <c r="CY185"/>
      <c r="CZ185"/>
      <c r="DA185"/>
      <c r="DB185"/>
      <c r="DC185"/>
      <c r="DD185"/>
      <c r="DE185"/>
      <c r="DF185"/>
      <c r="DG185"/>
      <c r="DH185"/>
      <c r="DI185"/>
      <c r="DJ185"/>
      <c r="DK185"/>
      <c r="DL185"/>
      <c r="DM185"/>
      <c r="DN185"/>
      <c r="DO185"/>
      <c r="DP185"/>
      <c r="DQ185"/>
      <c r="DR185"/>
      <c r="DS185"/>
      <c r="DT185"/>
      <c r="DU185"/>
      <c r="DV185"/>
      <c r="DW185"/>
      <c r="DX185"/>
      <c r="DY185"/>
      <c r="DZ185"/>
      <c r="EA185"/>
      <c r="EB185"/>
      <c r="EC185"/>
      <c r="ED185"/>
      <c r="EE185"/>
      <c r="EF185"/>
      <c r="EG185"/>
      <c r="EH185"/>
      <c r="EI185"/>
      <c r="EJ185"/>
      <c r="EK185"/>
      <c r="EL185"/>
      <c r="EM185"/>
      <c r="EN185"/>
      <c r="EO185"/>
      <c r="EP185"/>
      <c r="EQ185"/>
      <c r="ER185"/>
      <c r="ES185"/>
      <c r="ET185"/>
      <c r="EU185"/>
      <c r="EV185"/>
      <c r="EW185"/>
      <c r="EX185"/>
      <c r="EY185"/>
      <c r="EZ185"/>
      <c r="FA185"/>
      <c r="FB185"/>
      <c r="FC185"/>
      <c r="FD185"/>
      <c r="FE185"/>
      <c r="FF185"/>
      <c r="FG185"/>
      <c r="FH185"/>
      <c r="FI185"/>
      <c r="FJ185"/>
      <c r="FK185"/>
      <c r="FL185"/>
      <c r="FM185"/>
      <c r="FN185"/>
      <c r="FO185"/>
      <c r="FP185"/>
      <c r="FQ185"/>
      <c r="FR185"/>
      <c r="FS185"/>
    </row>
    <row r="186" spans="1:474">
      <c r="A186" s="255">
        <v>79</v>
      </c>
      <c r="B186" s="255" t="s">
        <v>259</v>
      </c>
      <c r="C186" s="255" t="s">
        <v>110</v>
      </c>
      <c r="D186" s="221">
        <v>13</v>
      </c>
      <c r="E186" s="221">
        <v>12</v>
      </c>
      <c r="F186" s="221">
        <v>14</v>
      </c>
      <c r="G186" s="221"/>
      <c r="H186" s="221"/>
      <c r="I186" s="221"/>
      <c r="J186"/>
      <c r="K186"/>
      <c r="L186"/>
      <c r="M186"/>
      <c r="N186"/>
      <c r="O186"/>
      <c r="P186"/>
      <c r="Q186"/>
      <c r="R186"/>
      <c r="S186"/>
      <c r="T186"/>
      <c r="U186"/>
      <c r="V186"/>
      <c r="W186"/>
      <c r="X186"/>
      <c r="Y186"/>
      <c r="Z186"/>
      <c r="AA186"/>
      <c r="AB186"/>
      <c r="AC186"/>
      <c r="AD186"/>
      <c r="AE186"/>
      <c r="AF186"/>
      <c r="AG186"/>
      <c r="AH186"/>
      <c r="AI186"/>
      <c r="AJ186"/>
      <c r="AK186"/>
      <c r="AL186"/>
      <c r="AM186"/>
      <c r="AN186"/>
      <c r="AO186"/>
      <c r="AP186"/>
      <c r="AQ186"/>
      <c r="AR186"/>
      <c r="AS186"/>
      <c r="AT186"/>
      <c r="AU186"/>
      <c r="AV186"/>
      <c r="AW186"/>
      <c r="AX186"/>
      <c r="AY186"/>
      <c r="AZ186"/>
      <c r="BA186"/>
      <c r="BB186"/>
      <c r="BC186"/>
      <c r="BD186"/>
      <c r="BE186"/>
      <c r="BF186"/>
      <c r="BG186"/>
      <c r="BH186"/>
      <c r="BI186"/>
      <c r="BJ186"/>
      <c r="BK186"/>
      <c r="BL186"/>
      <c r="BM186"/>
      <c r="BN186"/>
      <c r="BO186"/>
      <c r="BP186"/>
      <c r="BQ186"/>
      <c r="BR186"/>
      <c r="BS186"/>
      <c r="BT186"/>
      <c r="BU186"/>
      <c r="BV186"/>
      <c r="BW186"/>
      <c r="BX186"/>
      <c r="BY186"/>
      <c r="BZ186"/>
      <c r="CA186"/>
      <c r="CB186"/>
      <c r="CC186"/>
      <c r="CD186"/>
      <c r="CE186"/>
      <c r="CF186"/>
      <c r="CG186"/>
      <c r="CH186"/>
      <c r="CI186"/>
      <c r="CJ186"/>
      <c r="CK186"/>
      <c r="CL186"/>
      <c r="CM186"/>
      <c r="CN186"/>
      <c r="CO186"/>
      <c r="CP186"/>
      <c r="CQ186"/>
      <c r="CR186"/>
      <c r="CS186"/>
      <c r="CT186"/>
      <c r="CU186"/>
      <c r="CV186"/>
      <c r="CW186"/>
      <c r="CX186"/>
      <c r="CY186"/>
      <c r="CZ186"/>
      <c r="DA186"/>
      <c r="DB186"/>
      <c r="DC186"/>
      <c r="DD186"/>
      <c r="DE186"/>
      <c r="DF186"/>
      <c r="DG186"/>
      <c r="DH186"/>
      <c r="DI186"/>
      <c r="DJ186"/>
      <c r="DK186"/>
      <c r="DL186"/>
      <c r="DM186"/>
      <c r="DN186"/>
      <c r="DO186"/>
      <c r="DP186"/>
      <c r="DQ186"/>
      <c r="DR186"/>
      <c r="DS186"/>
      <c r="DT186"/>
      <c r="DU186"/>
      <c r="DV186"/>
      <c r="DW186"/>
      <c r="DX186"/>
      <c r="DY186"/>
      <c r="DZ186"/>
      <c r="EA186"/>
      <c r="EB186"/>
      <c r="EC186"/>
      <c r="ED186"/>
      <c r="EE186"/>
      <c r="EF186"/>
      <c r="EG186"/>
      <c r="EH186"/>
      <c r="EI186"/>
      <c r="EJ186"/>
      <c r="EK186"/>
      <c r="EL186"/>
      <c r="EM186"/>
      <c r="EN186"/>
      <c r="EO186"/>
      <c r="EP186"/>
      <c r="EQ186"/>
      <c r="ER186"/>
      <c r="ES186"/>
      <c r="ET186"/>
      <c r="EU186"/>
      <c r="EV186"/>
      <c r="EW186"/>
      <c r="EX186"/>
      <c r="EY186"/>
      <c r="EZ186"/>
      <c r="FA186"/>
      <c r="FB186"/>
      <c r="FC186"/>
      <c r="FD186"/>
      <c r="FE186"/>
      <c r="FF186"/>
      <c r="FG186"/>
      <c r="FH186"/>
      <c r="FI186"/>
      <c r="FJ186"/>
      <c r="FK186"/>
      <c r="FL186"/>
      <c r="FM186"/>
      <c r="FN186"/>
      <c r="FO186"/>
      <c r="FP186"/>
      <c r="FQ186"/>
      <c r="FR186"/>
      <c r="FS186"/>
    </row>
    <row r="187" spans="1:474">
      <c r="A187" s="255">
        <v>80</v>
      </c>
      <c r="B187" s="255" t="s">
        <v>229</v>
      </c>
      <c r="C187" s="255" t="s">
        <v>111</v>
      </c>
      <c r="D187" s="221">
        <v>15</v>
      </c>
      <c r="E187" s="221">
        <v>15</v>
      </c>
      <c r="F187" s="221">
        <v>15</v>
      </c>
      <c r="G187" s="221"/>
      <c r="H187" s="221"/>
      <c r="I187" s="221"/>
      <c r="J187"/>
      <c r="K187"/>
      <c r="L187"/>
      <c r="M187"/>
      <c r="N187"/>
      <c r="O187"/>
      <c r="P187"/>
      <c r="Q187"/>
      <c r="R187"/>
      <c r="S187"/>
      <c r="T187"/>
      <c r="U187"/>
      <c r="V187"/>
      <c r="W187"/>
      <c r="X187"/>
      <c r="Y187"/>
      <c r="Z187"/>
      <c r="AA187"/>
      <c r="AB187"/>
      <c r="AC187"/>
      <c r="AD187"/>
      <c r="AE187"/>
      <c r="AF187"/>
      <c r="AG187"/>
      <c r="AH187"/>
      <c r="AI187"/>
      <c r="AJ187"/>
      <c r="AK187"/>
      <c r="AL187"/>
      <c r="AM187"/>
      <c r="AN187"/>
      <c r="AO187"/>
      <c r="AP187"/>
      <c r="AQ187"/>
      <c r="AR187"/>
      <c r="AS187"/>
      <c r="AT187"/>
      <c r="AU187"/>
      <c r="AV187"/>
      <c r="AW187"/>
      <c r="AX187"/>
      <c r="AY187"/>
      <c r="AZ187"/>
      <c r="BA187"/>
      <c r="BB187"/>
      <c r="BC187"/>
      <c r="BD187"/>
      <c r="BE187"/>
      <c r="BF187"/>
      <c r="BG187"/>
      <c r="BH187"/>
      <c r="BI187"/>
      <c r="BJ187"/>
      <c r="BK187"/>
      <c r="BL187"/>
      <c r="BM187"/>
      <c r="BN187"/>
      <c r="BO187"/>
      <c r="BP187"/>
      <c r="BQ187"/>
      <c r="BR187"/>
      <c r="BS187"/>
      <c r="BT187"/>
      <c r="BU187"/>
      <c r="BV187"/>
      <c r="BW187"/>
      <c r="BX187"/>
      <c r="BY187"/>
      <c r="BZ187"/>
      <c r="CA187"/>
      <c r="CB187"/>
      <c r="CC187"/>
      <c r="CD187"/>
      <c r="CE187"/>
      <c r="CF187"/>
      <c r="CG187"/>
      <c r="CH187"/>
      <c r="CI187"/>
      <c r="CJ187"/>
      <c r="CK187"/>
      <c r="CL187"/>
      <c r="CM187"/>
      <c r="CN187"/>
      <c r="CO187"/>
      <c r="CP187"/>
      <c r="CQ187"/>
      <c r="CR187"/>
      <c r="CS187"/>
      <c r="CT187"/>
      <c r="CU187"/>
      <c r="CV187"/>
      <c r="CW187"/>
      <c r="CX187"/>
      <c r="CY187"/>
      <c r="CZ187"/>
      <c r="DA187"/>
      <c r="DB187"/>
      <c r="DC187"/>
      <c r="DD187"/>
      <c r="DE187"/>
      <c r="DF187"/>
      <c r="DG187"/>
      <c r="DH187"/>
      <c r="DI187"/>
      <c r="DJ187"/>
      <c r="DK187"/>
      <c r="DL187"/>
      <c r="DM187"/>
      <c r="DN187"/>
      <c r="DO187"/>
      <c r="DP187"/>
      <c r="DQ187"/>
      <c r="DR187"/>
      <c r="DS187"/>
      <c r="DT187"/>
      <c r="DU187"/>
      <c r="DV187"/>
      <c r="DW187"/>
      <c r="DX187"/>
      <c r="DY187"/>
      <c r="DZ187"/>
      <c r="EA187"/>
      <c r="EB187"/>
      <c r="EC187"/>
      <c r="ED187"/>
      <c r="EE187"/>
      <c r="EF187"/>
      <c r="EG187"/>
      <c r="EH187"/>
      <c r="EI187"/>
      <c r="EJ187"/>
      <c r="EK187"/>
      <c r="EL187"/>
      <c r="EM187"/>
      <c r="EN187"/>
      <c r="EO187"/>
      <c r="EP187"/>
      <c r="EQ187"/>
      <c r="ER187"/>
      <c r="ES187"/>
      <c r="ET187"/>
      <c r="EU187"/>
      <c r="EV187"/>
      <c r="EW187"/>
      <c r="EX187"/>
      <c r="EY187"/>
      <c r="EZ187"/>
      <c r="FA187"/>
      <c r="FB187"/>
      <c r="FC187"/>
      <c r="FD187"/>
      <c r="FE187"/>
      <c r="FF187"/>
      <c r="FG187"/>
      <c r="FH187"/>
      <c r="FI187"/>
      <c r="FJ187"/>
      <c r="FK187"/>
      <c r="FL187"/>
      <c r="FM187"/>
      <c r="FN187"/>
      <c r="FO187"/>
      <c r="FP187"/>
      <c r="FQ187"/>
      <c r="FR187"/>
      <c r="FS187"/>
    </row>
    <row r="188" spans="1:474">
      <c r="A188" s="255">
        <v>80</v>
      </c>
      <c r="B188" s="255" t="s">
        <v>190</v>
      </c>
      <c r="C188" s="255" t="s">
        <v>111</v>
      </c>
      <c r="D188" s="221">
        <v>18</v>
      </c>
      <c r="E188" s="221">
        <v>18</v>
      </c>
      <c r="F188" s="221">
        <v>18</v>
      </c>
      <c r="G188" s="221"/>
      <c r="H188" s="221"/>
      <c r="I188" s="221"/>
      <c r="J188"/>
      <c r="K188"/>
      <c r="L188"/>
      <c r="M188"/>
      <c r="N188"/>
      <c r="O188"/>
      <c r="P188"/>
      <c r="Q188"/>
      <c r="R188"/>
      <c r="S188"/>
      <c r="T188"/>
      <c r="U188"/>
      <c r="V188"/>
      <c r="W188"/>
      <c r="X188"/>
      <c r="Y188"/>
      <c r="Z188"/>
      <c r="AA188"/>
      <c r="AB188"/>
      <c r="AC188"/>
      <c r="AD188"/>
      <c r="AE188"/>
      <c r="AF188"/>
      <c r="AG188"/>
      <c r="AH188"/>
      <c r="AI188"/>
      <c r="AJ188"/>
      <c r="AK188"/>
      <c r="AL188"/>
      <c r="AM188"/>
      <c r="AN188"/>
      <c r="AO188"/>
      <c r="AP188"/>
      <c r="AQ188"/>
      <c r="AR188"/>
      <c r="AS188"/>
      <c r="AT188"/>
      <c r="AU188"/>
      <c r="AV188"/>
      <c r="AW188"/>
      <c r="AX188"/>
      <c r="AY188"/>
      <c r="AZ188"/>
      <c r="BA188"/>
      <c r="BB188"/>
      <c r="BC188"/>
      <c r="BD188"/>
      <c r="BE188"/>
      <c r="BF188"/>
      <c r="BG188"/>
      <c r="BH188"/>
      <c r="BI188"/>
      <c r="BJ188"/>
      <c r="BK188"/>
      <c r="BL188"/>
      <c r="BM188"/>
      <c r="BN188"/>
      <c r="BO188"/>
      <c r="BP188"/>
      <c r="BQ188"/>
      <c r="BR188"/>
      <c r="BS188"/>
      <c r="BT188"/>
      <c r="BU188"/>
      <c r="BV188"/>
      <c r="BW188"/>
      <c r="BX188"/>
      <c r="BY188"/>
      <c r="BZ188"/>
      <c r="CA188"/>
      <c r="CB188"/>
      <c r="CC188"/>
      <c r="CD188"/>
      <c r="CE188"/>
      <c r="CF188"/>
      <c r="CG188"/>
      <c r="CH188"/>
      <c r="CI188"/>
      <c r="CJ188"/>
      <c r="CK188"/>
      <c r="CL188"/>
      <c r="CM188"/>
      <c r="CN188"/>
      <c r="CO188"/>
      <c r="CP188"/>
      <c r="CQ188"/>
      <c r="CR188"/>
      <c r="CS188"/>
      <c r="CT188"/>
      <c r="CU188"/>
      <c r="CV188"/>
      <c r="CW188"/>
      <c r="CX188"/>
      <c r="CY188"/>
      <c r="CZ188"/>
      <c r="DA188"/>
      <c r="DB188"/>
      <c r="DC188"/>
      <c r="DD188"/>
      <c r="DE188"/>
      <c r="DF188"/>
      <c r="DG188"/>
      <c r="DH188"/>
      <c r="DI188"/>
      <c r="DJ188"/>
      <c r="DK188"/>
      <c r="DL188"/>
      <c r="DM188"/>
      <c r="DN188"/>
      <c r="DO188"/>
      <c r="DP188"/>
      <c r="DQ188"/>
      <c r="DR188"/>
      <c r="DS188"/>
      <c r="DT188"/>
      <c r="DU188"/>
      <c r="DV188"/>
      <c r="DW188"/>
      <c r="DX188"/>
      <c r="DY188"/>
      <c r="DZ188"/>
      <c r="EA188"/>
      <c r="EB188"/>
      <c r="EC188"/>
      <c r="ED188"/>
      <c r="EE188"/>
      <c r="EF188"/>
      <c r="EG188"/>
      <c r="EH188"/>
      <c r="EI188"/>
      <c r="EJ188"/>
      <c r="EK188"/>
      <c r="EL188"/>
      <c r="EM188"/>
      <c r="EN188"/>
      <c r="EO188"/>
      <c r="EP188"/>
      <c r="EQ188"/>
      <c r="ER188"/>
      <c r="ES188"/>
      <c r="ET188"/>
      <c r="EU188"/>
      <c r="EV188"/>
      <c r="EW188"/>
      <c r="EX188"/>
      <c r="EY188"/>
      <c r="EZ188"/>
      <c r="FA188"/>
      <c r="FB188"/>
      <c r="FC188"/>
      <c r="FD188"/>
      <c r="FE188"/>
      <c r="FF188"/>
      <c r="FG188"/>
      <c r="FH188"/>
      <c r="FI188"/>
      <c r="FJ188"/>
      <c r="FK188"/>
      <c r="FL188"/>
      <c r="FM188"/>
      <c r="FN188"/>
      <c r="FO188"/>
      <c r="FP188"/>
      <c r="FQ188"/>
      <c r="FR188"/>
      <c r="FS188"/>
    </row>
    <row r="189" spans="1:474">
      <c r="A189" s="255">
        <v>80</v>
      </c>
      <c r="B189" s="255" t="s">
        <v>182</v>
      </c>
      <c r="C189" s="255" t="s">
        <v>111</v>
      </c>
      <c r="D189" s="221">
        <v>14</v>
      </c>
      <c r="E189" s="221">
        <v>14</v>
      </c>
      <c r="F189" s="221">
        <v>14</v>
      </c>
      <c r="G189" s="221"/>
      <c r="H189" s="221"/>
      <c r="I189" s="221"/>
      <c r="J189"/>
      <c r="K189"/>
      <c r="L189"/>
      <c r="M189"/>
      <c r="N189"/>
      <c r="O189"/>
      <c r="P189"/>
      <c r="Q189"/>
      <c r="R189"/>
      <c r="S189"/>
      <c r="T189"/>
      <c r="U189"/>
      <c r="V189"/>
      <c r="W189"/>
      <c r="X189"/>
      <c r="Y189"/>
      <c r="Z189"/>
      <c r="AA189"/>
      <c r="AB189"/>
      <c r="AC189"/>
      <c r="AD189"/>
      <c r="AE189"/>
      <c r="AF189"/>
      <c r="AG189"/>
      <c r="AH189"/>
      <c r="AI189"/>
      <c r="AJ189"/>
      <c r="AK189"/>
      <c r="AL189"/>
      <c r="AM189"/>
      <c r="AN189"/>
      <c r="AO189"/>
      <c r="AP189"/>
      <c r="AQ189"/>
      <c r="AR189"/>
      <c r="AS189"/>
      <c r="AT189"/>
      <c r="AU189"/>
      <c r="AV189"/>
      <c r="AW189"/>
      <c r="AX189"/>
      <c r="AY189"/>
      <c r="AZ189"/>
      <c r="BA189"/>
      <c r="BB189"/>
      <c r="BC189"/>
      <c r="BD189"/>
      <c r="BE189"/>
      <c r="BF189"/>
      <c r="BG189"/>
      <c r="BH189"/>
      <c r="BI189"/>
      <c r="BJ189"/>
      <c r="BK189"/>
      <c r="BL189"/>
      <c r="BM189"/>
      <c r="BN189"/>
      <c r="BO189"/>
      <c r="BP189"/>
      <c r="BQ189"/>
      <c r="BR189"/>
      <c r="BS189"/>
      <c r="BT189"/>
      <c r="BU189"/>
      <c r="BV189"/>
      <c r="BW189"/>
      <c r="BX189"/>
      <c r="BY189"/>
      <c r="BZ189"/>
      <c r="CA189"/>
      <c r="CB189"/>
      <c r="CC189"/>
      <c r="CD189"/>
      <c r="CE189"/>
      <c r="CF189"/>
      <c r="CG189"/>
      <c r="CH189"/>
      <c r="CI189"/>
      <c r="CJ189"/>
      <c r="CK189"/>
      <c r="CL189"/>
      <c r="CM189"/>
      <c r="CN189"/>
      <c r="CO189"/>
      <c r="CP189"/>
      <c r="CQ189"/>
      <c r="CR189"/>
      <c r="CS189"/>
      <c r="CT189"/>
      <c r="CU189"/>
      <c r="CV189"/>
      <c r="CW189"/>
      <c r="CX189"/>
      <c r="CY189"/>
      <c r="CZ189"/>
      <c r="DA189"/>
      <c r="DB189"/>
      <c r="DC189"/>
      <c r="DD189"/>
      <c r="DE189"/>
      <c r="DF189"/>
      <c r="DG189"/>
      <c r="DH189"/>
      <c r="DI189"/>
      <c r="DJ189"/>
      <c r="DK189"/>
      <c r="DL189"/>
      <c r="DM189"/>
      <c r="DN189"/>
      <c r="DO189"/>
      <c r="DP189"/>
      <c r="DQ189"/>
      <c r="DR189"/>
      <c r="DS189"/>
      <c r="DT189"/>
      <c r="DU189"/>
      <c r="DV189"/>
      <c r="DW189"/>
      <c r="DX189"/>
      <c r="DY189"/>
      <c r="DZ189"/>
      <c r="EA189"/>
      <c r="EB189"/>
      <c r="EC189"/>
      <c r="ED189"/>
      <c r="EE189"/>
      <c r="EF189"/>
      <c r="EG189"/>
      <c r="EH189"/>
      <c r="EI189"/>
      <c r="EJ189"/>
      <c r="EK189"/>
      <c r="EL189"/>
      <c r="EM189"/>
      <c r="EN189"/>
      <c r="EO189"/>
      <c r="EP189"/>
      <c r="EQ189"/>
      <c r="ER189"/>
      <c r="ES189"/>
      <c r="ET189"/>
      <c r="EU189"/>
      <c r="EV189"/>
      <c r="EW189"/>
      <c r="EX189"/>
      <c r="EY189"/>
      <c r="EZ189"/>
      <c r="FA189"/>
      <c r="FB189"/>
      <c r="FC189"/>
      <c r="FD189"/>
      <c r="FE189"/>
      <c r="FF189"/>
      <c r="FG189"/>
      <c r="FH189"/>
      <c r="FI189"/>
      <c r="FJ189"/>
      <c r="FK189"/>
      <c r="FL189"/>
      <c r="FM189"/>
      <c r="FN189"/>
      <c r="FO189"/>
      <c r="FP189"/>
      <c r="FQ189"/>
      <c r="FR189"/>
      <c r="FS189"/>
    </row>
    <row r="190" spans="1:474">
      <c r="A190" s="255">
        <v>80</v>
      </c>
      <c r="B190" s="255" t="s">
        <v>175</v>
      </c>
      <c r="C190" s="255" t="s">
        <v>111</v>
      </c>
      <c r="D190" s="221">
        <v>20</v>
      </c>
      <c r="E190" s="221">
        <v>20</v>
      </c>
      <c r="F190" s="221">
        <v>20</v>
      </c>
      <c r="G190" s="221"/>
      <c r="H190" s="221"/>
      <c r="I190" s="221"/>
      <c r="J190"/>
      <c r="K190"/>
      <c r="L190"/>
      <c r="M190"/>
      <c r="N190"/>
      <c r="O190"/>
      <c r="P190"/>
      <c r="Q190"/>
      <c r="R190"/>
      <c r="S190"/>
      <c r="T190"/>
      <c r="U190"/>
      <c r="V190"/>
      <c r="W190"/>
      <c r="X190"/>
      <c r="Y190"/>
      <c r="Z190"/>
      <c r="AA190"/>
      <c r="AB190"/>
      <c r="AC190"/>
      <c r="AD190"/>
      <c r="AE190"/>
      <c r="AF190"/>
      <c r="AG190"/>
      <c r="AH190"/>
      <c r="AI190"/>
      <c r="AJ190"/>
      <c r="AK190"/>
      <c r="AL190"/>
      <c r="AM190"/>
      <c r="AN190"/>
      <c r="AO190"/>
      <c r="AP190"/>
      <c r="AQ190"/>
      <c r="AR190"/>
      <c r="AS190"/>
      <c r="AT190"/>
      <c r="AU190"/>
      <c r="AV190"/>
      <c r="AW190"/>
      <c r="AX190"/>
      <c r="AY190"/>
      <c r="AZ190"/>
      <c r="BA190"/>
      <c r="BB190"/>
      <c r="BC190"/>
      <c r="BD190"/>
      <c r="BE190"/>
      <c r="BF190"/>
      <c r="BG190"/>
      <c r="BH190"/>
      <c r="BI190"/>
      <c r="BJ190"/>
      <c r="BK190"/>
      <c r="BL190"/>
      <c r="BM190"/>
      <c r="BN190"/>
      <c r="BO190"/>
      <c r="BP190"/>
      <c r="BQ190"/>
      <c r="BR190"/>
      <c r="BS190"/>
      <c r="BT190"/>
      <c r="BU190"/>
      <c r="BV190"/>
      <c r="BW190"/>
      <c r="BX190"/>
      <c r="BY190"/>
      <c r="BZ190"/>
      <c r="CA190"/>
      <c r="CB190"/>
      <c r="CC190"/>
      <c r="CD190"/>
      <c r="CE190"/>
      <c r="CF190"/>
      <c r="CG190"/>
      <c r="CH190"/>
      <c r="CI190"/>
      <c r="CJ190"/>
      <c r="CK190"/>
      <c r="CL190"/>
      <c r="CM190"/>
      <c r="CN190"/>
      <c r="CO190"/>
      <c r="CP190"/>
      <c r="CQ190"/>
      <c r="CR190"/>
      <c r="CS190"/>
      <c r="CT190"/>
      <c r="CU190"/>
      <c r="CV190"/>
      <c r="CW190"/>
      <c r="CX190"/>
      <c r="CY190"/>
      <c r="CZ190"/>
      <c r="DA190"/>
      <c r="DB190"/>
      <c r="DC190"/>
      <c r="DD190"/>
      <c r="DE190"/>
      <c r="DF190"/>
      <c r="DG190"/>
      <c r="DH190"/>
      <c r="DI190"/>
      <c r="DJ190"/>
      <c r="DK190"/>
      <c r="DL190"/>
      <c r="DM190"/>
      <c r="DN190"/>
      <c r="DO190"/>
      <c r="DP190"/>
      <c r="DQ190"/>
      <c r="DR190"/>
      <c r="DS190"/>
      <c r="DT190"/>
      <c r="DU190"/>
      <c r="DV190"/>
      <c r="DW190"/>
      <c r="DX190"/>
      <c r="DY190"/>
      <c r="DZ190"/>
      <c r="EA190"/>
      <c r="EB190"/>
      <c r="EC190"/>
      <c r="ED190"/>
      <c r="EE190"/>
      <c r="EF190"/>
      <c r="EG190"/>
      <c r="EH190"/>
      <c r="EI190"/>
      <c r="EJ190"/>
      <c r="EK190"/>
      <c r="EL190"/>
      <c r="EM190"/>
      <c r="EN190"/>
      <c r="EO190"/>
      <c r="EP190"/>
      <c r="EQ190"/>
      <c r="ER190"/>
      <c r="ES190"/>
      <c r="ET190"/>
      <c r="EU190"/>
      <c r="EV190"/>
      <c r="EW190"/>
      <c r="EX190"/>
      <c r="EY190"/>
      <c r="EZ190"/>
      <c r="FA190"/>
      <c r="FB190"/>
      <c r="FC190"/>
      <c r="FD190"/>
      <c r="FE190"/>
      <c r="FF190"/>
      <c r="FG190"/>
      <c r="FH190"/>
      <c r="FI190"/>
      <c r="FJ190"/>
      <c r="FK190"/>
      <c r="FL190"/>
      <c r="FM190"/>
      <c r="FN190"/>
      <c r="FO190"/>
      <c r="FP190"/>
      <c r="FQ190"/>
      <c r="FR190"/>
      <c r="FS190"/>
    </row>
    <row r="191" spans="1:474">
      <c r="A191" s="255">
        <v>80</v>
      </c>
      <c r="B191" s="255" t="s">
        <v>259</v>
      </c>
      <c r="C191" s="255" t="s">
        <v>111</v>
      </c>
      <c r="D191" s="221">
        <v>16</v>
      </c>
      <c r="E191" s="221">
        <v>16</v>
      </c>
      <c r="F191" s="221">
        <v>16</v>
      </c>
      <c r="G191" s="221"/>
      <c r="H191" s="221"/>
      <c r="I191" s="221"/>
      <c r="J191"/>
      <c r="K191"/>
      <c r="L191"/>
      <c r="M191"/>
      <c r="N191"/>
      <c r="O191"/>
      <c r="P191"/>
      <c r="Q191"/>
      <c r="R191"/>
      <c r="S191"/>
      <c r="T191"/>
      <c r="U191"/>
      <c r="V191"/>
      <c r="W191"/>
      <c r="X191"/>
      <c r="Y191"/>
      <c r="Z191"/>
      <c r="AA191"/>
      <c r="AB191"/>
      <c r="AC191"/>
      <c r="AD191"/>
      <c r="AE191"/>
      <c r="AF191"/>
      <c r="AG191"/>
      <c r="AH191"/>
      <c r="AI191"/>
      <c r="AJ191"/>
      <c r="AK191"/>
      <c r="AL191"/>
      <c r="AM191"/>
      <c r="AN191"/>
      <c r="AO191"/>
      <c r="AP191"/>
      <c r="AQ191"/>
      <c r="AR191"/>
      <c r="AS191"/>
      <c r="AT191"/>
      <c r="AU191"/>
      <c r="AV191"/>
      <c r="AW191"/>
      <c r="AX191"/>
      <c r="AY191"/>
      <c r="AZ191"/>
      <c r="BA191"/>
      <c r="BB191"/>
      <c r="BC191"/>
      <c r="BD191"/>
      <c r="BE191"/>
      <c r="BF191"/>
      <c r="BG191"/>
      <c r="BH191"/>
      <c r="BI191"/>
      <c r="BJ191"/>
      <c r="BK191"/>
      <c r="BL191"/>
      <c r="BM191"/>
      <c r="BN191"/>
      <c r="BO191"/>
      <c r="BP191"/>
      <c r="BQ191"/>
      <c r="BR191"/>
      <c r="BS191"/>
      <c r="BT191"/>
      <c r="BU191"/>
      <c r="BV191"/>
      <c r="BW191"/>
      <c r="BX191"/>
      <c r="BY191"/>
      <c r="BZ191"/>
      <c r="CA191"/>
      <c r="CB191"/>
      <c r="CC191"/>
      <c r="CD191"/>
      <c r="CE191"/>
      <c r="CF191"/>
      <c r="CG191"/>
      <c r="CH191"/>
      <c r="CI191"/>
      <c r="CJ191"/>
      <c r="CK191"/>
      <c r="CL191"/>
      <c r="CM191"/>
      <c r="CN191"/>
      <c r="CO191"/>
      <c r="CP191"/>
      <c r="CQ191"/>
      <c r="CR191"/>
      <c r="CS191"/>
      <c r="CT191"/>
      <c r="CU191"/>
      <c r="CV191"/>
      <c r="CW191"/>
      <c r="CX191"/>
      <c r="CY191"/>
      <c r="CZ191"/>
      <c r="DA191"/>
      <c r="DB191"/>
      <c r="DC191"/>
      <c r="DD191"/>
      <c r="DE191"/>
      <c r="DF191"/>
      <c r="DG191"/>
      <c r="DH191"/>
      <c r="DI191"/>
      <c r="DJ191"/>
      <c r="DK191"/>
      <c r="DL191"/>
      <c r="DM191"/>
      <c r="DN191"/>
      <c r="DO191"/>
      <c r="DP191"/>
      <c r="DQ191"/>
      <c r="DR191"/>
      <c r="DS191"/>
      <c r="DT191"/>
      <c r="DU191"/>
      <c r="DV191"/>
      <c r="DW191"/>
      <c r="DX191"/>
      <c r="DY191"/>
      <c r="DZ191"/>
      <c r="EA191"/>
      <c r="EB191"/>
      <c r="EC191"/>
      <c r="ED191"/>
      <c r="EE191"/>
      <c r="EF191"/>
      <c r="EG191"/>
      <c r="EH191"/>
      <c r="EI191"/>
      <c r="EJ191"/>
      <c r="EK191"/>
      <c r="EL191"/>
      <c r="EM191"/>
      <c r="EN191"/>
      <c r="EO191"/>
      <c r="EP191"/>
      <c r="EQ191"/>
      <c r="ER191"/>
      <c r="ES191"/>
      <c r="ET191"/>
      <c r="EU191"/>
      <c r="EV191"/>
      <c r="EW191"/>
      <c r="EX191"/>
      <c r="EY191"/>
      <c r="EZ191"/>
      <c r="FA191"/>
      <c r="FB191"/>
      <c r="FC191"/>
      <c r="FD191"/>
      <c r="FE191"/>
      <c r="FF191"/>
      <c r="FG191"/>
      <c r="FH191"/>
      <c r="FI191"/>
      <c r="FJ191"/>
      <c r="FK191"/>
      <c r="FL191"/>
      <c r="FM191"/>
      <c r="FN191"/>
      <c r="FO191"/>
      <c r="FP191"/>
      <c r="FQ191"/>
      <c r="FR191"/>
      <c r="FS191"/>
    </row>
    <row r="192" spans="1:474">
      <c r="A192" s="255">
        <v>81</v>
      </c>
      <c r="B192" s="255" t="s">
        <v>190</v>
      </c>
      <c r="C192" s="255" t="s">
        <v>112</v>
      </c>
      <c r="D192" s="221">
        <v>16</v>
      </c>
      <c r="E192" s="221">
        <v>16</v>
      </c>
      <c r="F192" s="221">
        <v>16</v>
      </c>
      <c r="G192" s="221"/>
      <c r="H192" s="221"/>
      <c r="I192" s="221"/>
      <c r="J192"/>
      <c r="K192"/>
      <c r="L192"/>
      <c r="M192"/>
      <c r="N192"/>
      <c r="O192"/>
      <c r="P192"/>
      <c r="Q192"/>
      <c r="R192"/>
      <c r="S192"/>
      <c r="T192"/>
      <c r="U192"/>
      <c r="V192"/>
      <c r="W192"/>
      <c r="X192"/>
      <c r="Y192"/>
      <c r="Z192"/>
      <c r="AA192"/>
      <c r="AB192"/>
      <c r="AC192"/>
      <c r="AD192"/>
      <c r="AE192"/>
      <c r="AF192"/>
      <c r="AG192"/>
      <c r="AH192"/>
      <c r="AI192"/>
      <c r="AJ192"/>
      <c r="AK192"/>
      <c r="AL192"/>
      <c r="AM192"/>
      <c r="AN192"/>
      <c r="AO192"/>
      <c r="AP192"/>
      <c r="AQ192"/>
      <c r="AR192"/>
      <c r="AS192"/>
      <c r="AT192"/>
      <c r="AU192"/>
      <c r="AV192"/>
      <c r="AW192"/>
      <c r="AX192"/>
      <c r="AY192"/>
      <c r="AZ192"/>
      <c r="BA192"/>
      <c r="BB192"/>
      <c r="BC192"/>
      <c r="BD192"/>
      <c r="BE192"/>
      <c r="BF192"/>
      <c r="BG192"/>
      <c r="BH192"/>
      <c r="BI192"/>
      <c r="BJ192"/>
      <c r="BK192"/>
      <c r="BL192"/>
      <c r="BM192"/>
      <c r="BN192"/>
      <c r="BO192"/>
      <c r="BP192"/>
      <c r="BQ192"/>
      <c r="BR192"/>
      <c r="BS192"/>
      <c r="BT192"/>
      <c r="BU192"/>
      <c r="BV192"/>
      <c r="BW192"/>
      <c r="BX192"/>
      <c r="BY192"/>
      <c r="BZ192"/>
      <c r="CA192"/>
      <c r="CB192"/>
      <c r="CC192"/>
      <c r="CD192"/>
      <c r="CE192"/>
      <c r="CF192"/>
      <c r="CG192"/>
      <c r="CH192"/>
      <c r="CI192"/>
      <c r="CJ192"/>
      <c r="CK192"/>
      <c r="CL192"/>
      <c r="CM192"/>
      <c r="CN192"/>
      <c r="CO192"/>
      <c r="CP192"/>
      <c r="CQ192"/>
      <c r="CR192"/>
      <c r="CS192"/>
      <c r="CT192"/>
      <c r="CU192"/>
      <c r="CV192"/>
      <c r="CW192"/>
      <c r="CX192"/>
      <c r="CY192"/>
      <c r="CZ192"/>
      <c r="DA192"/>
      <c r="DB192"/>
      <c r="DC192"/>
      <c r="DD192"/>
      <c r="DE192"/>
      <c r="DF192"/>
      <c r="DG192"/>
      <c r="DH192"/>
      <c r="DI192"/>
      <c r="DJ192"/>
      <c r="DK192"/>
      <c r="DL192"/>
      <c r="DM192"/>
      <c r="DN192"/>
      <c r="DO192"/>
      <c r="DP192"/>
      <c r="DQ192"/>
      <c r="DR192"/>
      <c r="DS192"/>
      <c r="DT192"/>
      <c r="DU192"/>
      <c r="DV192"/>
      <c r="DW192"/>
      <c r="DX192"/>
      <c r="DY192"/>
      <c r="DZ192"/>
      <c r="EA192"/>
      <c r="EB192"/>
      <c r="EC192"/>
      <c r="ED192"/>
      <c r="EE192"/>
      <c r="EF192"/>
      <c r="EG192"/>
      <c r="EH192"/>
      <c r="EI192"/>
      <c r="EJ192"/>
      <c r="EK192"/>
      <c r="EL192"/>
      <c r="EM192"/>
      <c r="EN192"/>
      <c r="EO192"/>
      <c r="EP192"/>
      <c r="EQ192"/>
      <c r="ER192"/>
      <c r="ES192"/>
      <c r="ET192"/>
      <c r="EU192"/>
      <c r="EV192"/>
      <c r="EW192"/>
      <c r="EX192"/>
      <c r="EY192"/>
      <c r="EZ192"/>
      <c r="FA192"/>
      <c r="FB192"/>
      <c r="FC192"/>
      <c r="FD192"/>
      <c r="FE192"/>
      <c r="FF192"/>
      <c r="FG192"/>
      <c r="FH192"/>
      <c r="FI192"/>
      <c r="FJ192"/>
      <c r="FK192"/>
      <c r="FL192"/>
      <c r="FM192"/>
      <c r="FN192"/>
      <c r="FO192"/>
      <c r="FP192"/>
      <c r="FQ192"/>
      <c r="FR192"/>
      <c r="FS192"/>
    </row>
    <row r="193" spans="1:175">
      <c r="A193" s="255">
        <v>81</v>
      </c>
      <c r="B193" s="255" t="s">
        <v>175</v>
      </c>
      <c r="C193" s="255" t="s">
        <v>112</v>
      </c>
      <c r="D193" s="221">
        <v>15</v>
      </c>
      <c r="E193" s="221">
        <v>15</v>
      </c>
      <c r="F193" s="221">
        <v>15</v>
      </c>
      <c r="G193" s="221"/>
      <c r="H193" s="221"/>
      <c r="I193" s="221"/>
      <c r="J193"/>
      <c r="K193"/>
      <c r="L193"/>
      <c r="M193"/>
      <c r="N193"/>
      <c r="O193"/>
      <c r="P193"/>
      <c r="Q193"/>
      <c r="R193"/>
      <c r="S193"/>
      <c r="T193"/>
      <c r="U193"/>
      <c r="V193"/>
      <c r="W193"/>
      <c r="X193"/>
      <c r="Y193"/>
      <c r="Z193"/>
      <c r="AA193"/>
      <c r="AB193"/>
      <c r="AC193"/>
      <c r="AD193"/>
      <c r="AE193"/>
      <c r="AF193"/>
      <c r="AG193"/>
      <c r="AH193"/>
      <c r="AI193"/>
      <c r="AJ193"/>
      <c r="AK193"/>
      <c r="AL193"/>
      <c r="AM193"/>
      <c r="AN193"/>
      <c r="AO193"/>
      <c r="AP193"/>
      <c r="AQ193"/>
      <c r="AR193"/>
      <c r="AS193"/>
      <c r="AT193"/>
      <c r="AU193"/>
      <c r="AV193"/>
      <c r="AW193"/>
      <c r="AX193"/>
      <c r="AY193"/>
      <c r="AZ193"/>
      <c r="BA193"/>
      <c r="BB193"/>
      <c r="BC193"/>
      <c r="BD193"/>
      <c r="BE193"/>
      <c r="BF193"/>
      <c r="BG193"/>
      <c r="BH193"/>
      <c r="BI193"/>
      <c r="BJ193"/>
      <c r="BK193"/>
      <c r="BL193"/>
      <c r="BM193"/>
      <c r="BN193"/>
      <c r="BO193"/>
      <c r="BP193"/>
      <c r="BQ193"/>
      <c r="BR193"/>
      <c r="BS193"/>
      <c r="BT193"/>
      <c r="BU193"/>
      <c r="BV193"/>
      <c r="BW193"/>
      <c r="BX193"/>
      <c r="BY193"/>
      <c r="BZ193"/>
      <c r="CA193"/>
      <c r="CB193"/>
      <c r="CC193"/>
      <c r="CD193"/>
      <c r="CE193"/>
      <c r="CF193"/>
      <c r="CG193"/>
      <c r="CH193"/>
      <c r="CI193"/>
      <c r="CJ193"/>
      <c r="CK193"/>
      <c r="CL193"/>
      <c r="CM193"/>
      <c r="CN193"/>
      <c r="CO193"/>
      <c r="CP193"/>
      <c r="CQ193"/>
      <c r="CR193"/>
      <c r="CS193"/>
      <c r="CT193"/>
      <c r="CU193"/>
      <c r="CV193"/>
      <c r="CW193"/>
      <c r="CX193"/>
      <c r="CY193"/>
      <c r="CZ193"/>
      <c r="DA193"/>
      <c r="DB193"/>
      <c r="DC193"/>
      <c r="DD193"/>
      <c r="DE193"/>
      <c r="DF193"/>
      <c r="DG193"/>
      <c r="DH193"/>
      <c r="DI193"/>
      <c r="DJ193"/>
      <c r="DK193"/>
      <c r="DL193"/>
      <c r="DM193"/>
      <c r="DN193"/>
      <c r="DO193"/>
      <c r="DP193"/>
      <c r="DQ193"/>
      <c r="DR193"/>
      <c r="DS193"/>
      <c r="DT193"/>
      <c r="DU193"/>
      <c r="DV193"/>
      <c r="DW193"/>
      <c r="DX193"/>
      <c r="DY193"/>
      <c r="DZ193"/>
      <c r="EA193"/>
      <c r="EB193"/>
      <c r="EC193"/>
      <c r="ED193"/>
      <c r="EE193"/>
      <c r="EF193"/>
      <c r="EG193"/>
      <c r="EH193"/>
      <c r="EI193"/>
      <c r="EJ193"/>
      <c r="EK193"/>
      <c r="EL193"/>
      <c r="EM193"/>
      <c r="EN193"/>
      <c r="EO193"/>
      <c r="EP193"/>
      <c r="EQ193"/>
      <c r="ER193"/>
      <c r="ES193"/>
      <c r="ET193"/>
      <c r="EU193"/>
      <c r="EV193"/>
      <c r="EW193"/>
      <c r="EX193"/>
      <c r="EY193"/>
      <c r="EZ193"/>
      <c r="FA193"/>
      <c r="FB193"/>
      <c r="FC193"/>
      <c r="FD193"/>
      <c r="FE193"/>
      <c r="FF193"/>
      <c r="FG193"/>
      <c r="FH193"/>
      <c r="FI193"/>
      <c r="FJ193"/>
      <c r="FK193"/>
      <c r="FL193"/>
      <c r="FM193"/>
      <c r="FN193"/>
      <c r="FO193"/>
      <c r="FP193"/>
      <c r="FQ193"/>
      <c r="FR193"/>
      <c r="FS193"/>
    </row>
    <row r="194" spans="1:175">
      <c r="A194" s="255">
        <v>84</v>
      </c>
      <c r="B194" s="255" t="s">
        <v>190</v>
      </c>
      <c r="C194" s="255" t="s">
        <v>115</v>
      </c>
      <c r="D194" s="221">
        <v>12.833333333333334</v>
      </c>
      <c r="E194" s="221">
        <v>12</v>
      </c>
      <c r="F194" s="221">
        <v>13</v>
      </c>
      <c r="G194" s="221"/>
      <c r="H194" s="221"/>
      <c r="I194" s="221"/>
      <c r="J194"/>
      <c r="K194"/>
      <c r="L194"/>
      <c r="M194"/>
      <c r="N194"/>
      <c r="O194"/>
      <c r="P194"/>
      <c r="Q194"/>
      <c r="R194"/>
      <c r="S194"/>
      <c r="T194"/>
      <c r="U194"/>
      <c r="V194"/>
      <c r="W194"/>
      <c r="X194"/>
      <c r="Y194"/>
      <c r="Z194"/>
      <c r="AA194"/>
      <c r="AB194"/>
      <c r="AC194"/>
      <c r="AD194"/>
      <c r="AE194"/>
      <c r="AF194"/>
      <c r="AG194"/>
      <c r="AH194"/>
      <c r="AI194"/>
      <c r="AJ194"/>
      <c r="AK194"/>
      <c r="AL194"/>
      <c r="AM194"/>
      <c r="AN194"/>
      <c r="AO194"/>
      <c r="AP194"/>
      <c r="AQ194"/>
      <c r="AR194"/>
      <c r="AS194"/>
      <c r="AT194"/>
      <c r="AU194"/>
      <c r="AV194"/>
      <c r="AW194"/>
      <c r="AX194"/>
      <c r="AY194"/>
      <c r="AZ194"/>
      <c r="BA194"/>
      <c r="BB194"/>
      <c r="BC194"/>
      <c r="BD194"/>
      <c r="BE194"/>
      <c r="BF194"/>
      <c r="BG194"/>
      <c r="BH194"/>
      <c r="BI194"/>
      <c r="BJ194"/>
      <c r="BK194"/>
      <c r="BL194"/>
      <c r="BM194"/>
      <c r="BN194"/>
      <c r="BO194"/>
      <c r="BP194"/>
      <c r="BQ194"/>
      <c r="BR194"/>
      <c r="BS194"/>
      <c r="BT194"/>
      <c r="BU194"/>
      <c r="BV194"/>
      <c r="BW194"/>
      <c r="BX194"/>
      <c r="BY194"/>
      <c r="BZ194"/>
      <c r="CA194"/>
      <c r="CB194"/>
      <c r="CC194"/>
      <c r="CD194"/>
      <c r="CE194"/>
      <c r="CF194"/>
      <c r="CG194"/>
      <c r="CH194"/>
      <c r="CI194"/>
      <c r="CJ194"/>
      <c r="CK194"/>
      <c r="CL194"/>
      <c r="CM194"/>
      <c r="CN194"/>
      <c r="CO194"/>
      <c r="CP194"/>
      <c r="CQ194"/>
      <c r="CR194"/>
      <c r="CS194"/>
      <c r="CT194"/>
      <c r="CU194"/>
      <c r="CV194"/>
      <c r="CW194"/>
      <c r="CX194"/>
      <c r="CY194"/>
      <c r="CZ194"/>
      <c r="DA194"/>
      <c r="DB194"/>
      <c r="DC194"/>
      <c r="DD194"/>
      <c r="DE194"/>
      <c r="DF194"/>
      <c r="DG194"/>
      <c r="DH194"/>
      <c r="DI194"/>
      <c r="DJ194"/>
      <c r="DK194"/>
      <c r="DL194"/>
      <c r="DM194"/>
      <c r="DN194"/>
      <c r="DO194"/>
      <c r="DP194"/>
      <c r="DQ194"/>
      <c r="DR194"/>
      <c r="DS194"/>
      <c r="DT194"/>
      <c r="DU194"/>
      <c r="DV194"/>
      <c r="DW194"/>
      <c r="DX194"/>
      <c r="DY194"/>
      <c r="DZ194"/>
      <c r="EA194"/>
      <c r="EB194"/>
      <c r="EC194"/>
      <c r="ED194"/>
      <c r="EE194"/>
      <c r="EF194"/>
      <c r="EG194"/>
      <c r="EH194"/>
      <c r="EI194"/>
      <c r="EJ194"/>
      <c r="EK194"/>
      <c r="EL194"/>
      <c r="EM194"/>
      <c r="EN194"/>
      <c r="EO194"/>
      <c r="EP194"/>
      <c r="EQ194"/>
      <c r="ER194"/>
      <c r="ES194"/>
      <c r="ET194"/>
      <c r="EU194"/>
      <c r="EV194"/>
      <c r="EW194"/>
      <c r="EX194"/>
      <c r="EY194"/>
      <c r="EZ194"/>
      <c r="FA194"/>
      <c r="FB194"/>
      <c r="FC194"/>
      <c r="FD194"/>
      <c r="FE194"/>
      <c r="FF194"/>
      <c r="FG194"/>
      <c r="FH194"/>
      <c r="FI194"/>
      <c r="FJ194"/>
      <c r="FK194"/>
      <c r="FL194"/>
      <c r="FM194"/>
      <c r="FN194"/>
      <c r="FO194"/>
      <c r="FP194"/>
      <c r="FQ194"/>
      <c r="FR194"/>
      <c r="FS194"/>
    </row>
    <row r="195" spans="1:175">
      <c r="A195" s="255">
        <v>84</v>
      </c>
      <c r="B195" s="255" t="s">
        <v>182</v>
      </c>
      <c r="C195" s="255" t="s">
        <v>115</v>
      </c>
      <c r="D195" s="221">
        <v>14</v>
      </c>
      <c r="E195" s="221">
        <v>14</v>
      </c>
      <c r="F195" s="221">
        <v>14</v>
      </c>
      <c r="G195" s="221"/>
      <c r="H195" s="221"/>
      <c r="I195" s="221"/>
      <c r="J195"/>
      <c r="K195"/>
      <c r="L195"/>
      <c r="M195"/>
      <c r="N195"/>
      <c r="O195"/>
      <c r="P195"/>
      <c r="Q195"/>
      <c r="R195"/>
      <c r="S195"/>
      <c r="T195"/>
      <c r="U195"/>
      <c r="V195"/>
      <c r="W195"/>
      <c r="X195"/>
      <c r="Y195"/>
      <c r="Z195"/>
      <c r="AA195"/>
      <c r="AB195"/>
      <c r="AC195"/>
      <c r="AD195"/>
      <c r="AE195"/>
      <c r="AF195"/>
      <c r="AG195"/>
      <c r="AH195"/>
      <c r="AI195"/>
      <c r="AJ195"/>
      <c r="AK195"/>
      <c r="AL195"/>
      <c r="AM195"/>
      <c r="AN195"/>
      <c r="AO195"/>
      <c r="AP195"/>
      <c r="AQ195"/>
      <c r="AR195"/>
      <c r="AS195"/>
      <c r="AT195"/>
      <c r="AU195"/>
      <c r="AV195"/>
      <c r="AW195"/>
      <c r="AX195"/>
      <c r="AY195"/>
      <c r="AZ195"/>
      <c r="BA195"/>
      <c r="BB195"/>
      <c r="BC195"/>
      <c r="BD195"/>
      <c r="BE195"/>
      <c r="BF195"/>
      <c r="BG195"/>
      <c r="BH195"/>
      <c r="BI195"/>
      <c r="BJ195"/>
      <c r="BK195"/>
      <c r="BL195"/>
      <c r="BM195"/>
      <c r="BN195"/>
      <c r="BO195"/>
      <c r="BP195"/>
      <c r="BQ195"/>
      <c r="BR195"/>
      <c r="BS195"/>
      <c r="BT195"/>
      <c r="BU195"/>
      <c r="BV195"/>
      <c r="BW195"/>
      <c r="BX195"/>
      <c r="BY195"/>
      <c r="BZ195"/>
      <c r="CA195"/>
      <c r="CB195"/>
      <c r="CC195"/>
      <c r="CD195"/>
      <c r="CE195"/>
      <c r="CF195"/>
      <c r="CG195"/>
      <c r="CH195"/>
      <c r="CI195"/>
      <c r="CJ195"/>
      <c r="CK195"/>
      <c r="CL195"/>
      <c r="CM195"/>
      <c r="CN195"/>
      <c r="CO195"/>
      <c r="CP195"/>
      <c r="CQ195"/>
      <c r="CR195"/>
      <c r="CS195"/>
      <c r="CT195"/>
      <c r="CU195"/>
      <c r="CV195"/>
      <c r="CW195"/>
      <c r="CX195"/>
      <c r="CY195"/>
      <c r="CZ195"/>
      <c r="DA195"/>
      <c r="DB195"/>
      <c r="DC195"/>
      <c r="DD195"/>
      <c r="DE195"/>
      <c r="DF195"/>
      <c r="DG195"/>
      <c r="DH195"/>
      <c r="DI195"/>
      <c r="DJ195"/>
      <c r="DK195"/>
      <c r="DL195"/>
      <c r="DM195"/>
      <c r="DN195"/>
      <c r="DO195"/>
      <c r="DP195"/>
      <c r="DQ195"/>
      <c r="DR195"/>
      <c r="DS195"/>
      <c r="DT195"/>
      <c r="DU195"/>
      <c r="DV195"/>
      <c r="DW195"/>
      <c r="DX195"/>
      <c r="DY195"/>
      <c r="DZ195"/>
      <c r="EA195"/>
      <c r="EB195"/>
      <c r="EC195"/>
      <c r="ED195"/>
      <c r="EE195"/>
      <c r="EF195"/>
      <c r="EG195"/>
      <c r="EH195"/>
      <c r="EI195"/>
      <c r="EJ195"/>
      <c r="EK195"/>
      <c r="EL195"/>
      <c r="EM195"/>
      <c r="EN195"/>
      <c r="EO195"/>
      <c r="EP195"/>
      <c r="EQ195"/>
      <c r="ER195"/>
      <c r="ES195"/>
      <c r="ET195"/>
      <c r="EU195"/>
      <c r="EV195"/>
      <c r="EW195"/>
      <c r="EX195"/>
      <c r="EY195"/>
      <c r="EZ195"/>
      <c r="FA195"/>
      <c r="FB195"/>
      <c r="FC195"/>
      <c r="FD195"/>
      <c r="FE195"/>
      <c r="FF195"/>
      <c r="FG195"/>
      <c r="FH195"/>
      <c r="FI195"/>
      <c r="FJ195"/>
      <c r="FK195"/>
      <c r="FL195"/>
      <c r="FM195"/>
      <c r="FN195"/>
      <c r="FO195"/>
      <c r="FP195"/>
      <c r="FQ195"/>
      <c r="FR195"/>
      <c r="FS195"/>
    </row>
    <row r="196" spans="1:175">
      <c r="A196" s="255">
        <v>84</v>
      </c>
      <c r="B196" s="255" t="s">
        <v>175</v>
      </c>
      <c r="C196" s="255" t="s">
        <v>115</v>
      </c>
      <c r="D196" s="221">
        <v>13</v>
      </c>
      <c r="E196" s="221">
        <v>13</v>
      </c>
      <c r="F196" s="221">
        <v>13</v>
      </c>
      <c r="G196" s="221"/>
      <c r="H196" s="221"/>
      <c r="I196" s="221"/>
      <c r="J196"/>
      <c r="K196"/>
      <c r="L196"/>
      <c r="M196"/>
      <c r="N196"/>
      <c r="O196"/>
      <c r="P196"/>
      <c r="Q196"/>
      <c r="R196"/>
      <c r="S196"/>
      <c r="T196"/>
      <c r="U196"/>
      <c r="V196"/>
      <c r="W196"/>
      <c r="X196"/>
      <c r="Y196"/>
      <c r="Z196"/>
      <c r="AA196"/>
      <c r="AB196"/>
      <c r="AC196"/>
      <c r="AD196"/>
      <c r="AE196"/>
      <c r="AF196"/>
      <c r="AG196"/>
      <c r="AH196"/>
      <c r="AI196"/>
      <c r="AJ196"/>
      <c r="AK196"/>
      <c r="AL196"/>
      <c r="AM196"/>
      <c r="AN196"/>
      <c r="AO196"/>
      <c r="AP196"/>
      <c r="AQ196"/>
      <c r="AR196"/>
      <c r="AS196"/>
      <c r="AT196"/>
      <c r="AU196"/>
      <c r="AV196"/>
      <c r="AW196"/>
      <c r="AX196"/>
      <c r="AY196"/>
      <c r="AZ196"/>
      <c r="BA196"/>
      <c r="BB196"/>
      <c r="BC196"/>
      <c r="BD196"/>
      <c r="BE196"/>
      <c r="BF196"/>
      <c r="BG196"/>
      <c r="BH196"/>
      <c r="BI196"/>
      <c r="BJ196"/>
      <c r="BK196"/>
      <c r="BL196"/>
      <c r="BM196"/>
      <c r="BN196"/>
      <c r="BO196"/>
      <c r="BP196"/>
      <c r="BQ196"/>
      <c r="BR196"/>
      <c r="BS196"/>
      <c r="BT196"/>
      <c r="BU196"/>
      <c r="BV196"/>
      <c r="BW196"/>
      <c r="BX196"/>
      <c r="BY196"/>
      <c r="BZ196"/>
      <c r="CA196"/>
      <c r="CB196"/>
      <c r="CC196"/>
      <c r="CD196"/>
      <c r="CE196"/>
      <c r="CF196"/>
      <c r="CG196"/>
      <c r="CH196"/>
      <c r="CI196"/>
      <c r="CJ196"/>
      <c r="CK196"/>
      <c r="CL196"/>
      <c r="CM196"/>
      <c r="CN196"/>
      <c r="CO196"/>
      <c r="CP196"/>
      <c r="CQ196"/>
      <c r="CR196"/>
      <c r="CS196"/>
      <c r="CT196"/>
      <c r="CU196"/>
      <c r="CV196"/>
      <c r="CW196"/>
      <c r="CX196"/>
      <c r="CY196"/>
      <c r="CZ196"/>
      <c r="DA196"/>
      <c r="DB196"/>
      <c r="DC196"/>
      <c r="DD196"/>
      <c r="DE196"/>
      <c r="DF196"/>
      <c r="DG196"/>
      <c r="DH196"/>
      <c r="DI196"/>
      <c r="DJ196"/>
      <c r="DK196"/>
      <c r="DL196"/>
      <c r="DM196"/>
      <c r="DN196"/>
      <c r="DO196"/>
      <c r="DP196"/>
      <c r="DQ196"/>
      <c r="DR196"/>
      <c r="DS196"/>
      <c r="DT196"/>
      <c r="DU196"/>
      <c r="DV196"/>
      <c r="DW196"/>
      <c r="DX196"/>
      <c r="DY196"/>
      <c r="DZ196"/>
      <c r="EA196"/>
      <c r="EB196"/>
      <c r="EC196"/>
      <c r="ED196"/>
      <c r="EE196"/>
      <c r="EF196"/>
      <c r="EG196"/>
      <c r="EH196"/>
      <c r="EI196"/>
      <c r="EJ196"/>
      <c r="EK196"/>
      <c r="EL196"/>
      <c r="EM196"/>
      <c r="EN196"/>
      <c r="EO196"/>
      <c r="EP196"/>
      <c r="EQ196"/>
      <c r="ER196"/>
      <c r="ES196"/>
      <c r="ET196"/>
      <c r="EU196"/>
      <c r="EV196"/>
      <c r="EW196"/>
      <c r="EX196"/>
      <c r="EY196"/>
      <c r="EZ196"/>
      <c r="FA196"/>
      <c r="FB196"/>
      <c r="FC196"/>
      <c r="FD196"/>
      <c r="FE196"/>
      <c r="FF196"/>
      <c r="FG196"/>
      <c r="FH196"/>
      <c r="FI196"/>
      <c r="FJ196"/>
      <c r="FK196"/>
      <c r="FL196"/>
      <c r="FM196"/>
      <c r="FN196"/>
      <c r="FO196"/>
      <c r="FP196"/>
      <c r="FQ196"/>
      <c r="FR196"/>
      <c r="FS196"/>
    </row>
    <row r="197" spans="1:175">
      <c r="A197" s="255">
        <v>84</v>
      </c>
      <c r="B197" s="255" t="s">
        <v>259</v>
      </c>
      <c r="C197" s="255" t="s">
        <v>115</v>
      </c>
      <c r="D197" s="221">
        <v>14</v>
      </c>
      <c r="E197" s="221">
        <v>14</v>
      </c>
      <c r="F197" s="221">
        <v>14</v>
      </c>
      <c r="G197" s="221"/>
      <c r="H197" s="221"/>
      <c r="I197" s="221"/>
      <c r="J197"/>
      <c r="K197"/>
      <c r="L197"/>
      <c r="M197"/>
      <c r="N197"/>
      <c r="O197"/>
      <c r="P197"/>
      <c r="Q197"/>
      <c r="R197"/>
      <c r="S197"/>
      <c r="T197"/>
      <c r="U197"/>
      <c r="V197"/>
      <c r="W197"/>
      <c r="X197"/>
      <c r="Y197"/>
      <c r="Z197"/>
      <c r="AA197"/>
      <c r="AB197"/>
      <c r="AC197"/>
      <c r="AD197"/>
      <c r="AE197"/>
      <c r="AF197"/>
      <c r="AG197"/>
      <c r="AH197"/>
      <c r="AI197"/>
      <c r="AJ197"/>
      <c r="AK197"/>
      <c r="AL197"/>
      <c r="AM197"/>
      <c r="AN197"/>
      <c r="AO197"/>
      <c r="AP197"/>
      <c r="AQ197"/>
      <c r="AR197"/>
      <c r="AS197"/>
      <c r="AT197"/>
      <c r="AU197"/>
      <c r="AV197"/>
      <c r="AW197"/>
      <c r="AX197"/>
      <c r="AY197"/>
      <c r="AZ197"/>
      <c r="BA197"/>
      <c r="BB197"/>
      <c r="BC197"/>
      <c r="BD197"/>
      <c r="BE197"/>
      <c r="BF197"/>
      <c r="BG197"/>
      <c r="BH197"/>
      <c r="BI197"/>
      <c r="BJ197"/>
      <c r="BK197"/>
      <c r="BL197"/>
      <c r="BM197"/>
      <c r="BN197"/>
      <c r="BO197"/>
      <c r="BP197"/>
      <c r="BQ197"/>
      <c r="BR197"/>
      <c r="BS197"/>
      <c r="BT197"/>
      <c r="BU197"/>
      <c r="BV197"/>
      <c r="BW197"/>
      <c r="BX197"/>
      <c r="BY197"/>
      <c r="BZ197"/>
      <c r="CA197"/>
      <c r="CB197"/>
      <c r="CC197"/>
      <c r="CD197"/>
      <c r="CE197"/>
      <c r="CF197"/>
      <c r="CG197"/>
      <c r="CH197"/>
      <c r="CI197"/>
      <c r="CJ197"/>
      <c r="CK197"/>
      <c r="CL197"/>
      <c r="CM197"/>
      <c r="CN197"/>
      <c r="CO197"/>
      <c r="CP197"/>
      <c r="CQ197"/>
      <c r="CR197"/>
      <c r="CS197"/>
      <c r="CT197"/>
      <c r="CU197"/>
      <c r="CV197"/>
      <c r="CW197"/>
      <c r="CX197"/>
      <c r="CY197"/>
      <c r="CZ197"/>
      <c r="DA197"/>
      <c r="DB197"/>
      <c r="DC197"/>
      <c r="DD197"/>
      <c r="DE197"/>
      <c r="DF197"/>
      <c r="DG197"/>
      <c r="DH197"/>
      <c r="DI197"/>
      <c r="DJ197"/>
      <c r="DK197"/>
      <c r="DL197"/>
      <c r="DM197"/>
      <c r="DN197"/>
      <c r="DO197"/>
      <c r="DP197"/>
      <c r="DQ197"/>
      <c r="DR197"/>
      <c r="DS197"/>
      <c r="DT197"/>
      <c r="DU197"/>
      <c r="DV197"/>
      <c r="DW197"/>
      <c r="DX197"/>
      <c r="DY197"/>
      <c r="DZ197"/>
      <c r="EA197"/>
      <c r="EB197"/>
      <c r="EC197"/>
      <c r="ED197"/>
      <c r="EE197"/>
      <c r="EF197"/>
      <c r="EG197"/>
      <c r="EH197"/>
      <c r="EI197"/>
      <c r="EJ197"/>
      <c r="EK197"/>
      <c r="EL197"/>
      <c r="EM197"/>
      <c r="EN197"/>
      <c r="EO197"/>
      <c r="EP197"/>
      <c r="EQ197"/>
      <c r="ER197"/>
      <c r="ES197"/>
      <c r="ET197"/>
      <c r="EU197"/>
      <c r="EV197"/>
      <c r="EW197"/>
      <c r="EX197"/>
      <c r="EY197"/>
      <c r="EZ197"/>
      <c r="FA197"/>
      <c r="FB197"/>
      <c r="FC197"/>
      <c r="FD197"/>
      <c r="FE197"/>
      <c r="FF197"/>
      <c r="FG197"/>
      <c r="FH197"/>
      <c r="FI197"/>
      <c r="FJ197"/>
      <c r="FK197"/>
      <c r="FL197"/>
      <c r="FM197"/>
      <c r="FN197"/>
      <c r="FO197"/>
      <c r="FP197"/>
      <c r="FQ197"/>
      <c r="FR197"/>
      <c r="FS197"/>
    </row>
    <row r="198" spans="1:175">
      <c r="A198" s="255">
        <v>85</v>
      </c>
      <c r="B198" s="255" t="s">
        <v>190</v>
      </c>
      <c r="C198" s="255" t="s">
        <v>116</v>
      </c>
      <c r="D198" s="221">
        <v>11.428571428571429</v>
      </c>
      <c r="E198" s="221">
        <v>10</v>
      </c>
      <c r="F198" s="221">
        <v>15</v>
      </c>
      <c r="G198" s="221"/>
      <c r="H198" s="221"/>
      <c r="I198" s="221"/>
      <c r="J198"/>
      <c r="K198"/>
      <c r="L198"/>
      <c r="M198"/>
      <c r="N198"/>
      <c r="O198"/>
      <c r="P198"/>
      <c r="Q198"/>
      <c r="R198"/>
      <c r="S198"/>
      <c r="T198"/>
      <c r="U198"/>
      <c r="V198"/>
      <c r="W198"/>
      <c r="X198"/>
      <c r="Y198"/>
      <c r="Z198"/>
      <c r="AA198"/>
      <c r="AB198"/>
      <c r="AC198"/>
      <c r="AD198"/>
      <c r="AE198"/>
      <c r="AF198"/>
      <c r="AG198"/>
      <c r="AH198"/>
      <c r="AI198"/>
      <c r="AJ198"/>
      <c r="AK198"/>
      <c r="AL198"/>
      <c r="AM198"/>
      <c r="AN198"/>
      <c r="AO198"/>
      <c r="AP198"/>
      <c r="AQ198"/>
      <c r="AR198"/>
      <c r="AS198"/>
      <c r="AT198"/>
      <c r="AU198"/>
      <c r="AV198"/>
      <c r="AW198"/>
      <c r="AX198"/>
      <c r="AY198"/>
      <c r="AZ198"/>
      <c r="BA198"/>
      <c r="BB198"/>
      <c r="BC198"/>
      <c r="BD198"/>
      <c r="BE198"/>
      <c r="BF198"/>
      <c r="BG198"/>
      <c r="BH198"/>
      <c r="BI198"/>
      <c r="BJ198"/>
      <c r="BK198"/>
      <c r="BL198"/>
      <c r="BM198"/>
      <c r="BN198"/>
      <c r="BO198"/>
      <c r="BP198"/>
      <c r="BQ198"/>
      <c r="BR198"/>
      <c r="BS198"/>
      <c r="BT198"/>
      <c r="BU198"/>
      <c r="BV198"/>
      <c r="BW198"/>
      <c r="BX198"/>
      <c r="BY198"/>
      <c r="BZ198"/>
      <c r="CA198"/>
      <c r="CB198"/>
      <c r="CC198"/>
      <c r="CD198"/>
      <c r="CE198"/>
      <c r="CF198"/>
      <c r="CG198"/>
      <c r="CH198"/>
      <c r="CI198"/>
      <c r="CJ198"/>
      <c r="CK198"/>
      <c r="CL198"/>
      <c r="CM198"/>
      <c r="CN198"/>
      <c r="CO198"/>
      <c r="CP198"/>
      <c r="CQ198"/>
      <c r="CR198"/>
      <c r="CS198"/>
      <c r="CT198"/>
      <c r="CU198"/>
      <c r="CV198"/>
      <c r="CW198"/>
      <c r="CX198"/>
      <c r="CY198"/>
      <c r="CZ198"/>
      <c r="DA198"/>
      <c r="DB198"/>
      <c r="DC198"/>
      <c r="DD198"/>
      <c r="DE198"/>
      <c r="DF198"/>
      <c r="DG198"/>
      <c r="DH198"/>
      <c r="DI198"/>
      <c r="DJ198"/>
      <c r="DK198"/>
      <c r="DL198"/>
      <c r="DM198"/>
      <c r="DN198"/>
      <c r="DO198"/>
      <c r="DP198"/>
      <c r="DQ198"/>
      <c r="DR198"/>
      <c r="DS198"/>
      <c r="DT198"/>
      <c r="DU198"/>
      <c r="DV198"/>
      <c r="DW198"/>
      <c r="DX198"/>
      <c r="DY198"/>
      <c r="DZ198"/>
      <c r="EA198"/>
      <c r="EB198"/>
      <c r="EC198"/>
      <c r="ED198"/>
      <c r="EE198"/>
      <c r="EF198"/>
      <c r="EG198"/>
      <c r="EH198"/>
      <c r="EI198"/>
      <c r="EJ198"/>
      <c r="EK198"/>
      <c r="EL198"/>
      <c r="EM198"/>
      <c r="EN198"/>
      <c r="EO198"/>
      <c r="EP198"/>
      <c r="EQ198"/>
      <c r="ER198"/>
      <c r="ES198"/>
      <c r="ET198"/>
      <c r="EU198"/>
      <c r="EV198"/>
      <c r="EW198"/>
      <c r="EX198"/>
      <c r="EY198"/>
      <c r="EZ198"/>
      <c r="FA198"/>
      <c r="FB198"/>
      <c r="FC198"/>
      <c r="FD198"/>
      <c r="FE198"/>
      <c r="FF198"/>
      <c r="FG198"/>
      <c r="FH198"/>
      <c r="FI198"/>
      <c r="FJ198"/>
      <c r="FK198"/>
      <c r="FL198"/>
      <c r="FM198"/>
      <c r="FN198"/>
      <c r="FO198"/>
      <c r="FP198"/>
      <c r="FQ198"/>
      <c r="FR198"/>
      <c r="FS198"/>
    </row>
    <row r="199" spans="1:175">
      <c r="A199" s="255">
        <v>85</v>
      </c>
      <c r="B199" s="255" t="s">
        <v>175</v>
      </c>
      <c r="C199" s="255" t="s">
        <v>116</v>
      </c>
      <c r="D199" s="221">
        <v>13</v>
      </c>
      <c r="E199" s="221">
        <v>13</v>
      </c>
      <c r="F199" s="221">
        <v>13</v>
      </c>
      <c r="G199" s="221"/>
      <c r="H199" s="221"/>
      <c r="I199" s="221"/>
      <c r="J199"/>
      <c r="K199"/>
      <c r="L199"/>
      <c r="M199"/>
      <c r="N199"/>
      <c r="O199"/>
      <c r="P199"/>
      <c r="Q199"/>
      <c r="R199"/>
      <c r="S199"/>
      <c r="T199"/>
      <c r="U199"/>
      <c r="V199"/>
      <c r="W199"/>
      <c r="X199"/>
      <c r="Y199"/>
      <c r="Z199"/>
      <c r="AA199"/>
      <c r="AB199"/>
      <c r="AC199"/>
      <c r="AD199"/>
      <c r="AE199"/>
      <c r="AF199"/>
      <c r="AG199"/>
      <c r="AH199"/>
      <c r="AI199"/>
      <c r="AJ199"/>
      <c r="AK199"/>
      <c r="AL199"/>
      <c r="AM199"/>
      <c r="AN199"/>
      <c r="AO199"/>
      <c r="AP199"/>
      <c r="AQ199"/>
      <c r="AR199"/>
      <c r="AS199"/>
      <c r="AT199"/>
      <c r="AU199"/>
      <c r="AV199"/>
      <c r="AW199"/>
      <c r="AX199"/>
      <c r="AY199"/>
      <c r="AZ199"/>
      <c r="BA199"/>
      <c r="BB199"/>
      <c r="BC199"/>
      <c r="BD199"/>
      <c r="BE199"/>
      <c r="BF199"/>
      <c r="BG199"/>
      <c r="BH199"/>
      <c r="BI199"/>
      <c r="BJ199"/>
      <c r="BK199"/>
      <c r="BL199"/>
      <c r="BM199"/>
      <c r="BN199"/>
      <c r="BO199"/>
      <c r="BP199"/>
      <c r="BQ199"/>
      <c r="BR199"/>
      <c r="BS199"/>
      <c r="BT199"/>
      <c r="BU199"/>
      <c r="BV199"/>
      <c r="BW199"/>
      <c r="BX199"/>
      <c r="BY199"/>
      <c r="BZ199"/>
      <c r="CA199"/>
      <c r="CB199"/>
      <c r="CC199"/>
      <c r="CD199"/>
      <c r="CE199"/>
      <c r="CF199"/>
      <c r="CG199"/>
      <c r="CH199"/>
      <c r="CI199"/>
      <c r="CJ199"/>
      <c r="CK199"/>
      <c r="CL199"/>
      <c r="CM199"/>
      <c r="CN199"/>
      <c r="CO199"/>
      <c r="CP199"/>
      <c r="CQ199"/>
      <c r="CR199"/>
      <c r="CS199"/>
      <c r="CT199"/>
      <c r="CU199"/>
      <c r="CV199"/>
      <c r="CW199"/>
      <c r="CX199"/>
      <c r="CY199"/>
      <c r="CZ199"/>
      <c r="DA199"/>
      <c r="DB199"/>
      <c r="DC199"/>
      <c r="DD199"/>
      <c r="DE199"/>
      <c r="DF199"/>
      <c r="DG199"/>
      <c r="DH199"/>
      <c r="DI199"/>
      <c r="DJ199"/>
      <c r="DK199"/>
      <c r="DL199"/>
      <c r="DM199"/>
      <c r="DN199"/>
      <c r="DO199"/>
      <c r="DP199"/>
      <c r="DQ199"/>
      <c r="DR199"/>
      <c r="DS199"/>
      <c r="DT199"/>
      <c r="DU199"/>
      <c r="DV199"/>
      <c r="DW199"/>
      <c r="DX199"/>
      <c r="DY199"/>
      <c r="DZ199"/>
      <c r="EA199"/>
      <c r="EB199"/>
      <c r="EC199"/>
      <c r="ED199"/>
      <c r="EE199"/>
      <c r="EF199"/>
      <c r="EG199"/>
      <c r="EH199"/>
      <c r="EI199"/>
      <c r="EJ199"/>
      <c r="EK199"/>
      <c r="EL199"/>
      <c r="EM199"/>
      <c r="EN199"/>
      <c r="EO199"/>
      <c r="EP199"/>
      <c r="EQ199"/>
      <c r="ER199"/>
      <c r="ES199"/>
      <c r="ET199"/>
      <c r="EU199"/>
      <c r="EV199"/>
      <c r="EW199"/>
      <c r="EX199"/>
      <c r="EY199"/>
      <c r="EZ199"/>
      <c r="FA199"/>
      <c r="FB199"/>
      <c r="FC199"/>
      <c r="FD199"/>
      <c r="FE199"/>
      <c r="FF199"/>
      <c r="FG199"/>
      <c r="FH199"/>
      <c r="FI199"/>
      <c r="FJ199"/>
      <c r="FK199"/>
      <c r="FL199"/>
      <c r="FM199"/>
      <c r="FN199"/>
      <c r="FO199"/>
      <c r="FP199"/>
      <c r="FQ199"/>
      <c r="FR199"/>
      <c r="FS199"/>
    </row>
    <row r="200" spans="1:175">
      <c r="A200" s="255">
        <v>85</v>
      </c>
      <c r="B200" s="255" t="s">
        <v>259</v>
      </c>
      <c r="C200" s="255" t="s">
        <v>116</v>
      </c>
      <c r="D200" s="221">
        <v>12</v>
      </c>
      <c r="E200" s="221">
        <v>12</v>
      </c>
      <c r="F200" s="221">
        <v>12</v>
      </c>
      <c r="G200" s="221"/>
      <c r="H200" s="221"/>
      <c r="I200" s="221"/>
      <c r="J200"/>
      <c r="K200"/>
      <c r="L200"/>
      <c r="M200"/>
      <c r="N200"/>
      <c r="O200"/>
      <c r="P200"/>
      <c r="Q200"/>
      <c r="R200"/>
      <c r="S200"/>
      <c r="T200"/>
      <c r="U200"/>
      <c r="V200"/>
      <c r="W200"/>
      <c r="X200"/>
      <c r="Y200"/>
      <c r="Z200"/>
      <c r="AA200"/>
      <c r="AB200"/>
      <c r="AC200"/>
      <c r="AD200"/>
      <c r="AE200"/>
      <c r="AF200"/>
      <c r="AG200"/>
      <c r="AH200"/>
      <c r="AI200"/>
      <c r="AJ200"/>
      <c r="AK200"/>
      <c r="AL200"/>
      <c r="AM200"/>
      <c r="AN200"/>
      <c r="AO200"/>
      <c r="AP200"/>
      <c r="AQ200"/>
      <c r="AR200"/>
      <c r="AS200"/>
      <c r="AT200"/>
      <c r="AU200"/>
      <c r="AV200"/>
      <c r="AW200"/>
      <c r="AX200"/>
      <c r="AY200"/>
      <c r="AZ200"/>
      <c r="BA200"/>
      <c r="BB200"/>
      <c r="BC200"/>
      <c r="BD200"/>
      <c r="BE200"/>
      <c r="BF200"/>
      <c r="BG200"/>
      <c r="BH200"/>
      <c r="BI200"/>
      <c r="BJ200"/>
      <c r="BK200"/>
      <c r="BL200"/>
      <c r="BM200"/>
      <c r="BN200"/>
      <c r="BO200"/>
      <c r="BP200"/>
      <c r="BQ200"/>
      <c r="BR200"/>
      <c r="BS200"/>
      <c r="BT200"/>
      <c r="BU200"/>
      <c r="BV200"/>
      <c r="BW200"/>
      <c r="BX200"/>
      <c r="BY200"/>
      <c r="BZ200"/>
      <c r="CA200"/>
      <c r="CB200"/>
      <c r="CC200"/>
      <c r="CD200"/>
      <c r="CE200"/>
      <c r="CF200"/>
      <c r="CG200"/>
      <c r="CH200"/>
      <c r="CI200"/>
      <c r="CJ200"/>
      <c r="CK200"/>
      <c r="CL200"/>
      <c r="CM200"/>
      <c r="CN200"/>
      <c r="CO200"/>
      <c r="CP200"/>
      <c r="CQ200"/>
      <c r="CR200"/>
      <c r="CS200"/>
      <c r="CT200"/>
      <c r="CU200"/>
      <c r="CV200"/>
      <c r="CW200"/>
      <c r="CX200"/>
      <c r="CY200"/>
      <c r="CZ200"/>
      <c r="DA200"/>
      <c r="DB200"/>
      <c r="DC200"/>
      <c r="DD200"/>
      <c r="DE200"/>
      <c r="DF200"/>
      <c r="DG200"/>
      <c r="DH200"/>
      <c r="DI200"/>
      <c r="DJ200"/>
      <c r="DK200"/>
      <c r="DL200"/>
      <c r="DM200"/>
      <c r="DN200"/>
      <c r="DO200"/>
      <c r="DP200"/>
      <c r="DQ200"/>
      <c r="DR200"/>
      <c r="DS200"/>
      <c r="DT200"/>
      <c r="DU200"/>
      <c r="DV200"/>
      <c r="DW200"/>
      <c r="DX200"/>
      <c r="DY200"/>
      <c r="DZ200"/>
      <c r="EA200"/>
      <c r="EB200"/>
      <c r="EC200"/>
      <c r="ED200"/>
      <c r="EE200"/>
      <c r="EF200"/>
      <c r="EG200"/>
      <c r="EH200"/>
      <c r="EI200"/>
      <c r="EJ200"/>
      <c r="EK200"/>
      <c r="EL200"/>
      <c r="EM200"/>
      <c r="EN200"/>
      <c r="EO200"/>
      <c r="EP200"/>
      <c r="EQ200"/>
      <c r="ER200"/>
      <c r="ES200"/>
      <c r="ET200"/>
      <c r="EU200"/>
      <c r="EV200"/>
      <c r="EW200"/>
      <c r="EX200"/>
      <c r="EY200"/>
      <c r="EZ200"/>
      <c r="FA200"/>
      <c r="FB200"/>
      <c r="FC200"/>
      <c r="FD200"/>
      <c r="FE200"/>
      <c r="FF200"/>
      <c r="FG200"/>
      <c r="FH200"/>
      <c r="FI200"/>
      <c r="FJ200"/>
      <c r="FK200"/>
      <c r="FL200"/>
      <c r="FM200"/>
      <c r="FN200"/>
      <c r="FO200"/>
      <c r="FP200"/>
      <c r="FQ200"/>
      <c r="FR200"/>
      <c r="FS200"/>
    </row>
    <row r="201" spans="1:175">
      <c r="A201" s="255">
        <v>86</v>
      </c>
      <c r="B201" s="255" t="s">
        <v>229</v>
      </c>
      <c r="C201" s="255" t="s">
        <v>117</v>
      </c>
      <c r="D201" s="221">
        <v>200</v>
      </c>
      <c r="E201" s="221">
        <v>200</v>
      </c>
      <c r="F201" s="221">
        <v>200</v>
      </c>
      <c r="G201" s="221"/>
      <c r="H201" s="221"/>
      <c r="I201" s="221"/>
      <c r="J201"/>
      <c r="K201"/>
      <c r="L201"/>
      <c r="M201"/>
      <c r="N201"/>
      <c r="O201"/>
      <c r="P201"/>
      <c r="Q201"/>
      <c r="R201"/>
      <c r="S201"/>
      <c r="T201"/>
      <c r="U201"/>
      <c r="V201"/>
      <c r="W201"/>
      <c r="X201"/>
      <c r="Y201"/>
      <c r="Z201"/>
      <c r="AA201"/>
      <c r="AB201"/>
      <c r="AC201"/>
      <c r="AD201"/>
      <c r="AE201"/>
      <c r="AF201"/>
      <c r="AG201"/>
      <c r="AH201"/>
      <c r="AI201"/>
      <c r="AJ201"/>
      <c r="AK201"/>
      <c r="AL201"/>
      <c r="AM201"/>
      <c r="AN201"/>
      <c r="AO201"/>
      <c r="AP201"/>
      <c r="AQ201"/>
      <c r="AR201"/>
      <c r="AS201"/>
      <c r="AT201"/>
      <c r="AU201"/>
      <c r="AV201"/>
      <c r="AW201"/>
      <c r="AX201"/>
      <c r="AY201"/>
      <c r="AZ201"/>
      <c r="BA201"/>
      <c r="BB201"/>
      <c r="BC201"/>
      <c r="BD201"/>
      <c r="BE201"/>
      <c r="BF201"/>
      <c r="BG201"/>
      <c r="BH201"/>
      <c r="BI201"/>
      <c r="BJ201"/>
      <c r="BK201"/>
      <c r="BL201"/>
      <c r="BM201"/>
      <c r="BN201"/>
      <c r="BO201"/>
      <c r="BP201"/>
      <c r="BQ201"/>
      <c r="BR201"/>
      <c r="BS201"/>
      <c r="BT201"/>
      <c r="BU201"/>
      <c r="BV201"/>
      <c r="BW201"/>
      <c r="BX201"/>
      <c r="BY201"/>
      <c r="BZ201"/>
      <c r="CA201"/>
      <c r="CB201"/>
      <c r="CC201"/>
      <c r="CD201"/>
      <c r="CE201"/>
      <c r="CF201"/>
      <c r="CG201"/>
      <c r="CH201"/>
      <c r="CI201"/>
      <c r="CJ201"/>
      <c r="CK201"/>
      <c r="CL201"/>
      <c r="CM201"/>
      <c r="CN201"/>
      <c r="CO201"/>
      <c r="CP201"/>
      <c r="CQ201"/>
      <c r="CR201"/>
      <c r="CS201"/>
      <c r="CT201"/>
      <c r="CU201"/>
      <c r="CV201"/>
      <c r="CW201"/>
      <c r="CX201"/>
      <c r="CY201"/>
      <c r="CZ201"/>
      <c r="DA201"/>
      <c r="DB201"/>
      <c r="DC201"/>
      <c r="DD201"/>
      <c r="DE201"/>
      <c r="DF201"/>
      <c r="DG201"/>
      <c r="DH201"/>
      <c r="DI201"/>
      <c r="DJ201"/>
      <c r="DK201"/>
      <c r="DL201"/>
      <c r="DM201"/>
      <c r="DN201"/>
      <c r="DO201"/>
      <c r="DP201"/>
      <c r="DQ201"/>
      <c r="DR201"/>
      <c r="DS201"/>
      <c r="DT201"/>
      <c r="DU201"/>
      <c r="DV201"/>
      <c r="DW201"/>
      <c r="DX201"/>
      <c r="DY201"/>
      <c r="DZ201"/>
      <c r="EA201"/>
      <c r="EB201"/>
      <c r="EC201"/>
      <c r="ED201"/>
      <c r="EE201"/>
      <c r="EF201"/>
      <c r="EG201"/>
      <c r="EH201"/>
      <c r="EI201"/>
      <c r="EJ201"/>
      <c r="EK201"/>
      <c r="EL201"/>
      <c r="EM201"/>
      <c r="EN201"/>
      <c r="EO201"/>
      <c r="EP201"/>
      <c r="EQ201"/>
      <c r="ER201"/>
      <c r="ES201"/>
      <c r="ET201"/>
      <c r="EU201"/>
      <c r="EV201"/>
      <c r="EW201"/>
      <c r="EX201"/>
      <c r="EY201"/>
      <c r="EZ201"/>
      <c r="FA201"/>
      <c r="FB201"/>
      <c r="FC201"/>
      <c r="FD201"/>
      <c r="FE201"/>
      <c r="FF201"/>
      <c r="FG201"/>
      <c r="FH201"/>
      <c r="FI201"/>
      <c r="FJ201"/>
      <c r="FK201"/>
      <c r="FL201"/>
      <c r="FM201"/>
      <c r="FN201"/>
      <c r="FO201"/>
      <c r="FP201"/>
      <c r="FQ201"/>
      <c r="FR201"/>
      <c r="FS201"/>
    </row>
    <row r="202" spans="1:175">
      <c r="A202" s="255">
        <v>86</v>
      </c>
      <c r="B202" s="255" t="s">
        <v>190</v>
      </c>
      <c r="C202" s="255" t="s">
        <v>117</v>
      </c>
      <c r="D202" s="221">
        <v>200</v>
      </c>
      <c r="E202" s="221">
        <v>200</v>
      </c>
      <c r="F202" s="221">
        <v>200</v>
      </c>
      <c r="G202" s="221"/>
      <c r="H202" s="221"/>
      <c r="I202" s="221"/>
      <c r="J202"/>
      <c r="K202"/>
      <c r="L202"/>
      <c r="M202"/>
      <c r="N202"/>
      <c r="O202"/>
      <c r="P202"/>
      <c r="Q202"/>
      <c r="R202"/>
      <c r="S202"/>
      <c r="T202"/>
      <c r="U202"/>
      <c r="V202"/>
      <c r="W202"/>
      <c r="X202"/>
      <c r="Y202"/>
      <c r="Z202"/>
      <c r="AA202"/>
      <c r="AB202"/>
      <c r="AC202"/>
      <c r="AD202"/>
      <c r="AE202"/>
      <c r="AF202"/>
      <c r="AG202"/>
      <c r="AH202"/>
      <c r="AI202"/>
      <c r="AJ202"/>
      <c r="AK202"/>
      <c r="AL202"/>
      <c r="AM202"/>
      <c r="AN202"/>
      <c r="AO202"/>
      <c r="AP202"/>
      <c r="AQ202"/>
      <c r="AR202"/>
      <c r="AS202"/>
      <c r="AT202"/>
      <c r="AU202"/>
      <c r="AV202"/>
      <c r="AW202"/>
      <c r="AX202"/>
      <c r="AY202"/>
      <c r="AZ202"/>
      <c r="BA202"/>
      <c r="BB202"/>
      <c r="BC202"/>
      <c r="BD202"/>
      <c r="BE202"/>
      <c r="BF202"/>
      <c r="BG202"/>
      <c r="BH202"/>
      <c r="BI202"/>
      <c r="BJ202"/>
      <c r="BK202"/>
      <c r="BL202"/>
      <c r="BM202"/>
      <c r="BN202"/>
      <c r="BO202"/>
      <c r="BP202"/>
      <c r="BQ202"/>
      <c r="BR202"/>
      <c r="BS202"/>
      <c r="BT202"/>
      <c r="BU202"/>
      <c r="BV202"/>
      <c r="BW202"/>
      <c r="BX202"/>
      <c r="BY202"/>
      <c r="BZ202"/>
      <c r="CA202"/>
      <c r="CB202"/>
      <c r="CC202"/>
      <c r="CD202"/>
      <c r="CE202"/>
      <c r="CF202"/>
      <c r="CG202"/>
      <c r="CH202"/>
      <c r="CI202"/>
      <c r="CJ202"/>
      <c r="CK202"/>
      <c r="CL202"/>
      <c r="CM202"/>
      <c r="CN202"/>
      <c r="CO202"/>
      <c r="CP202"/>
      <c r="CQ202"/>
      <c r="CR202"/>
      <c r="CS202"/>
      <c r="CT202"/>
      <c r="CU202"/>
      <c r="CV202"/>
      <c r="CW202"/>
      <c r="CX202"/>
      <c r="CY202"/>
      <c r="CZ202"/>
      <c r="DA202"/>
      <c r="DB202"/>
      <c r="DC202"/>
      <c r="DD202"/>
      <c r="DE202"/>
      <c r="DF202"/>
      <c r="DG202"/>
      <c r="DH202"/>
      <c r="DI202"/>
      <c r="DJ202"/>
      <c r="DK202"/>
      <c r="DL202"/>
      <c r="DM202"/>
      <c r="DN202"/>
      <c r="DO202"/>
      <c r="DP202"/>
      <c r="DQ202"/>
      <c r="DR202"/>
      <c r="DS202"/>
      <c r="DT202"/>
      <c r="DU202"/>
      <c r="DV202"/>
      <c r="DW202"/>
      <c r="DX202"/>
      <c r="DY202"/>
      <c r="DZ202"/>
      <c r="EA202"/>
      <c r="EB202"/>
      <c r="EC202"/>
      <c r="ED202"/>
      <c r="EE202"/>
      <c r="EF202"/>
      <c r="EG202"/>
      <c r="EH202"/>
      <c r="EI202"/>
      <c r="EJ202"/>
      <c r="EK202"/>
      <c r="EL202"/>
      <c r="EM202"/>
      <c r="EN202"/>
      <c r="EO202"/>
      <c r="EP202"/>
      <c r="EQ202"/>
      <c r="ER202"/>
      <c r="ES202"/>
      <c r="ET202"/>
      <c r="EU202"/>
      <c r="EV202"/>
      <c r="EW202"/>
      <c r="EX202"/>
      <c r="EY202"/>
      <c r="EZ202"/>
      <c r="FA202"/>
      <c r="FB202"/>
      <c r="FC202"/>
      <c r="FD202"/>
      <c r="FE202"/>
      <c r="FF202"/>
      <c r="FG202"/>
      <c r="FH202"/>
      <c r="FI202"/>
      <c r="FJ202"/>
      <c r="FK202"/>
      <c r="FL202"/>
      <c r="FM202"/>
      <c r="FN202"/>
      <c r="FO202"/>
      <c r="FP202"/>
      <c r="FQ202"/>
      <c r="FR202"/>
      <c r="FS202"/>
    </row>
    <row r="203" spans="1:175">
      <c r="A203" s="255">
        <v>86</v>
      </c>
      <c r="B203" s="255" t="s">
        <v>182</v>
      </c>
      <c r="C203" s="255" t="s">
        <v>117</v>
      </c>
      <c r="D203" s="221">
        <v>177.5</v>
      </c>
      <c r="E203" s="221">
        <v>170</v>
      </c>
      <c r="F203" s="221">
        <v>185</v>
      </c>
      <c r="G203" s="221"/>
      <c r="H203" s="221"/>
      <c r="I203" s="221"/>
      <c r="J203"/>
      <c r="K203"/>
      <c r="L203"/>
      <c r="M203"/>
      <c r="N203"/>
      <c r="O203"/>
      <c r="P203"/>
      <c r="Q203"/>
      <c r="R203"/>
      <c r="S203"/>
      <c r="T203"/>
      <c r="U203"/>
      <c r="V203"/>
      <c r="W203"/>
      <c r="X203"/>
      <c r="Y203"/>
      <c r="Z203"/>
      <c r="AA203"/>
      <c r="AB203"/>
      <c r="AC203"/>
      <c r="AD203"/>
      <c r="AE203"/>
      <c r="AF203"/>
      <c r="AG203"/>
      <c r="AH203"/>
      <c r="AI203"/>
      <c r="AJ203"/>
      <c r="AK203"/>
      <c r="AL203"/>
      <c r="AM203"/>
      <c r="AN203"/>
      <c r="AO203"/>
      <c r="AP203"/>
      <c r="AQ203"/>
      <c r="AR203"/>
      <c r="AS203"/>
      <c r="AT203"/>
      <c r="AU203"/>
      <c r="AV203"/>
      <c r="AW203"/>
      <c r="AX203"/>
      <c r="AY203"/>
      <c r="AZ203"/>
      <c r="BA203"/>
      <c r="BB203"/>
      <c r="BC203"/>
      <c r="BD203"/>
      <c r="BE203"/>
      <c r="BF203"/>
      <c r="BG203"/>
      <c r="BH203"/>
      <c r="BI203"/>
      <c r="BJ203"/>
      <c r="BK203"/>
      <c r="BL203"/>
      <c r="BM203"/>
      <c r="BN203"/>
      <c r="BO203"/>
      <c r="BP203"/>
      <c r="BQ203"/>
      <c r="BR203"/>
      <c r="BS203"/>
      <c r="BT203"/>
      <c r="BU203"/>
      <c r="BV203"/>
      <c r="BW203"/>
      <c r="BX203"/>
      <c r="BY203"/>
      <c r="BZ203"/>
      <c r="CA203"/>
      <c r="CB203"/>
      <c r="CC203"/>
      <c r="CD203"/>
      <c r="CE203"/>
      <c r="CF203"/>
      <c r="CG203"/>
      <c r="CH203"/>
      <c r="CI203"/>
      <c r="CJ203"/>
      <c r="CK203"/>
      <c r="CL203"/>
      <c r="CM203"/>
      <c r="CN203"/>
      <c r="CO203"/>
      <c r="CP203"/>
      <c r="CQ203"/>
      <c r="CR203"/>
      <c r="CS203"/>
      <c r="CT203"/>
      <c r="CU203"/>
      <c r="CV203"/>
      <c r="CW203"/>
      <c r="CX203"/>
      <c r="CY203"/>
      <c r="CZ203"/>
      <c r="DA203"/>
      <c r="DB203"/>
      <c r="DC203"/>
      <c r="DD203"/>
      <c r="DE203"/>
      <c r="DF203"/>
      <c r="DG203"/>
      <c r="DH203"/>
      <c r="DI203"/>
      <c r="DJ203"/>
      <c r="DK203"/>
      <c r="DL203"/>
      <c r="DM203"/>
      <c r="DN203"/>
      <c r="DO203"/>
      <c r="DP203"/>
      <c r="DQ203"/>
      <c r="DR203"/>
      <c r="DS203"/>
      <c r="DT203"/>
      <c r="DU203"/>
      <c r="DV203"/>
      <c r="DW203"/>
      <c r="DX203"/>
      <c r="DY203"/>
      <c r="DZ203"/>
      <c r="EA203"/>
      <c r="EB203"/>
      <c r="EC203"/>
      <c r="ED203"/>
      <c r="EE203"/>
      <c r="EF203"/>
      <c r="EG203"/>
      <c r="EH203"/>
      <c r="EI203"/>
      <c r="EJ203"/>
      <c r="EK203"/>
      <c r="EL203"/>
      <c r="EM203"/>
      <c r="EN203"/>
      <c r="EO203"/>
      <c r="EP203"/>
      <c r="EQ203"/>
      <c r="ER203"/>
      <c r="ES203"/>
      <c r="ET203"/>
      <c r="EU203"/>
      <c r="EV203"/>
      <c r="EW203"/>
      <c r="EX203"/>
      <c r="EY203"/>
      <c r="EZ203"/>
      <c r="FA203"/>
      <c r="FB203"/>
      <c r="FC203"/>
      <c r="FD203"/>
      <c r="FE203"/>
      <c r="FF203"/>
      <c r="FG203"/>
      <c r="FH203"/>
      <c r="FI203"/>
      <c r="FJ203"/>
      <c r="FK203"/>
      <c r="FL203"/>
      <c r="FM203"/>
      <c r="FN203"/>
      <c r="FO203"/>
      <c r="FP203"/>
      <c r="FQ203"/>
      <c r="FR203"/>
      <c r="FS203"/>
    </row>
    <row r="204" spans="1:175">
      <c r="A204" s="255">
        <v>86</v>
      </c>
      <c r="B204" s="255" t="s">
        <v>175</v>
      </c>
      <c r="C204" s="255" t="s">
        <v>117</v>
      </c>
      <c r="D204" s="221">
        <v>200</v>
      </c>
      <c r="E204" s="221">
        <v>200</v>
      </c>
      <c r="F204" s="221">
        <v>200</v>
      </c>
      <c r="G204" s="221"/>
      <c r="H204" s="221"/>
      <c r="I204" s="221"/>
      <c r="J204"/>
      <c r="K204"/>
      <c r="L204"/>
      <c r="M204"/>
      <c r="N204"/>
      <c r="O204"/>
      <c r="P204"/>
      <c r="Q204"/>
      <c r="R204"/>
      <c r="S204"/>
      <c r="T204"/>
      <c r="U204"/>
      <c r="V204"/>
      <c r="W204"/>
      <c r="X204"/>
      <c r="Y204"/>
      <c r="Z204"/>
      <c r="AA204"/>
      <c r="AB204"/>
      <c r="AC204"/>
      <c r="AD204"/>
      <c r="AE204"/>
      <c r="AF204"/>
      <c r="AG204"/>
      <c r="AH204"/>
      <c r="AI204"/>
      <c r="AJ204"/>
      <c r="AK204"/>
      <c r="AL204"/>
      <c r="AM204"/>
      <c r="AN204"/>
      <c r="AO204"/>
      <c r="AP204"/>
      <c r="AQ204"/>
      <c r="AR204"/>
      <c r="AS204"/>
      <c r="AT204"/>
      <c r="AU204"/>
      <c r="AV204"/>
      <c r="AW204"/>
      <c r="AX204"/>
      <c r="AY204"/>
      <c r="AZ204"/>
      <c r="BA204"/>
      <c r="BB204"/>
      <c r="BC204"/>
      <c r="BD204"/>
      <c r="BE204"/>
      <c r="BF204"/>
      <c r="BG204"/>
      <c r="BH204"/>
      <c r="BI204"/>
      <c r="BJ204"/>
      <c r="BK204"/>
      <c r="BL204"/>
      <c r="BM204"/>
      <c r="BN204"/>
      <c r="BO204"/>
      <c r="BP204"/>
      <c r="BQ204"/>
      <c r="BR204"/>
      <c r="BS204"/>
      <c r="BT204"/>
      <c r="BU204"/>
      <c r="BV204"/>
      <c r="BW204"/>
      <c r="BX204"/>
      <c r="BY204"/>
      <c r="BZ204"/>
      <c r="CA204"/>
      <c r="CB204"/>
      <c r="CC204"/>
      <c r="CD204"/>
      <c r="CE204"/>
      <c r="CF204"/>
      <c r="CG204"/>
      <c r="CH204"/>
      <c r="CI204"/>
      <c r="CJ204"/>
      <c r="CK204"/>
      <c r="CL204"/>
      <c r="CM204"/>
      <c r="CN204"/>
      <c r="CO204"/>
      <c r="CP204"/>
      <c r="CQ204"/>
      <c r="CR204"/>
      <c r="CS204"/>
      <c r="CT204"/>
      <c r="CU204"/>
      <c r="CV204"/>
      <c r="CW204"/>
      <c r="CX204"/>
      <c r="CY204"/>
      <c r="CZ204"/>
      <c r="DA204"/>
      <c r="DB204"/>
      <c r="DC204"/>
      <c r="DD204"/>
      <c r="DE204"/>
      <c r="DF204"/>
      <c r="DG204"/>
      <c r="DH204"/>
      <c r="DI204"/>
      <c r="DJ204"/>
      <c r="DK204"/>
      <c r="DL204"/>
      <c r="DM204"/>
      <c r="DN204"/>
      <c r="DO204"/>
      <c r="DP204"/>
      <c r="DQ204"/>
      <c r="DR204"/>
      <c r="DS204"/>
      <c r="DT204"/>
      <c r="DU204"/>
      <c r="DV204"/>
      <c r="DW204"/>
      <c r="DX204"/>
      <c r="DY204"/>
      <c r="DZ204"/>
      <c r="EA204"/>
      <c r="EB204"/>
      <c r="EC204"/>
      <c r="ED204"/>
      <c r="EE204"/>
      <c r="EF204"/>
      <c r="EG204"/>
      <c r="EH204"/>
      <c r="EI204"/>
      <c r="EJ204"/>
      <c r="EK204"/>
      <c r="EL204"/>
      <c r="EM204"/>
      <c r="EN204"/>
      <c r="EO204"/>
      <c r="EP204"/>
      <c r="EQ204"/>
      <c r="ER204"/>
      <c r="ES204"/>
      <c r="ET204"/>
      <c r="EU204"/>
      <c r="EV204"/>
      <c r="EW204"/>
      <c r="EX204"/>
      <c r="EY204"/>
      <c r="EZ204"/>
      <c r="FA204"/>
      <c r="FB204"/>
      <c r="FC204"/>
      <c r="FD204"/>
      <c r="FE204"/>
      <c r="FF204"/>
      <c r="FG204"/>
      <c r="FH204"/>
      <c r="FI204"/>
      <c r="FJ204"/>
      <c r="FK204"/>
      <c r="FL204"/>
      <c r="FM204"/>
      <c r="FN204"/>
      <c r="FO204"/>
      <c r="FP204"/>
      <c r="FQ204"/>
      <c r="FR204"/>
      <c r="FS204"/>
    </row>
    <row r="205" spans="1:175">
      <c r="A205" s="255">
        <v>86</v>
      </c>
      <c r="B205" s="255" t="s">
        <v>259</v>
      </c>
      <c r="C205" s="255" t="s">
        <v>117</v>
      </c>
      <c r="D205" s="221">
        <v>206.66666666666666</v>
      </c>
      <c r="E205" s="221">
        <v>200</v>
      </c>
      <c r="F205" s="221">
        <v>210</v>
      </c>
      <c r="G205" s="221"/>
      <c r="H205" s="221"/>
      <c r="I205" s="221"/>
      <c r="J205"/>
      <c r="K205"/>
      <c r="L205"/>
      <c r="M205"/>
      <c r="N205"/>
      <c r="O205"/>
      <c r="P205"/>
      <c r="Q205"/>
      <c r="R205"/>
      <c r="S205"/>
      <c r="T205"/>
      <c r="U205"/>
      <c r="V205"/>
      <c r="W205"/>
      <c r="X205"/>
      <c r="Y205"/>
      <c r="Z205"/>
      <c r="AA205"/>
      <c r="AB205"/>
      <c r="AC205"/>
      <c r="AD205"/>
      <c r="AE205"/>
      <c r="AF205"/>
      <c r="AG205"/>
      <c r="AH205"/>
      <c r="AI205"/>
      <c r="AJ205"/>
      <c r="AK205"/>
      <c r="AL205"/>
      <c r="AM205"/>
      <c r="AN205"/>
      <c r="AO205"/>
      <c r="AP205"/>
      <c r="AQ205"/>
      <c r="AR205"/>
      <c r="AS205"/>
      <c r="AT205"/>
      <c r="AU205"/>
      <c r="AV205"/>
      <c r="AW205"/>
      <c r="AX205"/>
      <c r="AY205"/>
      <c r="AZ205"/>
      <c r="BA205"/>
      <c r="BB205"/>
      <c r="BC205"/>
      <c r="BD205"/>
      <c r="BE205"/>
      <c r="BF205"/>
      <c r="BG205"/>
      <c r="BH205"/>
      <c r="BI205"/>
      <c r="BJ205"/>
      <c r="BK205"/>
      <c r="BL205"/>
      <c r="BM205"/>
      <c r="BN205"/>
      <c r="BO205"/>
      <c r="BP205"/>
      <c r="BQ205"/>
      <c r="BR205"/>
      <c r="BS205"/>
      <c r="BT205"/>
      <c r="BU205"/>
      <c r="BV205"/>
      <c r="BW205"/>
      <c r="BX205"/>
      <c r="BY205"/>
      <c r="BZ205"/>
      <c r="CA205"/>
      <c r="CB205"/>
      <c r="CC205"/>
      <c r="CD205"/>
      <c r="CE205"/>
      <c r="CF205"/>
      <c r="CG205"/>
      <c r="CH205"/>
      <c r="CI205"/>
      <c r="CJ205"/>
      <c r="CK205"/>
      <c r="CL205"/>
      <c r="CM205"/>
      <c r="CN205"/>
      <c r="CO205"/>
      <c r="CP205"/>
      <c r="CQ205"/>
      <c r="CR205"/>
      <c r="CS205"/>
      <c r="CT205"/>
      <c r="CU205"/>
      <c r="CV205"/>
      <c r="CW205"/>
      <c r="CX205"/>
      <c r="CY205"/>
      <c r="CZ205"/>
      <c r="DA205"/>
      <c r="DB205"/>
      <c r="DC205"/>
      <c r="DD205"/>
      <c r="DE205"/>
      <c r="DF205"/>
      <c r="DG205"/>
      <c r="DH205"/>
      <c r="DI205"/>
      <c r="DJ205"/>
      <c r="DK205"/>
      <c r="DL205"/>
      <c r="DM205"/>
      <c r="DN205"/>
      <c r="DO205"/>
      <c r="DP205"/>
      <c r="DQ205"/>
      <c r="DR205"/>
      <c r="DS205"/>
      <c r="DT205"/>
      <c r="DU205"/>
      <c r="DV205"/>
      <c r="DW205"/>
      <c r="DX205"/>
      <c r="DY205"/>
      <c r="DZ205"/>
      <c r="EA205"/>
      <c r="EB205"/>
      <c r="EC205"/>
      <c r="ED205"/>
      <c r="EE205"/>
      <c r="EF205"/>
      <c r="EG205"/>
      <c r="EH205"/>
      <c r="EI205"/>
      <c r="EJ205"/>
      <c r="EK205"/>
      <c r="EL205"/>
      <c r="EM205"/>
      <c r="EN205"/>
      <c r="EO205"/>
      <c r="EP205"/>
      <c r="EQ205"/>
      <c r="ER205"/>
      <c r="ES205"/>
      <c r="ET205"/>
      <c r="EU205"/>
      <c r="EV205"/>
      <c r="EW205"/>
      <c r="EX205"/>
      <c r="EY205"/>
      <c r="EZ205"/>
      <c r="FA205"/>
      <c r="FB205"/>
      <c r="FC205"/>
      <c r="FD205"/>
      <c r="FE205"/>
      <c r="FF205"/>
      <c r="FG205"/>
      <c r="FH205"/>
      <c r="FI205"/>
      <c r="FJ205"/>
      <c r="FK205"/>
      <c r="FL205"/>
      <c r="FM205"/>
      <c r="FN205"/>
      <c r="FO205"/>
      <c r="FP205"/>
      <c r="FQ205"/>
      <c r="FR205"/>
      <c r="FS205"/>
    </row>
    <row r="206" spans="1:175">
      <c r="A206" s="255">
        <v>87</v>
      </c>
      <c r="B206" s="255" t="s">
        <v>190</v>
      </c>
      <c r="C206" s="255" t="s">
        <v>118</v>
      </c>
      <c r="D206" s="221">
        <v>150</v>
      </c>
      <c r="E206" s="221">
        <v>150</v>
      </c>
      <c r="F206" s="221">
        <v>150</v>
      </c>
      <c r="G206" s="221"/>
      <c r="H206" s="221"/>
      <c r="I206" s="221"/>
      <c r="J206"/>
      <c r="K206"/>
      <c r="L206"/>
      <c r="M206"/>
      <c r="N206"/>
      <c r="O206"/>
      <c r="P206"/>
      <c r="Q206"/>
      <c r="R206"/>
      <c r="S206"/>
      <c r="T206"/>
      <c r="U206"/>
      <c r="V206"/>
      <c r="W206"/>
      <c r="X206"/>
      <c r="Y206"/>
      <c r="Z206"/>
      <c r="AA206"/>
      <c r="AB206"/>
      <c r="AC206"/>
      <c r="AD206"/>
      <c r="AE206"/>
      <c r="AF206"/>
      <c r="AG206"/>
      <c r="AH206"/>
      <c r="AI206"/>
      <c r="AJ206"/>
      <c r="AK206"/>
      <c r="AL206"/>
      <c r="AM206"/>
      <c r="AN206"/>
      <c r="AO206"/>
      <c r="AP206"/>
      <c r="AQ206"/>
      <c r="AR206"/>
      <c r="AS206"/>
      <c r="AT206"/>
      <c r="AU206"/>
      <c r="AV206"/>
      <c r="AW206"/>
      <c r="AX206"/>
      <c r="AY206"/>
      <c r="AZ206"/>
      <c r="BA206"/>
      <c r="BB206"/>
      <c r="BC206"/>
      <c r="BD206"/>
      <c r="BE206"/>
      <c r="BF206"/>
      <c r="BG206"/>
      <c r="BH206"/>
      <c r="BI206"/>
      <c r="BJ206"/>
      <c r="BK206"/>
      <c r="BL206"/>
      <c r="BM206"/>
      <c r="BN206"/>
      <c r="BO206"/>
      <c r="BP206"/>
      <c r="BQ206"/>
      <c r="BR206"/>
      <c r="BS206"/>
      <c r="BT206"/>
      <c r="BU206"/>
      <c r="BV206"/>
      <c r="BW206"/>
      <c r="BX206"/>
      <c r="BY206"/>
      <c r="BZ206"/>
      <c r="CA206"/>
      <c r="CB206"/>
      <c r="CC206"/>
      <c r="CD206"/>
      <c r="CE206"/>
      <c r="CF206"/>
      <c r="CG206"/>
      <c r="CH206"/>
      <c r="CI206"/>
      <c r="CJ206"/>
      <c r="CK206"/>
      <c r="CL206"/>
      <c r="CM206"/>
      <c r="CN206"/>
      <c r="CO206"/>
      <c r="CP206"/>
      <c r="CQ206"/>
      <c r="CR206"/>
      <c r="CS206"/>
      <c r="CT206"/>
      <c r="CU206"/>
      <c r="CV206"/>
      <c r="CW206"/>
      <c r="CX206"/>
      <c r="CY206"/>
      <c r="CZ206"/>
      <c r="DA206"/>
      <c r="DB206"/>
      <c r="DC206"/>
      <c r="DD206"/>
      <c r="DE206"/>
      <c r="DF206"/>
      <c r="DG206"/>
      <c r="DH206"/>
      <c r="DI206"/>
      <c r="DJ206"/>
      <c r="DK206"/>
      <c r="DL206"/>
      <c r="DM206"/>
      <c r="DN206"/>
      <c r="DO206"/>
      <c r="DP206"/>
      <c r="DQ206"/>
      <c r="DR206"/>
      <c r="DS206"/>
      <c r="DT206"/>
      <c r="DU206"/>
      <c r="DV206"/>
      <c r="DW206"/>
      <c r="DX206"/>
      <c r="DY206"/>
      <c r="DZ206"/>
      <c r="EA206"/>
      <c r="EB206"/>
      <c r="EC206"/>
      <c r="ED206"/>
      <c r="EE206"/>
      <c r="EF206"/>
      <c r="EG206"/>
      <c r="EH206"/>
      <c r="EI206"/>
      <c r="EJ206"/>
      <c r="EK206"/>
      <c r="EL206"/>
      <c r="EM206"/>
      <c r="EN206"/>
      <c r="EO206"/>
      <c r="EP206"/>
      <c r="EQ206"/>
      <c r="ER206"/>
      <c r="ES206"/>
      <c r="ET206"/>
      <c r="EU206"/>
      <c r="EV206"/>
      <c r="EW206"/>
      <c r="EX206"/>
      <c r="EY206"/>
      <c r="EZ206"/>
      <c r="FA206"/>
      <c r="FB206"/>
      <c r="FC206"/>
      <c r="FD206"/>
      <c r="FE206"/>
      <c r="FF206"/>
      <c r="FG206"/>
      <c r="FH206"/>
      <c r="FI206"/>
      <c r="FJ206"/>
      <c r="FK206"/>
      <c r="FL206"/>
      <c r="FM206"/>
      <c r="FN206"/>
      <c r="FO206"/>
      <c r="FP206"/>
      <c r="FQ206"/>
      <c r="FR206"/>
      <c r="FS206"/>
    </row>
    <row r="207" spans="1:175">
      <c r="A207" s="255">
        <v>88</v>
      </c>
      <c r="B207" s="255" t="s">
        <v>190</v>
      </c>
      <c r="C207" s="255" t="s">
        <v>119</v>
      </c>
      <c r="D207" s="221">
        <v>125</v>
      </c>
      <c r="E207" s="221">
        <v>125</v>
      </c>
      <c r="F207" s="221">
        <v>125</v>
      </c>
      <c r="G207" s="221"/>
      <c r="H207" s="221"/>
      <c r="I207" s="221"/>
      <c r="J207"/>
      <c r="K207"/>
      <c r="L207"/>
      <c r="M207"/>
      <c r="N207"/>
      <c r="O207"/>
      <c r="P207"/>
      <c r="Q207"/>
      <c r="R207"/>
      <c r="S207"/>
      <c r="T207"/>
      <c r="U207"/>
      <c r="V207"/>
      <c r="W207"/>
      <c r="X207"/>
      <c r="Y207"/>
      <c r="Z207"/>
      <c r="AA207"/>
      <c r="AB207"/>
      <c r="AC207"/>
      <c r="AD207"/>
      <c r="AE207"/>
      <c r="AF207"/>
      <c r="AG207"/>
      <c r="AH207"/>
      <c r="AI207"/>
      <c r="AJ207"/>
      <c r="AK207"/>
      <c r="AL207"/>
      <c r="AM207"/>
      <c r="AN207"/>
      <c r="AO207"/>
      <c r="AP207"/>
      <c r="AQ207"/>
      <c r="AR207"/>
      <c r="AS207"/>
      <c r="AT207"/>
      <c r="AU207"/>
      <c r="AV207"/>
      <c r="AW207"/>
      <c r="AX207"/>
      <c r="AY207"/>
      <c r="AZ207"/>
      <c r="BA207"/>
      <c r="BB207"/>
      <c r="BC207"/>
      <c r="BD207"/>
      <c r="BE207"/>
      <c r="BF207"/>
      <c r="BG207"/>
      <c r="BH207"/>
      <c r="BI207"/>
      <c r="BJ207"/>
      <c r="BK207"/>
      <c r="BL207"/>
      <c r="BM207"/>
      <c r="BN207"/>
      <c r="BO207"/>
      <c r="BP207"/>
      <c r="BQ207"/>
      <c r="BR207"/>
      <c r="BS207"/>
      <c r="BT207"/>
      <c r="BU207"/>
      <c r="BV207"/>
      <c r="BW207"/>
      <c r="BX207"/>
      <c r="BY207"/>
      <c r="BZ207"/>
      <c r="CA207"/>
      <c r="CB207"/>
      <c r="CC207"/>
      <c r="CD207"/>
      <c r="CE207"/>
      <c r="CF207"/>
      <c r="CG207"/>
      <c r="CH207"/>
      <c r="CI207"/>
      <c r="CJ207"/>
      <c r="CK207"/>
      <c r="CL207"/>
      <c r="CM207"/>
      <c r="CN207"/>
      <c r="CO207"/>
      <c r="CP207"/>
      <c r="CQ207"/>
      <c r="CR207"/>
      <c r="CS207"/>
      <c r="CT207"/>
      <c r="CU207"/>
      <c r="CV207"/>
      <c r="CW207"/>
      <c r="CX207"/>
      <c r="CY207"/>
      <c r="CZ207"/>
      <c r="DA207"/>
      <c r="DB207"/>
      <c r="DC207"/>
      <c r="DD207"/>
      <c r="DE207"/>
      <c r="DF207"/>
      <c r="DG207"/>
      <c r="DH207"/>
      <c r="DI207"/>
      <c r="DJ207"/>
      <c r="DK207"/>
      <c r="DL207"/>
      <c r="DM207"/>
      <c r="DN207"/>
      <c r="DO207"/>
      <c r="DP207"/>
      <c r="DQ207"/>
      <c r="DR207"/>
      <c r="DS207"/>
      <c r="DT207"/>
      <c r="DU207"/>
      <c r="DV207"/>
      <c r="DW207"/>
      <c r="DX207"/>
      <c r="DY207"/>
      <c r="DZ207"/>
      <c r="EA207"/>
      <c r="EB207"/>
      <c r="EC207"/>
      <c r="ED207"/>
      <c r="EE207"/>
      <c r="EF207"/>
      <c r="EG207"/>
      <c r="EH207"/>
      <c r="EI207"/>
      <c r="EJ207"/>
      <c r="EK207"/>
      <c r="EL207"/>
      <c r="EM207"/>
      <c r="EN207"/>
      <c r="EO207"/>
      <c r="EP207"/>
      <c r="EQ207"/>
      <c r="ER207"/>
      <c r="ES207"/>
      <c r="ET207"/>
      <c r="EU207"/>
      <c r="EV207"/>
      <c r="EW207"/>
      <c r="EX207"/>
      <c r="EY207"/>
      <c r="EZ207"/>
      <c r="FA207"/>
      <c r="FB207"/>
      <c r="FC207"/>
      <c r="FD207"/>
      <c r="FE207"/>
      <c r="FF207"/>
      <c r="FG207"/>
      <c r="FH207"/>
      <c r="FI207"/>
      <c r="FJ207"/>
      <c r="FK207"/>
      <c r="FL207"/>
      <c r="FM207"/>
      <c r="FN207"/>
      <c r="FO207"/>
      <c r="FP207"/>
      <c r="FQ207"/>
      <c r="FR207"/>
      <c r="FS207"/>
    </row>
    <row r="208" spans="1:175">
      <c r="A208" s="255">
        <v>88</v>
      </c>
      <c r="B208" s="255" t="s">
        <v>182</v>
      </c>
      <c r="C208" s="255" t="s">
        <v>119</v>
      </c>
      <c r="D208" s="221">
        <v>155</v>
      </c>
      <c r="E208" s="221">
        <v>150</v>
      </c>
      <c r="F208" s="221">
        <v>160</v>
      </c>
      <c r="G208" s="221"/>
      <c r="H208" s="221"/>
      <c r="I208" s="221"/>
      <c r="J208"/>
      <c r="K208"/>
      <c r="L208"/>
      <c r="M208"/>
      <c r="N208"/>
      <c r="O208"/>
      <c r="P208"/>
      <c r="Q208"/>
      <c r="R208"/>
      <c r="S208"/>
      <c r="T208"/>
      <c r="U208"/>
      <c r="V208"/>
      <c r="W208"/>
      <c r="X208"/>
      <c r="Y208"/>
      <c r="Z208"/>
      <c r="AA208"/>
      <c r="AB208"/>
      <c r="AC208"/>
      <c r="AD208"/>
      <c r="AE208"/>
      <c r="AF208"/>
      <c r="AG208"/>
      <c r="AH208"/>
      <c r="AI208"/>
      <c r="AJ208"/>
      <c r="AK208"/>
      <c r="AL208"/>
      <c r="AM208"/>
      <c r="AN208"/>
      <c r="AO208"/>
      <c r="AP208"/>
      <c r="AQ208"/>
      <c r="AR208"/>
      <c r="AS208"/>
      <c r="AT208"/>
      <c r="AU208"/>
      <c r="AV208"/>
      <c r="AW208"/>
      <c r="AX208"/>
      <c r="AY208"/>
      <c r="AZ208"/>
      <c r="BA208"/>
      <c r="BB208"/>
      <c r="BC208"/>
      <c r="BD208"/>
      <c r="BE208"/>
      <c r="BF208"/>
      <c r="BG208"/>
      <c r="BH208"/>
      <c r="BI208"/>
      <c r="BJ208"/>
      <c r="BK208"/>
      <c r="BL208"/>
      <c r="BM208"/>
      <c r="BN208"/>
      <c r="BO208"/>
      <c r="BP208"/>
      <c r="BQ208"/>
      <c r="BR208"/>
      <c r="BS208"/>
      <c r="BT208"/>
      <c r="BU208"/>
      <c r="BV208"/>
      <c r="BW208"/>
      <c r="BX208"/>
      <c r="BY208"/>
      <c r="BZ208"/>
      <c r="CA208"/>
      <c r="CB208"/>
      <c r="CC208"/>
      <c r="CD208"/>
      <c r="CE208"/>
      <c r="CF208"/>
      <c r="CG208"/>
      <c r="CH208"/>
      <c r="CI208"/>
      <c r="CJ208"/>
      <c r="CK208"/>
      <c r="CL208"/>
      <c r="CM208"/>
      <c r="CN208"/>
      <c r="CO208"/>
      <c r="CP208"/>
      <c r="CQ208"/>
      <c r="CR208"/>
      <c r="CS208"/>
      <c r="CT208"/>
      <c r="CU208"/>
      <c r="CV208"/>
      <c r="CW208"/>
      <c r="CX208"/>
      <c r="CY208"/>
      <c r="CZ208"/>
      <c r="DA208"/>
      <c r="DB208"/>
      <c r="DC208"/>
      <c r="DD208"/>
      <c r="DE208"/>
      <c r="DF208"/>
      <c r="DG208"/>
      <c r="DH208"/>
      <c r="DI208"/>
      <c r="DJ208"/>
      <c r="DK208"/>
      <c r="DL208"/>
      <c r="DM208"/>
      <c r="DN208"/>
      <c r="DO208"/>
      <c r="DP208"/>
      <c r="DQ208"/>
      <c r="DR208"/>
      <c r="DS208"/>
      <c r="DT208"/>
      <c r="DU208"/>
      <c r="DV208"/>
      <c r="DW208"/>
      <c r="DX208"/>
      <c r="DY208"/>
      <c r="DZ208"/>
      <c r="EA208"/>
      <c r="EB208"/>
      <c r="EC208"/>
      <c r="ED208"/>
      <c r="EE208"/>
      <c r="EF208"/>
      <c r="EG208"/>
      <c r="EH208"/>
      <c r="EI208"/>
      <c r="EJ208"/>
      <c r="EK208"/>
      <c r="EL208"/>
      <c r="EM208"/>
      <c r="EN208"/>
      <c r="EO208"/>
      <c r="EP208"/>
      <c r="EQ208"/>
      <c r="ER208"/>
      <c r="ES208"/>
      <c r="ET208"/>
      <c r="EU208"/>
      <c r="EV208"/>
      <c r="EW208"/>
      <c r="EX208"/>
      <c r="EY208"/>
      <c r="EZ208"/>
      <c r="FA208"/>
      <c r="FB208"/>
      <c r="FC208"/>
      <c r="FD208"/>
      <c r="FE208"/>
      <c r="FF208"/>
      <c r="FG208"/>
      <c r="FH208"/>
      <c r="FI208"/>
      <c r="FJ208"/>
      <c r="FK208"/>
      <c r="FL208"/>
      <c r="FM208"/>
      <c r="FN208"/>
      <c r="FO208"/>
      <c r="FP208"/>
      <c r="FQ208"/>
      <c r="FR208"/>
      <c r="FS208"/>
    </row>
    <row r="209" spans="1:175">
      <c r="A209" s="255">
        <v>88</v>
      </c>
      <c r="B209" s="255" t="s">
        <v>175</v>
      </c>
      <c r="C209" s="255" t="s">
        <v>119</v>
      </c>
      <c r="D209" s="221">
        <v>120</v>
      </c>
      <c r="E209" s="221">
        <v>120</v>
      </c>
      <c r="F209" s="221">
        <v>120</v>
      </c>
      <c r="G209" s="221"/>
      <c r="H209" s="221"/>
      <c r="I209" s="221"/>
      <c r="J209"/>
      <c r="K209"/>
      <c r="L209"/>
      <c r="M209"/>
      <c r="N209"/>
      <c r="O209"/>
      <c r="P209"/>
      <c r="Q209"/>
      <c r="R209"/>
      <c r="S209"/>
      <c r="T209"/>
      <c r="U209"/>
      <c r="V209"/>
      <c r="W209"/>
      <c r="X209"/>
      <c r="Y209"/>
      <c r="Z209"/>
      <c r="AA209"/>
      <c r="AB209"/>
      <c r="AC209"/>
      <c r="AD209"/>
      <c r="AE209"/>
      <c r="AF209"/>
      <c r="AG209"/>
      <c r="AH209"/>
      <c r="AI209"/>
      <c r="AJ209"/>
      <c r="AK209"/>
      <c r="AL209"/>
      <c r="AM209"/>
      <c r="AN209"/>
      <c r="AO209"/>
      <c r="AP209"/>
      <c r="AQ209"/>
      <c r="AR209"/>
      <c r="AS209"/>
      <c r="AT209"/>
      <c r="AU209"/>
      <c r="AV209"/>
      <c r="AW209"/>
      <c r="AX209"/>
      <c r="AY209"/>
      <c r="AZ209"/>
      <c r="BA209"/>
      <c r="BB209"/>
      <c r="BC209"/>
      <c r="BD209"/>
      <c r="BE209"/>
      <c r="BF209"/>
      <c r="BG209"/>
      <c r="BH209"/>
      <c r="BI209"/>
      <c r="BJ209"/>
      <c r="BK209"/>
      <c r="BL209"/>
      <c r="BM209"/>
      <c r="BN209"/>
      <c r="BO209"/>
      <c r="BP209"/>
      <c r="BQ209"/>
      <c r="BR209"/>
      <c r="BS209"/>
      <c r="BT209"/>
      <c r="BU209"/>
      <c r="BV209"/>
      <c r="BW209"/>
      <c r="BX209"/>
      <c r="BY209"/>
      <c r="BZ209"/>
      <c r="CA209"/>
      <c r="CB209"/>
      <c r="CC209"/>
      <c r="CD209"/>
      <c r="CE209"/>
      <c r="CF209"/>
      <c r="CG209"/>
      <c r="CH209"/>
      <c r="CI209"/>
      <c r="CJ209"/>
      <c r="CK209"/>
      <c r="CL209"/>
      <c r="CM209"/>
      <c r="CN209"/>
      <c r="CO209"/>
      <c r="CP209"/>
      <c r="CQ209"/>
      <c r="CR209"/>
      <c r="CS209"/>
      <c r="CT209"/>
      <c r="CU209"/>
      <c r="CV209"/>
      <c r="CW209"/>
      <c r="CX209"/>
      <c r="CY209"/>
      <c r="CZ209"/>
      <c r="DA209"/>
      <c r="DB209"/>
      <c r="DC209"/>
      <c r="DD209"/>
      <c r="DE209"/>
      <c r="DF209"/>
      <c r="DG209"/>
      <c r="DH209"/>
      <c r="DI209"/>
      <c r="DJ209"/>
      <c r="DK209"/>
      <c r="DL209"/>
      <c r="DM209"/>
      <c r="DN209"/>
      <c r="DO209"/>
      <c r="DP209"/>
      <c r="DQ209"/>
      <c r="DR209"/>
      <c r="DS209"/>
      <c r="DT209"/>
      <c r="DU209"/>
      <c r="DV209"/>
      <c r="DW209"/>
      <c r="DX209"/>
      <c r="DY209"/>
      <c r="DZ209"/>
      <c r="EA209"/>
      <c r="EB209"/>
      <c r="EC209"/>
      <c r="ED209"/>
      <c r="EE209"/>
      <c r="EF209"/>
      <c r="EG209"/>
      <c r="EH209"/>
      <c r="EI209"/>
      <c r="EJ209"/>
      <c r="EK209"/>
      <c r="EL209"/>
      <c r="EM209"/>
      <c r="EN209"/>
      <c r="EO209"/>
      <c r="EP209"/>
      <c r="EQ209"/>
      <c r="ER209"/>
      <c r="ES209"/>
      <c r="ET209"/>
      <c r="EU209"/>
      <c r="EV209"/>
      <c r="EW209"/>
      <c r="EX209"/>
      <c r="EY209"/>
      <c r="EZ209"/>
      <c r="FA209"/>
      <c r="FB209"/>
      <c r="FC209"/>
      <c r="FD209"/>
      <c r="FE209"/>
      <c r="FF209"/>
      <c r="FG209"/>
      <c r="FH209"/>
      <c r="FI209"/>
      <c r="FJ209"/>
      <c r="FK209"/>
      <c r="FL209"/>
      <c r="FM209"/>
      <c r="FN209"/>
      <c r="FO209"/>
      <c r="FP209"/>
      <c r="FQ209"/>
      <c r="FR209"/>
      <c r="FS209"/>
    </row>
    <row r="210" spans="1:175">
      <c r="A210" s="255">
        <v>88</v>
      </c>
      <c r="B210" s="255" t="s">
        <v>259</v>
      </c>
      <c r="C210" s="255" t="s">
        <v>119</v>
      </c>
      <c r="D210" s="221">
        <v>120</v>
      </c>
      <c r="E210" s="221">
        <v>120</v>
      </c>
      <c r="F210" s="221">
        <v>120</v>
      </c>
      <c r="G210" s="221"/>
      <c r="H210" s="221"/>
      <c r="I210" s="221"/>
      <c r="J210"/>
      <c r="K210"/>
      <c r="L210"/>
      <c r="M210"/>
      <c r="N210"/>
      <c r="O210"/>
      <c r="P210"/>
      <c r="Q210"/>
      <c r="R210"/>
      <c r="S210"/>
      <c r="T210"/>
      <c r="U210"/>
      <c r="V210"/>
      <c r="W210"/>
      <c r="X210"/>
      <c r="Y210"/>
      <c r="Z210"/>
      <c r="AA210"/>
      <c r="AB210"/>
      <c r="AC210"/>
      <c r="AD210"/>
      <c r="AE210"/>
      <c r="AF210"/>
      <c r="AG210"/>
      <c r="AH210"/>
      <c r="AI210"/>
      <c r="AJ210"/>
      <c r="AK210"/>
      <c r="AL210"/>
      <c r="AM210"/>
      <c r="AN210"/>
      <c r="AO210"/>
      <c r="AP210"/>
      <c r="AQ210"/>
      <c r="AR210"/>
      <c r="AS210"/>
      <c r="AT210"/>
      <c r="AU210"/>
      <c r="AV210"/>
      <c r="AW210"/>
      <c r="AX210"/>
      <c r="AY210"/>
      <c r="AZ210"/>
      <c r="BA210"/>
      <c r="BB210"/>
      <c r="BC210"/>
      <c r="BD210"/>
      <c r="BE210"/>
      <c r="BF210"/>
      <c r="BG210"/>
      <c r="BH210"/>
      <c r="BI210"/>
      <c r="BJ210"/>
      <c r="BK210"/>
      <c r="BL210"/>
      <c r="BM210"/>
      <c r="BN210"/>
      <c r="BO210"/>
      <c r="BP210"/>
      <c r="BQ210"/>
      <c r="BR210"/>
      <c r="BS210"/>
      <c r="BT210"/>
      <c r="BU210"/>
      <c r="BV210"/>
      <c r="BW210"/>
      <c r="BX210"/>
      <c r="BY210"/>
      <c r="BZ210"/>
      <c r="CA210"/>
      <c r="CB210"/>
      <c r="CC210"/>
      <c r="CD210"/>
      <c r="CE210"/>
      <c r="CF210"/>
      <c r="CG210"/>
      <c r="CH210"/>
      <c r="CI210"/>
      <c r="CJ210"/>
      <c r="CK210"/>
      <c r="CL210"/>
      <c r="CM210"/>
      <c r="CN210"/>
      <c r="CO210"/>
      <c r="CP210"/>
      <c r="CQ210"/>
      <c r="CR210"/>
      <c r="CS210"/>
      <c r="CT210"/>
      <c r="CU210"/>
      <c r="CV210"/>
      <c r="CW210"/>
      <c r="CX210"/>
      <c r="CY210"/>
      <c r="CZ210"/>
      <c r="DA210"/>
      <c r="DB210"/>
      <c r="DC210"/>
      <c r="DD210"/>
      <c r="DE210"/>
      <c r="DF210"/>
      <c r="DG210"/>
      <c r="DH210"/>
      <c r="DI210"/>
      <c r="DJ210"/>
      <c r="DK210"/>
      <c r="DL210"/>
      <c r="DM210"/>
      <c r="DN210"/>
      <c r="DO210"/>
      <c r="DP210"/>
      <c r="DQ210"/>
      <c r="DR210"/>
      <c r="DS210"/>
      <c r="DT210"/>
      <c r="DU210"/>
      <c r="DV210"/>
      <c r="DW210"/>
      <c r="DX210"/>
      <c r="DY210"/>
      <c r="DZ210"/>
      <c r="EA210"/>
      <c r="EB210"/>
      <c r="EC210"/>
      <c r="ED210"/>
      <c r="EE210"/>
      <c r="EF210"/>
      <c r="EG210"/>
      <c r="EH210"/>
      <c r="EI210"/>
      <c r="EJ210"/>
      <c r="EK210"/>
      <c r="EL210"/>
      <c r="EM210"/>
      <c r="EN210"/>
      <c r="EO210"/>
      <c r="EP210"/>
      <c r="EQ210"/>
      <c r="ER210"/>
      <c r="ES210"/>
      <c r="ET210"/>
      <c r="EU210"/>
      <c r="EV210"/>
      <c r="EW210"/>
      <c r="EX210"/>
      <c r="EY210"/>
      <c r="EZ210"/>
      <c r="FA210"/>
      <c r="FB210"/>
      <c r="FC210"/>
      <c r="FD210"/>
      <c r="FE210"/>
      <c r="FF210"/>
      <c r="FG210"/>
      <c r="FH210"/>
      <c r="FI210"/>
      <c r="FJ210"/>
      <c r="FK210"/>
      <c r="FL210"/>
      <c r="FM210"/>
      <c r="FN210"/>
      <c r="FO210"/>
      <c r="FP210"/>
      <c r="FQ210"/>
      <c r="FR210"/>
      <c r="FS210"/>
    </row>
    <row r="211" spans="1:175">
      <c r="A211" s="255">
        <v>89</v>
      </c>
      <c r="B211" s="255" t="s">
        <v>229</v>
      </c>
      <c r="C211" s="255" t="s">
        <v>120</v>
      </c>
      <c r="D211" s="221">
        <v>23</v>
      </c>
      <c r="E211" s="221">
        <v>23</v>
      </c>
      <c r="F211" s="221">
        <v>23</v>
      </c>
      <c r="G211" s="221"/>
      <c r="H211" s="221"/>
      <c r="I211" s="221"/>
      <c r="J211"/>
      <c r="K211"/>
      <c r="L211"/>
      <c r="M211"/>
      <c r="N211"/>
      <c r="O211"/>
      <c r="P211"/>
      <c r="Q211"/>
      <c r="R211"/>
      <c r="S211"/>
      <c r="T211"/>
      <c r="U211"/>
      <c r="V211"/>
      <c r="W211"/>
      <c r="X211"/>
      <c r="Y211"/>
      <c r="Z211"/>
      <c r="AA211"/>
      <c r="AB211"/>
      <c r="AC211"/>
      <c r="AD211"/>
      <c r="AE211"/>
      <c r="AF211"/>
      <c r="AG211"/>
      <c r="AH211"/>
      <c r="AI211"/>
      <c r="AJ211"/>
      <c r="AK211"/>
      <c r="AL211"/>
      <c r="AM211"/>
      <c r="AN211"/>
      <c r="AO211"/>
      <c r="AP211"/>
      <c r="AQ211"/>
      <c r="AR211"/>
      <c r="AS211"/>
      <c r="AT211"/>
      <c r="AU211"/>
      <c r="AV211"/>
      <c r="AW211"/>
      <c r="AX211"/>
      <c r="AY211"/>
      <c r="AZ211"/>
      <c r="BA211"/>
      <c r="BB211"/>
      <c r="BC211"/>
      <c r="BD211"/>
      <c r="BE211"/>
      <c r="BF211"/>
      <c r="BG211"/>
      <c r="BH211"/>
      <c r="BI211"/>
      <c r="BJ211"/>
      <c r="BK211"/>
      <c r="BL211"/>
      <c r="BM211"/>
      <c r="BN211"/>
      <c r="BO211"/>
      <c r="BP211"/>
      <c r="BQ211"/>
      <c r="BR211"/>
      <c r="BS211"/>
      <c r="BT211"/>
      <c r="BU211"/>
      <c r="BV211"/>
      <c r="BW211"/>
      <c r="BX211"/>
      <c r="BY211"/>
      <c r="BZ211"/>
      <c r="CA211"/>
      <c r="CB211"/>
      <c r="CC211"/>
      <c r="CD211"/>
      <c r="CE211"/>
      <c r="CF211"/>
      <c r="CG211"/>
      <c r="CH211"/>
      <c r="CI211"/>
      <c r="CJ211"/>
      <c r="CK211"/>
      <c r="CL211"/>
      <c r="CM211"/>
      <c r="CN211"/>
      <c r="CO211"/>
      <c r="CP211"/>
      <c r="CQ211"/>
      <c r="CR211"/>
      <c r="CS211"/>
      <c r="CT211"/>
      <c r="CU211"/>
      <c r="CV211"/>
      <c r="CW211"/>
      <c r="CX211"/>
      <c r="CY211"/>
      <c r="CZ211"/>
      <c r="DA211"/>
      <c r="DB211"/>
      <c r="DC211"/>
      <c r="DD211"/>
      <c r="DE211"/>
      <c r="DF211"/>
      <c r="DG211"/>
      <c r="DH211"/>
      <c r="DI211"/>
      <c r="DJ211"/>
      <c r="DK211"/>
      <c r="DL211"/>
      <c r="DM211"/>
      <c r="DN211"/>
      <c r="DO211"/>
      <c r="DP211"/>
      <c r="DQ211"/>
      <c r="DR211"/>
      <c r="DS211"/>
      <c r="DT211"/>
      <c r="DU211"/>
      <c r="DV211"/>
      <c r="DW211"/>
      <c r="DX211"/>
      <c r="DY211"/>
      <c r="DZ211"/>
      <c r="EA211"/>
      <c r="EB211"/>
      <c r="EC211"/>
      <c r="ED211"/>
      <c r="EE211"/>
      <c r="EF211"/>
      <c r="EG211"/>
      <c r="EH211"/>
      <c r="EI211"/>
      <c r="EJ211"/>
      <c r="EK211"/>
      <c r="EL211"/>
      <c r="EM211"/>
      <c r="EN211"/>
      <c r="EO211"/>
      <c r="EP211"/>
      <c r="EQ211"/>
      <c r="ER211"/>
      <c r="ES211"/>
      <c r="ET211"/>
      <c r="EU211"/>
      <c r="EV211"/>
      <c r="EW211"/>
      <c r="EX211"/>
      <c r="EY211"/>
      <c r="EZ211"/>
      <c r="FA211"/>
      <c r="FB211"/>
      <c r="FC211"/>
      <c r="FD211"/>
      <c r="FE211"/>
      <c r="FF211"/>
      <c r="FG211"/>
      <c r="FH211"/>
      <c r="FI211"/>
      <c r="FJ211"/>
      <c r="FK211"/>
      <c r="FL211"/>
      <c r="FM211"/>
      <c r="FN211"/>
      <c r="FO211"/>
      <c r="FP211"/>
      <c r="FQ211"/>
      <c r="FR211"/>
      <c r="FS211"/>
    </row>
    <row r="212" spans="1:175">
      <c r="A212" s="255">
        <v>89</v>
      </c>
      <c r="B212" s="255" t="s">
        <v>190</v>
      </c>
      <c r="C212" s="255" t="s">
        <v>120</v>
      </c>
      <c r="D212" s="221">
        <v>23.8</v>
      </c>
      <c r="E212" s="221">
        <v>23</v>
      </c>
      <c r="F212" s="221">
        <v>24</v>
      </c>
      <c r="G212" s="221"/>
      <c r="H212" s="221"/>
      <c r="I212" s="221"/>
      <c r="J212"/>
      <c r="K212"/>
      <c r="L212"/>
      <c r="M212"/>
      <c r="N212"/>
      <c r="O212"/>
      <c r="P212"/>
      <c r="Q212"/>
      <c r="R212"/>
      <c r="S212"/>
      <c r="T212"/>
      <c r="U212"/>
      <c r="V212"/>
      <c r="W212"/>
      <c r="X212"/>
      <c r="Y212"/>
      <c r="Z212"/>
      <c r="AA212"/>
      <c r="AB212"/>
      <c r="AC212"/>
      <c r="AD212"/>
      <c r="AE212"/>
      <c r="AF212"/>
      <c r="AG212"/>
      <c r="AH212"/>
      <c r="AI212"/>
      <c r="AJ212"/>
      <c r="AK212"/>
      <c r="AL212"/>
      <c r="AM212"/>
      <c r="AN212"/>
      <c r="AO212"/>
      <c r="AP212"/>
      <c r="AQ212"/>
      <c r="AR212"/>
      <c r="AS212"/>
      <c r="AT212"/>
      <c r="AU212"/>
      <c r="AV212"/>
      <c r="AW212"/>
      <c r="AX212"/>
      <c r="AY212"/>
      <c r="AZ212"/>
      <c r="BA212"/>
      <c r="BB212"/>
      <c r="BC212"/>
      <c r="BD212"/>
      <c r="BE212"/>
      <c r="BF212"/>
      <c r="BG212"/>
      <c r="BH212"/>
      <c r="BI212"/>
      <c r="BJ212"/>
      <c r="BK212"/>
      <c r="BL212"/>
      <c r="BM212"/>
      <c r="BN212"/>
      <c r="BO212"/>
      <c r="BP212"/>
      <c r="BQ212"/>
      <c r="BR212"/>
      <c r="BS212"/>
      <c r="BT212"/>
      <c r="BU212"/>
      <c r="BV212"/>
      <c r="BW212"/>
      <c r="BX212"/>
      <c r="BY212"/>
      <c r="BZ212"/>
      <c r="CA212"/>
      <c r="CB212"/>
      <c r="CC212"/>
      <c r="CD212"/>
      <c r="CE212"/>
      <c r="CF212"/>
      <c r="CG212"/>
      <c r="CH212"/>
      <c r="CI212"/>
      <c r="CJ212"/>
      <c r="CK212"/>
      <c r="CL212"/>
      <c r="CM212"/>
      <c r="CN212"/>
      <c r="CO212"/>
      <c r="CP212"/>
      <c r="CQ212"/>
      <c r="CR212"/>
      <c r="CS212"/>
      <c r="CT212"/>
      <c r="CU212"/>
      <c r="CV212"/>
      <c r="CW212"/>
      <c r="CX212"/>
      <c r="CY212"/>
      <c r="CZ212"/>
      <c r="DA212"/>
      <c r="DB212"/>
      <c r="DC212"/>
      <c r="DD212"/>
      <c r="DE212"/>
      <c r="DF212"/>
      <c r="DG212"/>
      <c r="DH212"/>
      <c r="DI212"/>
      <c r="DJ212"/>
      <c r="DK212"/>
      <c r="DL212"/>
      <c r="DM212"/>
      <c r="DN212"/>
      <c r="DO212"/>
      <c r="DP212"/>
      <c r="DQ212"/>
      <c r="DR212"/>
      <c r="DS212"/>
      <c r="DT212"/>
      <c r="DU212"/>
      <c r="DV212"/>
      <c r="DW212"/>
      <c r="DX212"/>
      <c r="DY212"/>
      <c r="DZ212"/>
      <c r="EA212"/>
      <c r="EB212"/>
      <c r="EC212"/>
      <c r="ED212"/>
      <c r="EE212"/>
      <c r="EF212"/>
      <c r="EG212"/>
      <c r="EH212"/>
      <c r="EI212"/>
      <c r="EJ212"/>
      <c r="EK212"/>
      <c r="EL212"/>
      <c r="EM212"/>
      <c r="EN212"/>
      <c r="EO212"/>
      <c r="EP212"/>
      <c r="EQ212"/>
      <c r="ER212"/>
      <c r="ES212"/>
      <c r="ET212"/>
      <c r="EU212"/>
      <c r="EV212"/>
      <c r="EW212"/>
      <c r="EX212"/>
      <c r="EY212"/>
      <c r="EZ212"/>
      <c r="FA212"/>
      <c r="FB212"/>
      <c r="FC212"/>
      <c r="FD212"/>
      <c r="FE212"/>
      <c r="FF212"/>
      <c r="FG212"/>
      <c r="FH212"/>
      <c r="FI212"/>
      <c r="FJ212"/>
      <c r="FK212"/>
      <c r="FL212"/>
      <c r="FM212"/>
      <c r="FN212"/>
      <c r="FO212"/>
      <c r="FP212"/>
      <c r="FQ212"/>
      <c r="FR212"/>
      <c r="FS212"/>
    </row>
    <row r="213" spans="1:175">
      <c r="A213" s="255">
        <v>89</v>
      </c>
      <c r="B213" s="255" t="s">
        <v>182</v>
      </c>
      <c r="C213" s="255" t="s">
        <v>120</v>
      </c>
      <c r="D213" s="221">
        <v>25.5</v>
      </c>
      <c r="E213" s="221">
        <v>25</v>
      </c>
      <c r="F213" s="221">
        <v>26</v>
      </c>
      <c r="G213" s="221"/>
      <c r="H213" s="221"/>
      <c r="I213" s="221"/>
      <c r="J213"/>
      <c r="K213"/>
      <c r="L213"/>
      <c r="M213"/>
      <c r="N213"/>
      <c r="O213"/>
      <c r="P213"/>
      <c r="Q213"/>
      <c r="R213"/>
      <c r="S213"/>
      <c r="T213"/>
      <c r="U213"/>
      <c r="V213"/>
      <c r="W213"/>
      <c r="X213"/>
      <c r="Y213"/>
      <c r="Z213"/>
      <c r="AA213"/>
      <c r="AB213"/>
      <c r="AC213"/>
      <c r="AD213"/>
      <c r="AE213"/>
      <c r="AF213"/>
      <c r="AG213"/>
      <c r="AH213"/>
      <c r="AI213"/>
      <c r="AJ213"/>
      <c r="AK213"/>
      <c r="AL213"/>
      <c r="AM213"/>
      <c r="AN213"/>
      <c r="AO213"/>
      <c r="AP213"/>
      <c r="AQ213"/>
      <c r="AR213"/>
      <c r="AS213"/>
      <c r="AT213"/>
      <c r="AU213"/>
      <c r="AV213"/>
      <c r="AW213"/>
      <c r="AX213"/>
      <c r="AY213"/>
      <c r="AZ213"/>
      <c r="BA213"/>
      <c r="BB213"/>
      <c r="BC213"/>
      <c r="BD213"/>
      <c r="BE213"/>
      <c r="BF213"/>
      <c r="BG213"/>
      <c r="BH213"/>
      <c r="BI213"/>
      <c r="BJ213"/>
      <c r="BK213"/>
      <c r="BL213"/>
      <c r="BM213"/>
      <c r="BN213"/>
      <c r="BO213"/>
      <c r="BP213"/>
      <c r="BQ213"/>
      <c r="BR213"/>
      <c r="BS213"/>
      <c r="BT213"/>
      <c r="BU213"/>
      <c r="BV213"/>
      <c r="BW213"/>
      <c r="BX213"/>
      <c r="BY213"/>
      <c r="BZ213"/>
      <c r="CA213"/>
      <c r="CB213"/>
      <c r="CC213"/>
      <c r="CD213"/>
      <c r="CE213"/>
      <c r="CF213"/>
      <c r="CG213"/>
      <c r="CH213"/>
      <c r="CI213"/>
      <c r="CJ213"/>
      <c r="CK213"/>
      <c r="CL213"/>
      <c r="CM213"/>
      <c r="CN213"/>
      <c r="CO213"/>
      <c r="CP213"/>
      <c r="CQ213"/>
      <c r="CR213"/>
      <c r="CS213"/>
      <c r="CT213"/>
      <c r="CU213"/>
      <c r="CV213"/>
      <c r="CW213"/>
      <c r="CX213"/>
      <c r="CY213"/>
      <c r="CZ213"/>
      <c r="DA213"/>
      <c r="DB213"/>
      <c r="DC213"/>
      <c r="DD213"/>
      <c r="DE213"/>
      <c r="DF213"/>
      <c r="DG213"/>
      <c r="DH213"/>
      <c r="DI213"/>
      <c r="DJ213"/>
      <c r="DK213"/>
      <c r="DL213"/>
      <c r="DM213"/>
      <c r="DN213"/>
      <c r="DO213"/>
      <c r="DP213"/>
      <c r="DQ213"/>
      <c r="DR213"/>
      <c r="DS213"/>
      <c r="DT213"/>
      <c r="DU213"/>
      <c r="DV213"/>
      <c r="DW213"/>
      <c r="DX213"/>
      <c r="DY213"/>
      <c r="DZ213"/>
      <c r="EA213"/>
      <c r="EB213"/>
      <c r="EC213"/>
      <c r="ED213"/>
      <c r="EE213"/>
      <c r="EF213"/>
      <c r="EG213"/>
      <c r="EH213"/>
      <c r="EI213"/>
      <c r="EJ213"/>
      <c r="EK213"/>
      <c r="EL213"/>
      <c r="EM213"/>
      <c r="EN213"/>
      <c r="EO213"/>
      <c r="EP213"/>
      <c r="EQ213"/>
      <c r="ER213"/>
      <c r="ES213"/>
      <c r="ET213"/>
      <c r="EU213"/>
      <c r="EV213"/>
      <c r="EW213"/>
      <c r="EX213"/>
      <c r="EY213"/>
      <c r="EZ213"/>
      <c r="FA213"/>
      <c r="FB213"/>
      <c r="FC213"/>
      <c r="FD213"/>
      <c r="FE213"/>
      <c r="FF213"/>
      <c r="FG213"/>
      <c r="FH213"/>
      <c r="FI213"/>
      <c r="FJ213"/>
      <c r="FK213"/>
      <c r="FL213"/>
      <c r="FM213"/>
      <c r="FN213"/>
      <c r="FO213"/>
      <c r="FP213"/>
      <c r="FQ213"/>
      <c r="FR213"/>
      <c r="FS213"/>
    </row>
    <row r="214" spans="1:175">
      <c r="A214" s="255">
        <v>89</v>
      </c>
      <c r="B214" s="255" t="s">
        <v>175</v>
      </c>
      <c r="C214" s="255" t="s">
        <v>120</v>
      </c>
      <c r="D214" s="221">
        <v>22.333333333333332</v>
      </c>
      <c r="E214" s="221">
        <v>20</v>
      </c>
      <c r="F214" s="221">
        <v>24</v>
      </c>
      <c r="G214" s="221"/>
      <c r="H214" s="221"/>
      <c r="I214" s="221"/>
      <c r="J214"/>
      <c r="K214"/>
      <c r="L214"/>
      <c r="M214"/>
      <c r="N214"/>
      <c r="O214"/>
      <c r="P214"/>
      <c r="Q214"/>
      <c r="R214"/>
      <c r="S214"/>
      <c r="T214"/>
      <c r="U214"/>
      <c r="V214"/>
      <c r="W214"/>
      <c r="X214"/>
      <c r="Y214"/>
      <c r="Z214"/>
      <c r="AA214"/>
      <c r="AB214"/>
      <c r="AC214"/>
      <c r="AD214"/>
      <c r="AE214"/>
      <c r="AF214"/>
      <c r="AG214"/>
      <c r="AH214"/>
      <c r="AI214"/>
      <c r="AJ214"/>
      <c r="AK214"/>
      <c r="AL214"/>
      <c r="AM214"/>
      <c r="AN214"/>
      <c r="AO214"/>
      <c r="AP214"/>
      <c r="AQ214"/>
      <c r="AR214"/>
      <c r="AS214"/>
      <c r="AT214"/>
      <c r="AU214"/>
      <c r="AV214"/>
      <c r="AW214"/>
      <c r="AX214"/>
      <c r="AY214"/>
      <c r="AZ214"/>
      <c r="BA214"/>
      <c r="BB214"/>
      <c r="BC214"/>
      <c r="BD214"/>
      <c r="BE214"/>
      <c r="BF214"/>
      <c r="BG214"/>
      <c r="BH214"/>
      <c r="BI214"/>
      <c r="BJ214"/>
      <c r="BK214"/>
      <c r="BL214"/>
      <c r="BM214"/>
      <c r="BN214"/>
      <c r="BO214"/>
      <c r="BP214"/>
      <c r="BQ214"/>
      <c r="BR214"/>
      <c r="BS214"/>
      <c r="BT214"/>
      <c r="BU214"/>
      <c r="BV214"/>
      <c r="BW214"/>
      <c r="BX214"/>
      <c r="BY214"/>
      <c r="BZ214"/>
      <c r="CA214"/>
      <c r="CB214"/>
      <c r="CC214"/>
      <c r="CD214"/>
      <c r="CE214"/>
      <c r="CF214"/>
      <c r="CG214"/>
      <c r="CH214"/>
      <c r="CI214"/>
      <c r="CJ214"/>
      <c r="CK214"/>
      <c r="CL214"/>
      <c r="CM214"/>
      <c r="CN214"/>
      <c r="CO214"/>
      <c r="CP214"/>
      <c r="CQ214"/>
      <c r="CR214"/>
      <c r="CS214"/>
      <c r="CT214"/>
      <c r="CU214"/>
      <c r="CV214"/>
      <c r="CW214"/>
      <c r="CX214"/>
      <c r="CY214"/>
      <c r="CZ214"/>
      <c r="DA214"/>
      <c r="DB214"/>
      <c r="DC214"/>
      <c r="DD214"/>
      <c r="DE214"/>
      <c r="DF214"/>
      <c r="DG214"/>
      <c r="DH214"/>
      <c r="DI214"/>
      <c r="DJ214"/>
      <c r="DK214"/>
      <c r="DL214"/>
      <c r="DM214"/>
      <c r="DN214"/>
      <c r="DO214"/>
      <c r="DP214"/>
      <c r="DQ214"/>
      <c r="DR214"/>
      <c r="DS214"/>
      <c r="DT214"/>
      <c r="DU214"/>
      <c r="DV214"/>
      <c r="DW214"/>
      <c r="DX214"/>
      <c r="DY214"/>
      <c r="DZ214"/>
      <c r="EA214"/>
      <c r="EB214"/>
      <c r="EC214"/>
      <c r="ED214"/>
      <c r="EE214"/>
      <c r="EF214"/>
      <c r="EG214"/>
      <c r="EH214"/>
      <c r="EI214"/>
      <c r="EJ214"/>
      <c r="EK214"/>
      <c r="EL214"/>
      <c r="EM214"/>
      <c r="EN214"/>
      <c r="EO214"/>
      <c r="EP214"/>
      <c r="EQ214"/>
      <c r="ER214"/>
      <c r="ES214"/>
      <c r="ET214"/>
      <c r="EU214"/>
      <c r="EV214"/>
      <c r="EW214"/>
      <c r="EX214"/>
      <c r="EY214"/>
      <c r="EZ214"/>
      <c r="FA214"/>
      <c r="FB214"/>
      <c r="FC214"/>
      <c r="FD214"/>
      <c r="FE214"/>
      <c r="FF214"/>
      <c r="FG214"/>
      <c r="FH214"/>
      <c r="FI214"/>
      <c r="FJ214"/>
      <c r="FK214"/>
      <c r="FL214"/>
      <c r="FM214"/>
      <c r="FN214"/>
      <c r="FO214"/>
      <c r="FP214"/>
      <c r="FQ214"/>
      <c r="FR214"/>
      <c r="FS214"/>
    </row>
    <row r="215" spans="1:175">
      <c r="A215" s="255">
        <v>89</v>
      </c>
      <c r="B215" s="255" t="s">
        <v>259</v>
      </c>
      <c r="C215" s="255" t="s">
        <v>120</v>
      </c>
      <c r="D215" s="221">
        <v>27.8</v>
      </c>
      <c r="E215" s="221">
        <v>27</v>
      </c>
      <c r="F215" s="221">
        <v>28</v>
      </c>
      <c r="G215" s="221"/>
      <c r="H215" s="221"/>
      <c r="I215" s="221"/>
      <c r="J215"/>
      <c r="K215"/>
      <c r="L215"/>
      <c r="M215"/>
      <c r="N215"/>
      <c r="O215"/>
      <c r="P215"/>
      <c r="Q215"/>
      <c r="R215"/>
      <c r="S215"/>
      <c r="T215"/>
      <c r="U215"/>
      <c r="V215"/>
      <c r="W215"/>
      <c r="X215"/>
      <c r="Y215"/>
      <c r="Z215"/>
      <c r="AA215"/>
      <c r="AB215"/>
      <c r="AC215"/>
      <c r="AD215"/>
      <c r="AE215"/>
      <c r="AF215"/>
      <c r="AG215"/>
      <c r="AH215"/>
      <c r="AI215"/>
      <c r="AJ215"/>
      <c r="AK215"/>
      <c r="AL215"/>
      <c r="AM215"/>
      <c r="AN215"/>
      <c r="AO215"/>
      <c r="AP215"/>
      <c r="AQ215"/>
      <c r="AR215"/>
      <c r="AS215"/>
      <c r="AT215"/>
      <c r="AU215"/>
      <c r="AV215"/>
      <c r="AW215"/>
      <c r="AX215"/>
      <c r="AY215"/>
      <c r="AZ215"/>
      <c r="BA215"/>
      <c r="BB215"/>
      <c r="BC215"/>
      <c r="BD215"/>
      <c r="BE215"/>
      <c r="BF215"/>
      <c r="BG215"/>
      <c r="BH215"/>
      <c r="BI215"/>
      <c r="BJ215"/>
      <c r="BK215"/>
      <c r="BL215"/>
      <c r="BM215"/>
      <c r="BN215"/>
      <c r="BO215"/>
      <c r="BP215"/>
      <c r="BQ215"/>
      <c r="BR215"/>
      <c r="BS215"/>
      <c r="BT215"/>
      <c r="BU215"/>
      <c r="BV215"/>
      <c r="BW215"/>
      <c r="BX215"/>
      <c r="BY215"/>
      <c r="BZ215"/>
      <c r="CA215"/>
      <c r="CB215"/>
      <c r="CC215"/>
      <c r="CD215"/>
      <c r="CE215"/>
      <c r="CF215"/>
      <c r="CG215"/>
      <c r="CH215"/>
      <c r="CI215"/>
      <c r="CJ215"/>
      <c r="CK215"/>
      <c r="CL215"/>
      <c r="CM215"/>
      <c r="CN215"/>
      <c r="CO215"/>
      <c r="CP215"/>
      <c r="CQ215"/>
      <c r="CR215"/>
      <c r="CS215"/>
      <c r="CT215"/>
      <c r="CU215"/>
      <c r="CV215"/>
      <c r="CW215"/>
      <c r="CX215"/>
      <c r="CY215"/>
      <c r="CZ215"/>
      <c r="DA215"/>
      <c r="DB215"/>
      <c r="DC215"/>
      <c r="DD215"/>
      <c r="DE215"/>
      <c r="DF215"/>
      <c r="DG215"/>
      <c r="DH215"/>
      <c r="DI215"/>
      <c r="DJ215"/>
      <c r="DK215"/>
      <c r="DL215"/>
      <c r="DM215"/>
      <c r="DN215"/>
      <c r="DO215"/>
      <c r="DP215"/>
      <c r="DQ215"/>
      <c r="DR215"/>
      <c r="DS215"/>
      <c r="DT215"/>
      <c r="DU215"/>
      <c r="DV215"/>
      <c r="DW215"/>
      <c r="DX215"/>
      <c r="DY215"/>
      <c r="DZ215"/>
      <c r="EA215"/>
      <c r="EB215"/>
      <c r="EC215"/>
      <c r="ED215"/>
      <c r="EE215"/>
      <c r="EF215"/>
      <c r="EG215"/>
      <c r="EH215"/>
      <c r="EI215"/>
      <c r="EJ215"/>
      <c r="EK215"/>
      <c r="EL215"/>
      <c r="EM215"/>
      <c r="EN215"/>
      <c r="EO215"/>
      <c r="EP215"/>
      <c r="EQ215"/>
      <c r="ER215"/>
      <c r="ES215"/>
      <c r="ET215"/>
      <c r="EU215"/>
      <c r="EV215"/>
      <c r="EW215"/>
      <c r="EX215"/>
      <c r="EY215"/>
      <c r="EZ215"/>
      <c r="FA215"/>
      <c r="FB215"/>
      <c r="FC215"/>
      <c r="FD215"/>
      <c r="FE215"/>
      <c r="FF215"/>
      <c r="FG215"/>
      <c r="FH215"/>
      <c r="FI215"/>
      <c r="FJ215"/>
      <c r="FK215"/>
      <c r="FL215"/>
      <c r="FM215"/>
      <c r="FN215"/>
      <c r="FO215"/>
      <c r="FP215"/>
      <c r="FQ215"/>
      <c r="FR215"/>
      <c r="FS215"/>
    </row>
    <row r="216" spans="1:175">
      <c r="A216" s="255">
        <v>90</v>
      </c>
      <c r="B216" s="255" t="s">
        <v>190</v>
      </c>
      <c r="C216" s="255" t="s">
        <v>121</v>
      </c>
      <c r="D216" s="221">
        <v>15.5</v>
      </c>
      <c r="E216" s="221">
        <v>15</v>
      </c>
      <c r="F216" s="221">
        <v>17</v>
      </c>
      <c r="G216" s="221"/>
      <c r="H216" s="221"/>
      <c r="I216" s="221"/>
      <c r="J216"/>
      <c r="K216"/>
      <c r="L216"/>
      <c r="M216"/>
      <c r="N216"/>
      <c r="O216"/>
      <c r="P216"/>
      <c r="Q216"/>
      <c r="R216"/>
      <c r="S216"/>
      <c r="T216"/>
      <c r="U216"/>
      <c r="V216"/>
      <c r="W216"/>
      <c r="X216"/>
      <c r="Y216"/>
      <c r="Z216"/>
      <c r="AA216"/>
      <c r="AB216"/>
      <c r="AC216"/>
      <c r="AD216"/>
      <c r="AE216"/>
      <c r="AF216"/>
      <c r="AG216"/>
      <c r="AH216"/>
      <c r="AI216"/>
      <c r="AJ216"/>
      <c r="AK216"/>
      <c r="AL216"/>
      <c r="AM216"/>
      <c r="AN216"/>
      <c r="AO216"/>
      <c r="AP216"/>
      <c r="AQ216"/>
      <c r="AR216"/>
      <c r="AS216"/>
      <c r="AT216"/>
      <c r="AU216"/>
      <c r="AV216"/>
      <c r="AW216"/>
      <c r="AX216"/>
      <c r="AY216"/>
      <c r="AZ216"/>
      <c r="BA216"/>
      <c r="BB216"/>
      <c r="BC216"/>
      <c r="BD216"/>
      <c r="BE216"/>
      <c r="BF216"/>
      <c r="BG216"/>
      <c r="BH216"/>
      <c r="BI216"/>
      <c r="BJ216"/>
      <c r="BK216"/>
      <c r="BL216"/>
      <c r="BM216"/>
      <c r="BN216"/>
      <c r="BO216"/>
      <c r="BP216"/>
      <c r="BQ216"/>
      <c r="BR216"/>
      <c r="BS216"/>
      <c r="BT216"/>
      <c r="BU216"/>
      <c r="BV216"/>
      <c r="BW216"/>
      <c r="BX216"/>
      <c r="BY216"/>
      <c r="BZ216"/>
      <c r="CA216"/>
      <c r="CB216"/>
      <c r="CC216"/>
      <c r="CD216"/>
      <c r="CE216"/>
      <c r="CF216"/>
      <c r="CG216"/>
      <c r="CH216"/>
      <c r="CI216"/>
      <c r="CJ216"/>
      <c r="CK216"/>
      <c r="CL216"/>
      <c r="CM216"/>
      <c r="CN216"/>
      <c r="CO216"/>
      <c r="CP216"/>
      <c r="CQ216"/>
      <c r="CR216"/>
      <c r="CS216"/>
      <c r="CT216"/>
      <c r="CU216"/>
      <c r="CV216"/>
      <c r="CW216"/>
      <c r="CX216"/>
      <c r="CY216"/>
      <c r="CZ216"/>
      <c r="DA216"/>
      <c r="DB216"/>
      <c r="DC216"/>
      <c r="DD216"/>
      <c r="DE216"/>
      <c r="DF216"/>
      <c r="DG216"/>
      <c r="DH216"/>
      <c r="DI216"/>
      <c r="DJ216"/>
      <c r="DK216"/>
      <c r="DL216"/>
      <c r="DM216"/>
      <c r="DN216"/>
      <c r="DO216"/>
      <c r="DP216"/>
      <c r="DQ216"/>
      <c r="DR216"/>
      <c r="DS216"/>
      <c r="DT216"/>
      <c r="DU216"/>
      <c r="DV216"/>
      <c r="DW216"/>
      <c r="DX216"/>
      <c r="DY216"/>
      <c r="DZ216"/>
      <c r="EA216"/>
      <c r="EB216"/>
      <c r="EC216"/>
      <c r="ED216"/>
      <c r="EE216"/>
      <c r="EF216"/>
      <c r="EG216"/>
      <c r="EH216"/>
      <c r="EI216"/>
      <c r="EJ216"/>
      <c r="EK216"/>
      <c r="EL216"/>
      <c r="EM216"/>
      <c r="EN216"/>
      <c r="EO216"/>
      <c r="EP216"/>
      <c r="EQ216"/>
      <c r="ER216"/>
      <c r="ES216"/>
      <c r="ET216"/>
      <c r="EU216"/>
      <c r="EV216"/>
      <c r="EW216"/>
      <c r="EX216"/>
      <c r="EY216"/>
      <c r="EZ216"/>
      <c r="FA216"/>
      <c r="FB216"/>
      <c r="FC216"/>
      <c r="FD216"/>
      <c r="FE216"/>
      <c r="FF216"/>
      <c r="FG216"/>
      <c r="FH216"/>
      <c r="FI216"/>
      <c r="FJ216"/>
      <c r="FK216"/>
      <c r="FL216"/>
      <c r="FM216"/>
      <c r="FN216"/>
      <c r="FO216"/>
      <c r="FP216"/>
      <c r="FQ216"/>
      <c r="FR216"/>
      <c r="FS216"/>
    </row>
    <row r="217" spans="1:175">
      <c r="A217" s="255">
        <v>92</v>
      </c>
      <c r="B217" s="255" t="s">
        <v>190</v>
      </c>
      <c r="C217" s="255" t="s">
        <v>122</v>
      </c>
      <c r="D217" s="221">
        <v>143.33333333333334</v>
      </c>
      <c r="E217" s="221">
        <v>140</v>
      </c>
      <c r="F217" s="221">
        <v>150</v>
      </c>
      <c r="G217" s="221"/>
      <c r="H217" s="221"/>
      <c r="I217" s="221"/>
      <c r="J217"/>
      <c r="K217"/>
      <c r="L217"/>
      <c r="M217"/>
      <c r="N217"/>
      <c r="O217"/>
      <c r="P217"/>
      <c r="Q217"/>
      <c r="R217"/>
      <c r="S217"/>
      <c r="T217"/>
      <c r="U217"/>
      <c r="V217"/>
      <c r="W217"/>
      <c r="X217"/>
      <c r="Y217"/>
      <c r="Z217"/>
      <c r="AA217"/>
      <c r="AB217"/>
      <c r="AC217"/>
      <c r="AD217"/>
      <c r="AE217"/>
      <c r="AF217"/>
      <c r="AG217"/>
      <c r="AH217"/>
      <c r="AI217"/>
      <c r="AJ217"/>
      <c r="AK217"/>
      <c r="AL217"/>
      <c r="AM217"/>
      <c r="AN217"/>
      <c r="AO217"/>
      <c r="AP217"/>
      <c r="AQ217"/>
      <c r="AR217"/>
      <c r="AS217"/>
      <c r="AT217"/>
      <c r="AU217"/>
      <c r="AV217"/>
      <c r="AW217"/>
      <c r="AX217"/>
      <c r="AY217"/>
      <c r="AZ217"/>
      <c r="BA217"/>
      <c r="BB217"/>
      <c r="BC217"/>
      <c r="BD217"/>
      <c r="BE217"/>
      <c r="BF217"/>
      <c r="BG217"/>
      <c r="BH217"/>
      <c r="BI217"/>
      <c r="BJ217"/>
      <c r="BK217"/>
      <c r="BL217"/>
      <c r="BM217"/>
      <c r="BN217"/>
      <c r="BO217"/>
      <c r="BP217"/>
      <c r="BQ217"/>
      <c r="BR217"/>
      <c r="BS217"/>
      <c r="BT217"/>
      <c r="BU217"/>
      <c r="BV217"/>
      <c r="BW217"/>
      <c r="BX217"/>
      <c r="BY217"/>
      <c r="BZ217"/>
      <c r="CA217"/>
      <c r="CB217"/>
      <c r="CC217"/>
      <c r="CD217"/>
      <c r="CE217"/>
      <c r="CF217"/>
      <c r="CG217"/>
      <c r="CH217"/>
      <c r="CI217"/>
      <c r="CJ217"/>
      <c r="CK217"/>
      <c r="CL217"/>
      <c r="CM217"/>
      <c r="CN217"/>
      <c r="CO217"/>
      <c r="CP217"/>
      <c r="CQ217"/>
      <c r="CR217"/>
      <c r="CS217"/>
      <c r="CT217"/>
      <c r="CU217"/>
      <c r="CV217"/>
      <c r="CW217"/>
      <c r="CX217"/>
      <c r="CY217"/>
      <c r="CZ217"/>
      <c r="DA217"/>
      <c r="DB217"/>
      <c r="DC217"/>
      <c r="DD217"/>
      <c r="DE217"/>
      <c r="DF217"/>
      <c r="DG217"/>
      <c r="DH217"/>
      <c r="DI217"/>
      <c r="DJ217"/>
      <c r="DK217"/>
      <c r="DL217"/>
      <c r="DM217"/>
      <c r="DN217"/>
      <c r="DO217"/>
      <c r="DP217"/>
      <c r="DQ217"/>
      <c r="DR217"/>
      <c r="DS217"/>
      <c r="DT217"/>
      <c r="DU217"/>
      <c r="DV217"/>
      <c r="DW217"/>
      <c r="DX217"/>
      <c r="DY217"/>
      <c r="DZ217"/>
      <c r="EA217"/>
      <c r="EB217"/>
      <c r="EC217"/>
      <c r="ED217"/>
      <c r="EE217"/>
      <c r="EF217"/>
      <c r="EG217"/>
      <c r="EH217"/>
      <c r="EI217"/>
      <c r="EJ217"/>
      <c r="EK217"/>
      <c r="EL217"/>
      <c r="EM217"/>
      <c r="EN217"/>
      <c r="EO217"/>
      <c r="EP217"/>
      <c r="EQ217"/>
      <c r="ER217"/>
      <c r="ES217"/>
      <c r="ET217"/>
      <c r="EU217"/>
      <c r="EV217"/>
      <c r="EW217"/>
      <c r="EX217"/>
      <c r="EY217"/>
      <c r="EZ217"/>
      <c r="FA217"/>
      <c r="FB217"/>
      <c r="FC217"/>
      <c r="FD217"/>
      <c r="FE217"/>
      <c r="FF217"/>
      <c r="FG217"/>
      <c r="FH217"/>
      <c r="FI217"/>
      <c r="FJ217"/>
      <c r="FK217"/>
      <c r="FL217"/>
      <c r="FM217"/>
      <c r="FN217"/>
      <c r="FO217"/>
      <c r="FP217"/>
      <c r="FQ217"/>
      <c r="FR217"/>
      <c r="FS217"/>
    </row>
    <row r="218" spans="1:175">
      <c r="A218" s="255">
        <v>92</v>
      </c>
      <c r="B218" s="255" t="s">
        <v>182</v>
      </c>
      <c r="C218" s="255" t="s">
        <v>122</v>
      </c>
      <c r="D218" s="221">
        <v>175</v>
      </c>
      <c r="E218" s="221">
        <v>175</v>
      </c>
      <c r="F218" s="221">
        <v>175</v>
      </c>
      <c r="G218" s="221"/>
      <c r="H218" s="221"/>
      <c r="I218" s="221"/>
      <c r="J218"/>
      <c r="K218"/>
      <c r="L218"/>
      <c r="M218"/>
      <c r="N218"/>
      <c r="O218"/>
      <c r="P218"/>
      <c r="Q218"/>
      <c r="R218"/>
      <c r="S218"/>
      <c r="T218"/>
      <c r="U218"/>
      <c r="V218"/>
      <c r="W218"/>
      <c r="X218"/>
      <c r="Y218"/>
      <c r="Z218"/>
      <c r="AA218"/>
      <c r="AB218"/>
      <c r="AC218"/>
      <c r="AD218"/>
      <c r="AE218"/>
      <c r="AF218"/>
      <c r="AG218"/>
      <c r="AH218"/>
      <c r="AI218"/>
      <c r="AJ218"/>
      <c r="AK218"/>
      <c r="AL218"/>
      <c r="AM218"/>
      <c r="AN218"/>
      <c r="AO218"/>
      <c r="AP218"/>
      <c r="AQ218"/>
      <c r="AR218"/>
      <c r="AS218"/>
      <c r="AT218"/>
      <c r="AU218"/>
      <c r="AV218"/>
      <c r="AW218"/>
      <c r="AX218"/>
      <c r="AY218"/>
      <c r="AZ218"/>
      <c r="BA218"/>
      <c r="BB218"/>
      <c r="BC218"/>
      <c r="BD218"/>
      <c r="BE218"/>
      <c r="BF218"/>
      <c r="BG218"/>
      <c r="BH218"/>
      <c r="BI218"/>
      <c r="BJ218"/>
      <c r="BK218"/>
      <c r="BL218"/>
      <c r="BM218"/>
      <c r="BN218"/>
      <c r="BO218"/>
      <c r="BP218"/>
      <c r="BQ218"/>
      <c r="BR218"/>
      <c r="BS218"/>
      <c r="BT218"/>
      <c r="BU218"/>
      <c r="BV218"/>
      <c r="BW218"/>
      <c r="BX218"/>
      <c r="BY218"/>
      <c r="BZ218"/>
      <c r="CA218"/>
      <c r="CB218"/>
      <c r="CC218"/>
      <c r="CD218"/>
      <c r="CE218"/>
      <c r="CF218"/>
      <c r="CG218"/>
      <c r="CH218"/>
      <c r="CI218"/>
      <c r="CJ218"/>
      <c r="CK218"/>
      <c r="CL218"/>
      <c r="CM218"/>
      <c r="CN218"/>
      <c r="CO218"/>
      <c r="CP218"/>
      <c r="CQ218"/>
      <c r="CR218"/>
      <c r="CS218"/>
      <c r="CT218"/>
      <c r="CU218"/>
      <c r="CV218"/>
      <c r="CW218"/>
      <c r="CX218"/>
      <c r="CY218"/>
      <c r="CZ218"/>
      <c r="DA218"/>
      <c r="DB218"/>
      <c r="DC218"/>
      <c r="DD218"/>
      <c r="DE218"/>
      <c r="DF218"/>
      <c r="DG218"/>
      <c r="DH218"/>
      <c r="DI218"/>
      <c r="DJ218"/>
      <c r="DK218"/>
      <c r="DL218"/>
      <c r="DM218"/>
      <c r="DN218"/>
      <c r="DO218"/>
      <c r="DP218"/>
      <c r="DQ218"/>
      <c r="DR218"/>
      <c r="DS218"/>
      <c r="DT218"/>
      <c r="DU218"/>
      <c r="DV218"/>
      <c r="DW218"/>
      <c r="DX218"/>
      <c r="DY218"/>
      <c r="DZ218"/>
      <c r="EA218"/>
      <c r="EB218"/>
      <c r="EC218"/>
      <c r="ED218"/>
      <c r="EE218"/>
      <c r="EF218"/>
      <c r="EG218"/>
      <c r="EH218"/>
      <c r="EI218"/>
      <c r="EJ218"/>
      <c r="EK218"/>
      <c r="EL218"/>
      <c r="EM218"/>
      <c r="EN218"/>
      <c r="EO218"/>
      <c r="EP218"/>
      <c r="EQ218"/>
      <c r="ER218"/>
      <c r="ES218"/>
      <c r="ET218"/>
      <c r="EU218"/>
      <c r="EV218"/>
      <c r="EW218"/>
      <c r="EX218"/>
      <c r="EY218"/>
      <c r="EZ218"/>
      <c r="FA218"/>
      <c r="FB218"/>
      <c r="FC218"/>
      <c r="FD218"/>
      <c r="FE218"/>
      <c r="FF218"/>
      <c r="FG218"/>
      <c r="FH218"/>
      <c r="FI218"/>
      <c r="FJ218"/>
      <c r="FK218"/>
      <c r="FL218"/>
      <c r="FM218"/>
      <c r="FN218"/>
      <c r="FO218"/>
      <c r="FP218"/>
      <c r="FQ218"/>
      <c r="FR218"/>
      <c r="FS218"/>
    </row>
    <row r="219" spans="1:175">
      <c r="A219" s="255">
        <v>92</v>
      </c>
      <c r="B219" s="255" t="s">
        <v>259</v>
      </c>
      <c r="C219" s="255" t="s">
        <v>122</v>
      </c>
      <c r="D219" s="221">
        <v>160</v>
      </c>
      <c r="E219" s="221">
        <v>160</v>
      </c>
      <c r="F219" s="221">
        <v>160</v>
      </c>
      <c r="G219" s="221"/>
      <c r="H219" s="221"/>
      <c r="I219" s="221"/>
      <c r="J219"/>
      <c r="K219"/>
      <c r="L219"/>
      <c r="M219"/>
      <c r="N219"/>
      <c r="O219"/>
      <c r="P219"/>
      <c r="Q219"/>
      <c r="R219"/>
      <c r="S219"/>
      <c r="T219"/>
      <c r="U219"/>
      <c r="V219"/>
      <c r="W219"/>
      <c r="X219"/>
      <c r="Y219"/>
      <c r="Z219"/>
      <c r="AA219"/>
      <c r="AB219"/>
      <c r="AC219"/>
      <c r="AD219"/>
      <c r="AE219"/>
      <c r="AF219"/>
      <c r="AG219"/>
      <c r="AH219"/>
      <c r="AI219"/>
      <c r="AJ219"/>
      <c r="AK219"/>
      <c r="AL219"/>
      <c r="AM219"/>
      <c r="AN219"/>
      <c r="AO219"/>
      <c r="AP219"/>
      <c r="AQ219"/>
      <c r="AR219"/>
      <c r="AS219"/>
      <c r="AT219"/>
      <c r="AU219"/>
      <c r="AV219"/>
      <c r="AW219"/>
      <c r="AX219"/>
      <c r="AY219"/>
      <c r="AZ219"/>
      <c r="BA219"/>
      <c r="BB219"/>
      <c r="BC219"/>
      <c r="BD219"/>
      <c r="BE219"/>
      <c r="BF219"/>
      <c r="BG219"/>
      <c r="BH219"/>
      <c r="BI219"/>
      <c r="BJ219"/>
      <c r="BK219"/>
      <c r="BL219"/>
      <c r="BM219"/>
      <c r="BN219"/>
      <c r="BO219"/>
      <c r="BP219"/>
      <c r="BQ219"/>
      <c r="BR219"/>
      <c r="BS219"/>
      <c r="BT219"/>
      <c r="BU219"/>
      <c r="BV219"/>
      <c r="BW219"/>
      <c r="BX219"/>
      <c r="BY219"/>
      <c r="BZ219"/>
      <c r="CA219"/>
      <c r="CB219"/>
      <c r="CC219"/>
      <c r="CD219"/>
      <c r="CE219"/>
      <c r="CF219"/>
      <c r="CG219"/>
      <c r="CH219"/>
      <c r="CI219"/>
      <c r="CJ219"/>
      <c r="CK219"/>
      <c r="CL219"/>
      <c r="CM219"/>
      <c r="CN219"/>
      <c r="CO219"/>
      <c r="CP219"/>
      <c r="CQ219"/>
      <c r="CR219"/>
      <c r="CS219"/>
      <c r="CT219"/>
      <c r="CU219"/>
      <c r="CV219"/>
      <c r="CW219"/>
      <c r="CX219"/>
      <c r="CY219"/>
      <c r="CZ219"/>
      <c r="DA219"/>
      <c r="DB219"/>
      <c r="DC219"/>
      <c r="DD219"/>
      <c r="DE219"/>
      <c r="DF219"/>
      <c r="DG219"/>
      <c r="DH219"/>
      <c r="DI219"/>
      <c r="DJ219"/>
      <c r="DK219"/>
      <c r="DL219"/>
      <c r="DM219"/>
      <c r="DN219"/>
      <c r="DO219"/>
      <c r="DP219"/>
      <c r="DQ219"/>
      <c r="DR219"/>
      <c r="DS219"/>
      <c r="DT219"/>
      <c r="DU219"/>
      <c r="DV219"/>
      <c r="DW219"/>
      <c r="DX219"/>
      <c r="DY219"/>
      <c r="DZ219"/>
      <c r="EA219"/>
      <c r="EB219"/>
      <c r="EC219"/>
      <c r="ED219"/>
      <c r="EE219"/>
      <c r="EF219"/>
      <c r="EG219"/>
      <c r="EH219"/>
      <c r="EI219"/>
      <c r="EJ219"/>
      <c r="EK219"/>
      <c r="EL219"/>
      <c r="EM219"/>
      <c r="EN219"/>
      <c r="EO219"/>
      <c r="EP219"/>
      <c r="EQ219"/>
      <c r="ER219"/>
      <c r="ES219"/>
      <c r="ET219"/>
      <c r="EU219"/>
      <c r="EV219"/>
      <c r="EW219"/>
      <c r="EX219"/>
      <c r="EY219"/>
      <c r="EZ219"/>
      <c r="FA219"/>
      <c r="FB219"/>
      <c r="FC219"/>
      <c r="FD219"/>
      <c r="FE219"/>
      <c r="FF219"/>
      <c r="FG219"/>
      <c r="FH219"/>
      <c r="FI219"/>
      <c r="FJ219"/>
      <c r="FK219"/>
      <c r="FL219"/>
      <c r="FM219"/>
      <c r="FN219"/>
      <c r="FO219"/>
      <c r="FP219"/>
      <c r="FQ219"/>
      <c r="FR219"/>
      <c r="FS219"/>
    </row>
    <row r="220" spans="1:175">
      <c r="A220" s="255">
        <v>94</v>
      </c>
      <c r="B220" s="255" t="s">
        <v>262</v>
      </c>
      <c r="C220" s="255" t="s">
        <v>265</v>
      </c>
      <c r="D220" s="221">
        <v>80</v>
      </c>
      <c r="E220" s="221">
        <v>80</v>
      </c>
      <c r="F220" s="221">
        <v>80</v>
      </c>
      <c r="G220" s="221"/>
      <c r="H220" s="221"/>
      <c r="I220" s="221"/>
      <c r="J220"/>
      <c r="K220"/>
      <c r="L220"/>
      <c r="M220"/>
      <c r="N220"/>
      <c r="O220"/>
      <c r="P220"/>
      <c r="Q220"/>
      <c r="R220"/>
      <c r="S220"/>
      <c r="T220"/>
      <c r="U220"/>
      <c r="V220"/>
      <c r="W220"/>
      <c r="X220"/>
      <c r="Y220"/>
      <c r="Z220"/>
      <c r="AA220"/>
      <c r="AB220"/>
      <c r="AC220"/>
      <c r="AD220"/>
      <c r="AE220"/>
      <c r="AF220"/>
      <c r="AG220"/>
      <c r="AH220"/>
      <c r="AI220"/>
      <c r="AJ220"/>
      <c r="AK220"/>
      <c r="AL220"/>
      <c r="AM220"/>
      <c r="AN220"/>
      <c r="AO220"/>
      <c r="AP220"/>
      <c r="AQ220"/>
      <c r="AR220"/>
      <c r="AS220"/>
      <c r="AT220"/>
      <c r="AU220"/>
      <c r="AV220"/>
      <c r="AW220"/>
      <c r="AX220"/>
      <c r="AY220"/>
      <c r="AZ220"/>
      <c r="BA220"/>
      <c r="BB220"/>
      <c r="BC220"/>
      <c r="BD220"/>
      <c r="BE220"/>
      <c r="BF220"/>
      <c r="BG220"/>
      <c r="BH220"/>
      <c r="BI220"/>
      <c r="BJ220"/>
      <c r="BK220"/>
      <c r="BL220"/>
      <c r="BM220"/>
      <c r="BN220"/>
      <c r="BO220"/>
      <c r="BP220"/>
      <c r="BQ220"/>
      <c r="BR220"/>
      <c r="BS220"/>
      <c r="BT220"/>
      <c r="BU220"/>
      <c r="BV220"/>
      <c r="BW220"/>
      <c r="BX220"/>
      <c r="BY220"/>
      <c r="BZ220"/>
      <c r="CA220"/>
      <c r="CB220"/>
      <c r="CC220"/>
      <c r="CD220"/>
      <c r="CE220"/>
      <c r="CF220"/>
      <c r="CG220"/>
      <c r="CH220"/>
      <c r="CI220"/>
      <c r="CJ220"/>
      <c r="CK220"/>
      <c r="CL220"/>
      <c r="CM220"/>
      <c r="CN220"/>
      <c r="CO220"/>
      <c r="CP220"/>
      <c r="CQ220"/>
      <c r="CR220"/>
      <c r="CS220"/>
      <c r="CT220"/>
      <c r="CU220"/>
      <c r="CV220"/>
      <c r="CW220"/>
      <c r="CX220"/>
      <c r="CY220"/>
      <c r="CZ220"/>
      <c r="DA220"/>
      <c r="DB220"/>
      <c r="DC220"/>
      <c r="DD220"/>
      <c r="DE220"/>
      <c r="DF220"/>
      <c r="DG220"/>
      <c r="DH220"/>
      <c r="DI220"/>
      <c r="DJ220"/>
      <c r="DK220"/>
      <c r="DL220"/>
      <c r="DM220"/>
      <c r="DN220"/>
      <c r="DO220"/>
      <c r="DP220"/>
      <c r="DQ220"/>
      <c r="DR220"/>
      <c r="DS220"/>
      <c r="DT220"/>
      <c r="DU220"/>
      <c r="DV220"/>
      <c r="DW220"/>
      <c r="DX220"/>
      <c r="DY220"/>
      <c r="DZ220"/>
      <c r="EA220"/>
      <c r="EB220"/>
      <c r="EC220"/>
      <c r="ED220"/>
      <c r="EE220"/>
      <c r="EF220"/>
      <c r="EG220"/>
      <c r="EH220"/>
      <c r="EI220"/>
      <c r="EJ220"/>
      <c r="EK220"/>
      <c r="EL220"/>
      <c r="EM220"/>
      <c r="EN220"/>
      <c r="EO220"/>
      <c r="EP220"/>
      <c r="EQ220"/>
      <c r="ER220"/>
      <c r="ES220"/>
      <c r="ET220"/>
      <c r="EU220"/>
      <c r="EV220"/>
      <c r="EW220"/>
      <c r="EX220"/>
      <c r="EY220"/>
      <c r="EZ220"/>
      <c r="FA220"/>
      <c r="FB220"/>
      <c r="FC220"/>
      <c r="FD220"/>
      <c r="FE220"/>
      <c r="FF220"/>
      <c r="FG220"/>
      <c r="FH220"/>
      <c r="FI220"/>
      <c r="FJ220"/>
      <c r="FK220"/>
      <c r="FL220"/>
      <c r="FM220"/>
      <c r="FN220"/>
      <c r="FO220"/>
      <c r="FP220"/>
      <c r="FQ220"/>
      <c r="FR220"/>
      <c r="FS220"/>
    </row>
    <row r="221" spans="1:175">
      <c r="A221" s="255">
        <v>94</v>
      </c>
      <c r="B221" s="255" t="s">
        <v>229</v>
      </c>
      <c r="C221" s="255" t="s">
        <v>265</v>
      </c>
      <c r="D221" s="221">
        <v>82.5</v>
      </c>
      <c r="E221" s="221">
        <v>80</v>
      </c>
      <c r="F221" s="221">
        <v>85</v>
      </c>
      <c r="G221" s="221">
        <v>1</v>
      </c>
      <c r="H221" s="221">
        <v>1</v>
      </c>
      <c r="I221" s="221">
        <v>1</v>
      </c>
      <c r="J221"/>
      <c r="K221"/>
      <c r="L221"/>
      <c r="M221"/>
      <c r="N221"/>
      <c r="O221"/>
      <c r="P221"/>
      <c r="Q221"/>
      <c r="R221"/>
      <c r="S221"/>
      <c r="T221"/>
      <c r="U221"/>
      <c r="V221"/>
      <c r="W221"/>
      <c r="X221"/>
      <c r="Y221"/>
      <c r="Z221"/>
      <c r="AA221"/>
      <c r="AB221"/>
      <c r="AC221"/>
      <c r="AD221"/>
      <c r="AE221"/>
      <c r="AF221"/>
      <c r="AG221"/>
      <c r="AH221"/>
      <c r="AI221"/>
      <c r="AJ221"/>
      <c r="AK221"/>
      <c r="AL221"/>
      <c r="AM221"/>
      <c r="AN221"/>
      <c r="AO221"/>
      <c r="AP221"/>
      <c r="AQ221"/>
      <c r="AR221"/>
      <c r="AS221"/>
      <c r="AT221"/>
      <c r="AU221"/>
      <c r="AV221"/>
      <c r="AW221"/>
      <c r="AX221"/>
      <c r="AY221"/>
      <c r="AZ221"/>
      <c r="BA221"/>
      <c r="BB221"/>
      <c r="BC221"/>
      <c r="BD221"/>
      <c r="BE221"/>
      <c r="BF221"/>
      <c r="BG221"/>
      <c r="BH221"/>
      <c r="BI221"/>
      <c r="BJ221"/>
      <c r="BK221"/>
      <c r="BL221"/>
      <c r="BM221"/>
      <c r="BN221"/>
      <c r="BO221"/>
      <c r="BP221"/>
      <c r="BQ221"/>
      <c r="BR221"/>
      <c r="BS221"/>
      <c r="BT221"/>
      <c r="BU221"/>
      <c r="BV221"/>
      <c r="BW221"/>
      <c r="BX221"/>
      <c r="BY221"/>
      <c r="BZ221"/>
      <c r="CA221"/>
      <c r="CB221"/>
      <c r="CC221"/>
      <c r="CD221"/>
      <c r="CE221"/>
      <c r="CF221"/>
      <c r="CG221"/>
      <c r="CH221"/>
      <c r="CI221"/>
      <c r="CJ221"/>
      <c r="CK221"/>
      <c r="CL221"/>
      <c r="CM221"/>
      <c r="CN221"/>
      <c r="CO221"/>
      <c r="CP221"/>
      <c r="CQ221"/>
      <c r="CR221"/>
      <c r="CS221"/>
      <c r="CT221"/>
      <c r="CU221"/>
      <c r="CV221"/>
      <c r="CW221"/>
      <c r="CX221"/>
      <c r="CY221"/>
      <c r="CZ221"/>
      <c r="DA221"/>
      <c r="DB221"/>
      <c r="DC221"/>
      <c r="DD221"/>
      <c r="DE221"/>
      <c r="DF221"/>
      <c r="DG221"/>
      <c r="DH221"/>
      <c r="DI221"/>
      <c r="DJ221"/>
      <c r="DK221"/>
      <c r="DL221"/>
      <c r="DM221"/>
      <c r="DN221"/>
      <c r="DO221"/>
      <c r="DP221"/>
      <c r="DQ221"/>
      <c r="DR221"/>
      <c r="DS221"/>
      <c r="DT221"/>
      <c r="DU221"/>
      <c r="DV221"/>
      <c r="DW221"/>
      <c r="DX221"/>
      <c r="DY221"/>
      <c r="DZ221"/>
      <c r="EA221"/>
      <c r="EB221"/>
      <c r="EC221"/>
      <c r="ED221"/>
      <c r="EE221"/>
      <c r="EF221"/>
      <c r="EG221"/>
      <c r="EH221"/>
      <c r="EI221"/>
      <c r="EJ221"/>
      <c r="EK221"/>
      <c r="EL221"/>
      <c r="EM221"/>
      <c r="EN221"/>
      <c r="EO221"/>
      <c r="EP221"/>
      <c r="EQ221"/>
      <c r="ER221"/>
      <c r="ES221"/>
      <c r="ET221"/>
      <c r="EU221"/>
      <c r="EV221"/>
      <c r="EW221"/>
      <c r="EX221"/>
      <c r="EY221"/>
      <c r="EZ221"/>
      <c r="FA221"/>
      <c r="FB221"/>
      <c r="FC221"/>
      <c r="FD221"/>
      <c r="FE221"/>
      <c r="FF221"/>
      <c r="FG221"/>
      <c r="FH221"/>
      <c r="FI221"/>
      <c r="FJ221"/>
      <c r="FK221"/>
      <c r="FL221"/>
      <c r="FM221"/>
      <c r="FN221"/>
      <c r="FO221"/>
      <c r="FP221"/>
      <c r="FQ221"/>
      <c r="FR221"/>
      <c r="FS221"/>
    </row>
    <row r="222" spans="1:175">
      <c r="A222" s="255">
        <v>94</v>
      </c>
      <c r="B222" s="255" t="s">
        <v>182</v>
      </c>
      <c r="C222" s="255" t="s">
        <v>265</v>
      </c>
      <c r="D222" s="221"/>
      <c r="E222" s="221"/>
      <c r="F222" s="221"/>
      <c r="G222" s="221">
        <v>1.6</v>
      </c>
      <c r="H222" s="221">
        <v>1.6</v>
      </c>
      <c r="I222" s="221">
        <v>1.6</v>
      </c>
      <c r="J222"/>
      <c r="K222"/>
      <c r="L222"/>
      <c r="M222"/>
      <c r="N222"/>
      <c r="O222"/>
      <c r="P222"/>
      <c r="Q222"/>
      <c r="R222"/>
      <c r="S222"/>
      <c r="T222"/>
      <c r="U222"/>
      <c r="V222"/>
      <c r="W222"/>
      <c r="X222"/>
      <c r="Y222"/>
      <c r="Z222"/>
      <c r="AA222"/>
      <c r="AB222"/>
      <c r="AC222"/>
      <c r="AD222"/>
      <c r="AE222"/>
      <c r="AF222"/>
      <c r="AG222"/>
      <c r="AH222"/>
      <c r="AI222"/>
      <c r="AJ222"/>
      <c r="AK222"/>
      <c r="AL222"/>
      <c r="AM222"/>
      <c r="AN222"/>
      <c r="AO222"/>
      <c r="AP222"/>
      <c r="AQ222"/>
      <c r="AR222"/>
      <c r="AS222"/>
      <c r="AT222"/>
      <c r="AU222"/>
      <c r="AV222"/>
      <c r="AW222"/>
      <c r="AX222"/>
      <c r="AY222"/>
      <c r="AZ222"/>
      <c r="BA222"/>
      <c r="BB222"/>
      <c r="BC222"/>
      <c r="BD222"/>
      <c r="BE222"/>
      <c r="BF222"/>
      <c r="BG222"/>
      <c r="BH222"/>
      <c r="BI222"/>
      <c r="BJ222"/>
      <c r="BK222"/>
      <c r="BL222"/>
      <c r="BM222"/>
      <c r="BN222"/>
      <c r="BO222"/>
      <c r="BP222"/>
      <c r="BQ222"/>
      <c r="BR222"/>
      <c r="BS222"/>
      <c r="BT222"/>
      <c r="BU222"/>
      <c r="BV222"/>
      <c r="BW222"/>
      <c r="BX222"/>
      <c r="BY222"/>
      <c r="BZ222"/>
      <c r="CA222"/>
      <c r="CB222"/>
      <c r="CC222"/>
      <c r="CD222"/>
      <c r="CE222"/>
      <c r="CF222"/>
      <c r="CG222"/>
      <c r="CH222"/>
      <c r="CI222"/>
      <c r="CJ222"/>
      <c r="CK222"/>
      <c r="CL222"/>
      <c r="CM222"/>
      <c r="CN222"/>
      <c r="CO222"/>
      <c r="CP222"/>
      <c r="CQ222"/>
      <c r="CR222"/>
      <c r="CS222"/>
      <c r="CT222"/>
      <c r="CU222"/>
      <c r="CV222"/>
      <c r="CW222"/>
      <c r="CX222"/>
      <c r="CY222"/>
      <c r="CZ222"/>
      <c r="DA222"/>
      <c r="DB222"/>
      <c r="DC222"/>
      <c r="DD222"/>
      <c r="DE222"/>
      <c r="DF222"/>
      <c r="DG222"/>
      <c r="DH222"/>
      <c r="DI222"/>
      <c r="DJ222"/>
      <c r="DK222"/>
      <c r="DL222"/>
      <c r="DM222"/>
      <c r="DN222"/>
      <c r="DO222"/>
      <c r="DP222"/>
      <c r="DQ222"/>
      <c r="DR222"/>
      <c r="DS222"/>
      <c r="DT222"/>
      <c r="DU222"/>
      <c r="DV222"/>
      <c r="DW222"/>
      <c r="DX222"/>
      <c r="DY222"/>
      <c r="DZ222"/>
      <c r="EA222"/>
      <c r="EB222"/>
      <c r="EC222"/>
      <c r="ED222"/>
      <c r="EE222"/>
      <c r="EF222"/>
      <c r="EG222"/>
      <c r="EH222"/>
      <c r="EI222"/>
      <c r="EJ222"/>
      <c r="EK222"/>
      <c r="EL222"/>
      <c r="EM222"/>
      <c r="EN222"/>
      <c r="EO222"/>
      <c r="EP222"/>
      <c r="EQ222"/>
      <c r="ER222"/>
      <c r="ES222"/>
      <c r="ET222"/>
      <c r="EU222"/>
      <c r="EV222"/>
      <c r="EW222"/>
      <c r="EX222"/>
      <c r="EY222"/>
      <c r="EZ222"/>
      <c r="FA222"/>
      <c r="FB222"/>
      <c r="FC222"/>
      <c r="FD222"/>
      <c r="FE222"/>
      <c r="FF222"/>
      <c r="FG222"/>
      <c r="FH222"/>
      <c r="FI222"/>
      <c r="FJ222"/>
      <c r="FK222"/>
      <c r="FL222"/>
      <c r="FM222"/>
      <c r="FN222"/>
      <c r="FO222"/>
      <c r="FP222"/>
      <c r="FQ222"/>
      <c r="FR222"/>
      <c r="FS222"/>
    </row>
    <row r="223" spans="1:175">
      <c r="A223" s="255">
        <v>94</v>
      </c>
      <c r="B223" s="255" t="s">
        <v>259</v>
      </c>
      <c r="C223" s="255" t="s">
        <v>265</v>
      </c>
      <c r="D223" s="221"/>
      <c r="E223" s="221"/>
      <c r="F223" s="221"/>
      <c r="G223" s="221">
        <v>1.5</v>
      </c>
      <c r="H223" s="221">
        <v>1.5</v>
      </c>
      <c r="I223" s="221">
        <v>1.5</v>
      </c>
      <c r="J223"/>
      <c r="K223"/>
      <c r="L223"/>
      <c r="M223"/>
      <c r="N223"/>
      <c r="O223"/>
      <c r="P223"/>
      <c r="Q223"/>
      <c r="R223"/>
      <c r="S223"/>
      <c r="T223"/>
      <c r="U223"/>
      <c r="V223"/>
      <c r="W223"/>
      <c r="X223"/>
      <c r="Y223"/>
      <c r="Z223"/>
      <c r="AA223"/>
      <c r="AB223"/>
      <c r="AC223"/>
      <c r="AD223"/>
      <c r="AE223"/>
      <c r="AF223"/>
      <c r="AG223"/>
      <c r="AH223"/>
      <c r="AI223"/>
      <c r="AJ223"/>
      <c r="AK223"/>
      <c r="AL223"/>
      <c r="AM223"/>
      <c r="AN223"/>
      <c r="AO223"/>
      <c r="AP223"/>
      <c r="AQ223"/>
      <c r="AR223"/>
      <c r="AS223"/>
      <c r="AT223"/>
      <c r="AU223"/>
      <c r="AV223"/>
      <c r="AW223"/>
      <c r="AX223"/>
      <c r="AY223"/>
      <c r="AZ223"/>
      <c r="BA223"/>
      <c r="BB223"/>
      <c r="BC223"/>
      <c r="BD223"/>
      <c r="BE223"/>
      <c r="BF223"/>
      <c r="BG223"/>
      <c r="BH223"/>
      <c r="BI223"/>
      <c r="BJ223"/>
      <c r="BK223"/>
      <c r="BL223"/>
      <c r="BM223"/>
      <c r="BN223"/>
      <c r="BO223"/>
      <c r="BP223"/>
      <c r="BQ223"/>
      <c r="BR223"/>
      <c r="BS223"/>
      <c r="BT223"/>
      <c r="BU223"/>
      <c r="BV223"/>
      <c r="BW223"/>
      <c r="BX223"/>
      <c r="BY223"/>
      <c r="BZ223"/>
      <c r="CA223"/>
      <c r="CB223"/>
      <c r="CC223"/>
      <c r="CD223"/>
      <c r="CE223"/>
      <c r="CF223"/>
      <c r="CG223"/>
      <c r="CH223"/>
      <c r="CI223"/>
      <c r="CJ223"/>
      <c r="CK223"/>
      <c r="CL223"/>
      <c r="CM223"/>
      <c r="CN223"/>
      <c r="CO223"/>
      <c r="CP223"/>
      <c r="CQ223"/>
      <c r="CR223"/>
      <c r="CS223"/>
      <c r="CT223"/>
      <c r="CU223"/>
      <c r="CV223"/>
      <c r="CW223"/>
      <c r="CX223"/>
      <c r="CY223"/>
      <c r="CZ223"/>
      <c r="DA223"/>
      <c r="DB223"/>
      <c r="DC223"/>
      <c r="DD223"/>
      <c r="DE223"/>
      <c r="DF223"/>
      <c r="DG223"/>
      <c r="DH223"/>
      <c r="DI223"/>
      <c r="DJ223"/>
      <c r="DK223"/>
      <c r="DL223"/>
      <c r="DM223"/>
      <c r="DN223"/>
      <c r="DO223"/>
      <c r="DP223"/>
      <c r="DQ223"/>
      <c r="DR223"/>
      <c r="DS223"/>
      <c r="DT223"/>
      <c r="DU223"/>
      <c r="DV223"/>
      <c r="DW223"/>
      <c r="DX223"/>
      <c r="DY223"/>
      <c r="DZ223"/>
      <c r="EA223"/>
      <c r="EB223"/>
      <c r="EC223"/>
      <c r="ED223"/>
      <c r="EE223"/>
      <c r="EF223"/>
      <c r="EG223"/>
      <c r="EH223"/>
      <c r="EI223"/>
      <c r="EJ223"/>
      <c r="EK223"/>
      <c r="EL223"/>
      <c r="EM223"/>
      <c r="EN223"/>
      <c r="EO223"/>
      <c r="EP223"/>
      <c r="EQ223"/>
      <c r="ER223"/>
      <c r="ES223"/>
      <c r="ET223"/>
      <c r="EU223"/>
      <c r="EV223"/>
      <c r="EW223"/>
      <c r="EX223"/>
      <c r="EY223"/>
      <c r="EZ223"/>
      <c r="FA223"/>
      <c r="FB223"/>
      <c r="FC223"/>
      <c r="FD223"/>
      <c r="FE223"/>
      <c r="FF223"/>
      <c r="FG223"/>
      <c r="FH223"/>
      <c r="FI223"/>
      <c r="FJ223"/>
      <c r="FK223"/>
      <c r="FL223"/>
      <c r="FM223"/>
      <c r="FN223"/>
      <c r="FO223"/>
      <c r="FP223"/>
      <c r="FQ223"/>
      <c r="FR223"/>
      <c r="FS223"/>
    </row>
    <row r="224" spans="1:175">
      <c r="A224" s="255">
        <v>95</v>
      </c>
      <c r="B224" s="255" t="s">
        <v>262</v>
      </c>
      <c r="C224" s="255" t="s">
        <v>204</v>
      </c>
      <c r="D224" s="221">
        <v>102.5</v>
      </c>
      <c r="E224" s="221">
        <v>100</v>
      </c>
      <c r="F224" s="221">
        <v>105</v>
      </c>
      <c r="G224" s="221">
        <v>1.1000000000000001</v>
      </c>
      <c r="H224" s="221">
        <v>1.1000000000000001</v>
      </c>
      <c r="I224" s="221">
        <v>1.1000000000000001</v>
      </c>
      <c r="J224"/>
      <c r="K224"/>
      <c r="L224"/>
      <c r="M224"/>
      <c r="N224"/>
      <c r="O224"/>
      <c r="P224"/>
      <c r="Q224"/>
      <c r="R224"/>
      <c r="S224"/>
      <c r="T224"/>
      <c r="U224"/>
      <c r="V224"/>
      <c r="W224"/>
      <c r="X224"/>
      <c r="Y224"/>
      <c r="Z224"/>
      <c r="AA224"/>
      <c r="AB224"/>
      <c r="AC224"/>
      <c r="AD224"/>
      <c r="AE224"/>
      <c r="AF224"/>
      <c r="AG224"/>
      <c r="AH224"/>
      <c r="AI224"/>
      <c r="AJ224"/>
      <c r="AK224"/>
      <c r="AL224"/>
      <c r="AM224"/>
      <c r="AN224"/>
      <c r="AO224"/>
      <c r="AP224"/>
      <c r="AQ224"/>
      <c r="AR224"/>
      <c r="AS224"/>
      <c r="AT224"/>
      <c r="AU224"/>
      <c r="AV224"/>
      <c r="AW224"/>
      <c r="AX224"/>
      <c r="AY224"/>
      <c r="AZ224"/>
      <c r="BA224"/>
      <c r="BB224"/>
      <c r="BC224"/>
      <c r="BD224"/>
      <c r="BE224"/>
      <c r="BF224"/>
      <c r="BG224"/>
      <c r="BH224"/>
      <c r="BI224"/>
      <c r="BJ224"/>
      <c r="BK224"/>
      <c r="BL224"/>
      <c r="BM224"/>
      <c r="BN224"/>
      <c r="BO224"/>
      <c r="BP224"/>
      <c r="BQ224"/>
      <c r="BR224"/>
      <c r="BS224"/>
      <c r="BT224"/>
      <c r="BU224"/>
      <c r="BV224"/>
      <c r="BW224"/>
      <c r="BX224"/>
      <c r="BY224"/>
      <c r="BZ224"/>
      <c r="CA224"/>
      <c r="CB224"/>
      <c r="CC224"/>
      <c r="CD224"/>
      <c r="CE224"/>
      <c r="CF224"/>
      <c r="CG224"/>
      <c r="CH224"/>
      <c r="CI224"/>
      <c r="CJ224"/>
      <c r="CK224"/>
      <c r="CL224"/>
      <c r="CM224"/>
      <c r="CN224"/>
      <c r="CO224"/>
      <c r="CP224"/>
      <c r="CQ224"/>
      <c r="CR224"/>
      <c r="CS224"/>
      <c r="CT224"/>
      <c r="CU224"/>
      <c r="CV224"/>
      <c r="CW224"/>
      <c r="CX224"/>
      <c r="CY224"/>
      <c r="CZ224"/>
      <c r="DA224"/>
      <c r="DB224"/>
      <c r="DC224"/>
      <c r="DD224"/>
      <c r="DE224"/>
      <c r="DF224"/>
      <c r="DG224"/>
      <c r="DH224"/>
      <c r="DI224"/>
      <c r="DJ224"/>
      <c r="DK224"/>
      <c r="DL224"/>
      <c r="DM224"/>
      <c r="DN224"/>
      <c r="DO224"/>
      <c r="DP224"/>
      <c r="DQ224"/>
      <c r="DR224"/>
      <c r="DS224"/>
      <c r="DT224"/>
      <c r="DU224"/>
      <c r="DV224"/>
      <c r="DW224"/>
      <c r="DX224"/>
      <c r="DY224"/>
      <c r="DZ224"/>
      <c r="EA224"/>
      <c r="EB224"/>
      <c r="EC224"/>
      <c r="ED224"/>
      <c r="EE224"/>
      <c r="EF224"/>
      <c r="EG224"/>
      <c r="EH224"/>
      <c r="EI224"/>
      <c r="EJ224"/>
      <c r="EK224"/>
      <c r="EL224"/>
      <c r="EM224"/>
      <c r="EN224"/>
      <c r="EO224"/>
      <c r="EP224"/>
      <c r="EQ224"/>
      <c r="ER224"/>
      <c r="ES224"/>
      <c r="ET224"/>
      <c r="EU224"/>
      <c r="EV224"/>
      <c r="EW224"/>
      <c r="EX224"/>
      <c r="EY224"/>
      <c r="EZ224"/>
      <c r="FA224"/>
      <c r="FB224"/>
      <c r="FC224"/>
      <c r="FD224"/>
      <c r="FE224"/>
      <c r="FF224"/>
      <c r="FG224"/>
      <c r="FH224"/>
      <c r="FI224"/>
      <c r="FJ224"/>
      <c r="FK224"/>
      <c r="FL224"/>
      <c r="FM224"/>
      <c r="FN224"/>
      <c r="FO224"/>
      <c r="FP224"/>
      <c r="FQ224"/>
      <c r="FR224"/>
      <c r="FS224"/>
    </row>
    <row r="225" spans="1:175">
      <c r="A225" s="255">
        <v>95</v>
      </c>
      <c r="B225" s="255" t="s">
        <v>229</v>
      </c>
      <c r="C225" s="255" t="s">
        <v>204</v>
      </c>
      <c r="D225" s="221">
        <v>100</v>
      </c>
      <c r="E225" s="221">
        <v>100</v>
      </c>
      <c r="F225" s="221">
        <v>100</v>
      </c>
      <c r="G225" s="221">
        <v>1.1000000000000001</v>
      </c>
      <c r="H225" s="221">
        <v>1.1000000000000001</v>
      </c>
      <c r="I225" s="221">
        <v>1.1000000000000001</v>
      </c>
      <c r="J225"/>
      <c r="K225"/>
      <c r="L225"/>
      <c r="M225"/>
      <c r="N225"/>
      <c r="O225"/>
      <c r="P225"/>
      <c r="Q225"/>
      <c r="R225"/>
      <c r="S225"/>
      <c r="T225"/>
      <c r="U225"/>
      <c r="V225"/>
      <c r="W225"/>
      <c r="X225"/>
      <c r="Y225"/>
      <c r="Z225"/>
      <c r="AA225"/>
      <c r="AB225"/>
      <c r="AC225"/>
      <c r="AD225"/>
      <c r="AE225"/>
      <c r="AF225"/>
      <c r="AG225"/>
      <c r="AH225"/>
      <c r="AI225"/>
      <c r="AJ225"/>
      <c r="AK225"/>
      <c r="AL225"/>
      <c r="AM225"/>
      <c r="AN225"/>
      <c r="AO225"/>
      <c r="AP225"/>
      <c r="AQ225"/>
      <c r="AR225"/>
      <c r="AS225"/>
      <c r="AT225"/>
      <c r="AU225"/>
      <c r="AV225"/>
      <c r="AW225"/>
      <c r="AX225"/>
      <c r="AY225"/>
      <c r="AZ225"/>
      <c r="BA225"/>
      <c r="BB225"/>
      <c r="BC225"/>
      <c r="BD225"/>
      <c r="BE225"/>
      <c r="BF225"/>
      <c r="BG225"/>
      <c r="BH225"/>
      <c r="BI225"/>
      <c r="BJ225"/>
      <c r="BK225"/>
      <c r="BL225"/>
      <c r="BM225"/>
      <c r="BN225"/>
      <c r="BO225"/>
      <c r="BP225"/>
      <c r="BQ225"/>
      <c r="BR225"/>
      <c r="BS225"/>
      <c r="BT225"/>
      <c r="BU225"/>
      <c r="BV225"/>
      <c r="BW225"/>
      <c r="BX225"/>
      <c r="BY225"/>
      <c r="BZ225"/>
      <c r="CA225"/>
      <c r="CB225"/>
      <c r="CC225"/>
      <c r="CD225"/>
      <c r="CE225"/>
      <c r="CF225"/>
      <c r="CG225"/>
      <c r="CH225"/>
      <c r="CI225"/>
      <c r="CJ225"/>
      <c r="CK225"/>
      <c r="CL225"/>
      <c r="CM225"/>
      <c r="CN225"/>
      <c r="CO225"/>
      <c r="CP225"/>
      <c r="CQ225"/>
      <c r="CR225"/>
      <c r="CS225"/>
      <c r="CT225"/>
      <c r="CU225"/>
      <c r="CV225"/>
      <c r="CW225"/>
      <c r="CX225"/>
      <c r="CY225"/>
      <c r="CZ225"/>
      <c r="DA225"/>
      <c r="DB225"/>
      <c r="DC225"/>
      <c r="DD225"/>
      <c r="DE225"/>
      <c r="DF225"/>
      <c r="DG225"/>
      <c r="DH225"/>
      <c r="DI225"/>
      <c r="DJ225"/>
      <c r="DK225"/>
      <c r="DL225"/>
      <c r="DM225"/>
      <c r="DN225"/>
      <c r="DO225"/>
      <c r="DP225"/>
      <c r="DQ225"/>
      <c r="DR225"/>
      <c r="DS225"/>
      <c r="DT225"/>
      <c r="DU225"/>
      <c r="DV225"/>
      <c r="DW225"/>
      <c r="DX225"/>
      <c r="DY225"/>
      <c r="DZ225"/>
      <c r="EA225"/>
      <c r="EB225"/>
      <c r="EC225"/>
      <c r="ED225"/>
      <c r="EE225"/>
      <c r="EF225"/>
      <c r="EG225"/>
      <c r="EH225"/>
      <c r="EI225"/>
      <c r="EJ225"/>
      <c r="EK225"/>
      <c r="EL225"/>
      <c r="EM225"/>
      <c r="EN225"/>
      <c r="EO225"/>
      <c r="EP225"/>
      <c r="EQ225"/>
      <c r="ER225"/>
      <c r="ES225"/>
      <c r="ET225"/>
      <c r="EU225"/>
      <c r="EV225"/>
      <c r="EW225"/>
      <c r="EX225"/>
      <c r="EY225"/>
      <c r="EZ225"/>
      <c r="FA225"/>
      <c r="FB225"/>
      <c r="FC225"/>
      <c r="FD225"/>
      <c r="FE225"/>
      <c r="FF225"/>
      <c r="FG225"/>
      <c r="FH225"/>
      <c r="FI225"/>
      <c r="FJ225"/>
      <c r="FK225"/>
      <c r="FL225"/>
      <c r="FM225"/>
      <c r="FN225"/>
      <c r="FO225"/>
      <c r="FP225"/>
      <c r="FQ225"/>
      <c r="FR225"/>
      <c r="FS225"/>
    </row>
    <row r="226" spans="1:175">
      <c r="A226" s="255">
        <v>95</v>
      </c>
      <c r="B226" s="255" t="s">
        <v>182</v>
      </c>
      <c r="C226" s="255" t="s">
        <v>204</v>
      </c>
      <c r="D226" s="221"/>
      <c r="E226" s="221"/>
      <c r="F226" s="221"/>
      <c r="G226" s="221">
        <v>1.5571428571428572</v>
      </c>
      <c r="H226" s="221">
        <v>1.5</v>
      </c>
      <c r="I226" s="221">
        <v>1.75</v>
      </c>
      <c r="J226"/>
      <c r="K226"/>
      <c r="L226"/>
      <c r="M226"/>
      <c r="N226"/>
      <c r="O226"/>
      <c r="P226"/>
      <c r="Q226"/>
      <c r="R226"/>
      <c r="S226"/>
      <c r="T226"/>
      <c r="U226"/>
      <c r="V226"/>
      <c r="W226"/>
      <c r="X226"/>
      <c r="Y226"/>
      <c r="Z226"/>
      <c r="AA226"/>
      <c r="AB226"/>
      <c r="AC226"/>
      <c r="AD226"/>
      <c r="AE226"/>
      <c r="AF226"/>
      <c r="AG226"/>
      <c r="AH226"/>
      <c r="AI226"/>
      <c r="AJ226"/>
      <c r="AK226"/>
      <c r="AL226"/>
      <c r="AM226"/>
      <c r="AN226"/>
      <c r="AO226"/>
      <c r="AP226"/>
      <c r="AQ226"/>
      <c r="AR226"/>
      <c r="AS226"/>
      <c r="AT226"/>
      <c r="AU226"/>
      <c r="AV226"/>
      <c r="AW226"/>
      <c r="AX226"/>
      <c r="AY226"/>
      <c r="AZ226"/>
      <c r="BA226"/>
      <c r="BB226"/>
      <c r="BC226"/>
      <c r="BD226"/>
      <c r="BE226"/>
      <c r="BF226"/>
      <c r="BG226"/>
      <c r="BH226"/>
      <c r="BI226"/>
      <c r="BJ226"/>
      <c r="BK226"/>
      <c r="BL226"/>
      <c r="BM226"/>
      <c r="BN226"/>
      <c r="BO226"/>
      <c r="BP226"/>
      <c r="BQ226"/>
      <c r="BR226"/>
      <c r="BS226"/>
      <c r="BT226"/>
      <c r="BU226"/>
      <c r="BV226"/>
      <c r="BW226"/>
      <c r="BX226"/>
      <c r="BY226"/>
      <c r="BZ226"/>
      <c r="CA226"/>
      <c r="CB226"/>
      <c r="CC226"/>
      <c r="CD226"/>
      <c r="CE226"/>
      <c r="CF226"/>
      <c r="CG226"/>
      <c r="CH226"/>
      <c r="CI226"/>
      <c r="CJ226"/>
      <c r="CK226"/>
      <c r="CL226"/>
      <c r="CM226"/>
      <c r="CN226"/>
      <c r="CO226"/>
      <c r="CP226"/>
      <c r="CQ226"/>
      <c r="CR226"/>
      <c r="CS226"/>
      <c r="CT226"/>
      <c r="CU226"/>
      <c r="CV226"/>
      <c r="CW226"/>
      <c r="CX226"/>
      <c r="CY226"/>
      <c r="CZ226"/>
      <c r="DA226"/>
      <c r="DB226"/>
      <c r="DC226"/>
      <c r="DD226"/>
      <c r="DE226"/>
      <c r="DF226"/>
      <c r="DG226"/>
      <c r="DH226"/>
      <c r="DI226"/>
      <c r="DJ226"/>
      <c r="DK226"/>
      <c r="DL226"/>
      <c r="DM226"/>
      <c r="DN226"/>
      <c r="DO226"/>
      <c r="DP226"/>
      <c r="DQ226"/>
      <c r="DR226"/>
      <c r="DS226"/>
      <c r="DT226"/>
      <c r="DU226"/>
      <c r="DV226"/>
      <c r="DW226"/>
      <c r="DX226"/>
      <c r="DY226"/>
      <c r="DZ226"/>
      <c r="EA226"/>
      <c r="EB226"/>
      <c r="EC226"/>
      <c r="ED226"/>
      <c r="EE226"/>
      <c r="EF226"/>
      <c r="EG226"/>
      <c r="EH226"/>
      <c r="EI226"/>
      <c r="EJ226"/>
      <c r="EK226"/>
      <c r="EL226"/>
      <c r="EM226"/>
      <c r="EN226"/>
      <c r="EO226"/>
      <c r="EP226"/>
      <c r="EQ226"/>
      <c r="ER226"/>
      <c r="ES226"/>
      <c r="ET226"/>
      <c r="EU226"/>
      <c r="EV226"/>
      <c r="EW226"/>
      <c r="EX226"/>
      <c r="EY226"/>
      <c r="EZ226"/>
      <c r="FA226"/>
      <c r="FB226"/>
      <c r="FC226"/>
      <c r="FD226"/>
      <c r="FE226"/>
      <c r="FF226"/>
      <c r="FG226"/>
      <c r="FH226"/>
      <c r="FI226"/>
      <c r="FJ226"/>
      <c r="FK226"/>
      <c r="FL226"/>
      <c r="FM226"/>
      <c r="FN226"/>
      <c r="FO226"/>
      <c r="FP226"/>
      <c r="FQ226"/>
      <c r="FR226"/>
      <c r="FS226"/>
    </row>
    <row r="227" spans="1:175">
      <c r="A227" s="255">
        <v>95</v>
      </c>
      <c r="B227" s="255" t="s">
        <v>175</v>
      </c>
      <c r="C227" s="255" t="s">
        <v>204</v>
      </c>
      <c r="D227" s="221"/>
      <c r="E227" s="221"/>
      <c r="F227" s="221"/>
      <c r="G227" s="221">
        <v>1.5</v>
      </c>
      <c r="H227" s="221">
        <v>1.5</v>
      </c>
      <c r="I227" s="221">
        <v>1.5</v>
      </c>
      <c r="J227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  <c r="BE227"/>
      <c r="BF227"/>
      <c r="BG227"/>
      <c r="BH227"/>
      <c r="BI227"/>
      <c r="BJ227"/>
      <c r="BK227"/>
      <c r="BL227"/>
      <c r="BM227"/>
      <c r="BN227"/>
      <c r="BO227"/>
      <c r="BP227"/>
      <c r="BQ227"/>
      <c r="BR227"/>
      <c r="BS227"/>
      <c r="BT227"/>
      <c r="BU227"/>
      <c r="BV227"/>
      <c r="BW227"/>
      <c r="BX227"/>
      <c r="BY227"/>
      <c r="BZ227"/>
      <c r="CA227"/>
      <c r="CB227"/>
      <c r="CC227"/>
      <c r="CD227"/>
      <c r="CE227"/>
      <c r="CF227"/>
      <c r="CG227"/>
      <c r="CH227"/>
      <c r="CI227"/>
      <c r="CJ227"/>
      <c r="CK227"/>
      <c r="CL227"/>
      <c r="CM227"/>
      <c r="CN227"/>
      <c r="CO227"/>
      <c r="CP227"/>
      <c r="CQ227"/>
      <c r="CR227"/>
      <c r="CS227"/>
      <c r="CT227"/>
      <c r="CU227"/>
      <c r="CV227"/>
      <c r="CW227"/>
      <c r="CX227"/>
      <c r="CY227"/>
      <c r="CZ227"/>
      <c r="DA227"/>
      <c r="DB227"/>
      <c r="DC227"/>
      <c r="DD227"/>
      <c r="DE227"/>
      <c r="DF227"/>
      <c r="DG227"/>
      <c r="DH227"/>
      <c r="DI227"/>
      <c r="DJ227"/>
      <c r="DK227"/>
      <c r="DL227"/>
      <c r="DM227"/>
      <c r="DN227"/>
      <c r="DO227"/>
      <c r="DP227"/>
      <c r="DQ227"/>
      <c r="DR227"/>
      <c r="DS227"/>
      <c r="DT227"/>
      <c r="DU227"/>
      <c r="DV227"/>
      <c r="DW227"/>
      <c r="DX227"/>
      <c r="DY227"/>
      <c r="DZ227"/>
      <c r="EA227"/>
      <c r="EB227"/>
      <c r="EC227"/>
      <c r="ED227"/>
      <c r="EE227"/>
      <c r="EF227"/>
      <c r="EG227"/>
      <c r="EH227"/>
      <c r="EI227"/>
      <c r="EJ227"/>
      <c r="EK227"/>
      <c r="EL227"/>
      <c r="EM227"/>
      <c r="EN227"/>
      <c r="EO227"/>
      <c r="EP227"/>
      <c r="EQ227"/>
      <c r="ER227"/>
      <c r="ES227"/>
      <c r="ET227"/>
      <c r="EU227"/>
      <c r="EV227"/>
      <c r="EW227"/>
      <c r="EX227"/>
      <c r="EY227"/>
      <c r="EZ227"/>
      <c r="FA227"/>
      <c r="FB227"/>
      <c r="FC227"/>
      <c r="FD227"/>
      <c r="FE227"/>
      <c r="FF227"/>
      <c r="FG227"/>
      <c r="FH227"/>
      <c r="FI227"/>
      <c r="FJ227"/>
      <c r="FK227"/>
      <c r="FL227"/>
      <c r="FM227"/>
      <c r="FN227"/>
      <c r="FO227"/>
      <c r="FP227"/>
      <c r="FQ227"/>
      <c r="FR227"/>
      <c r="FS227"/>
    </row>
    <row r="228" spans="1:175">
      <c r="A228" s="255">
        <v>95</v>
      </c>
      <c r="B228" s="255" t="s">
        <v>259</v>
      </c>
      <c r="C228" s="255" t="s">
        <v>204</v>
      </c>
      <c r="D228" s="221">
        <v>140</v>
      </c>
      <c r="E228" s="221">
        <v>120</v>
      </c>
      <c r="F228" s="221">
        <v>160</v>
      </c>
      <c r="G228" s="221">
        <v>1.5100000000000002</v>
      </c>
      <c r="H228" s="221">
        <v>1.2</v>
      </c>
      <c r="I228" s="221">
        <v>1.75</v>
      </c>
      <c r="J228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  <c r="BE228"/>
      <c r="BF228"/>
      <c r="BG228"/>
      <c r="BH228"/>
      <c r="BI228"/>
      <c r="BJ228"/>
      <c r="BK228"/>
      <c r="BL228"/>
      <c r="BM228"/>
      <c r="BN228"/>
      <c r="BO228"/>
      <c r="BP228"/>
      <c r="BQ228"/>
      <c r="BR228"/>
      <c r="BS228"/>
      <c r="BT228"/>
      <c r="BU228"/>
      <c r="BV228"/>
      <c r="BW228"/>
      <c r="BX228"/>
      <c r="BY228"/>
      <c r="BZ228"/>
      <c r="CA228"/>
      <c r="CB228"/>
      <c r="CC228"/>
      <c r="CD228"/>
      <c r="CE228"/>
      <c r="CF228"/>
      <c r="CG228"/>
      <c r="CH228"/>
      <c r="CI228"/>
      <c r="CJ228"/>
      <c r="CK228"/>
      <c r="CL228"/>
      <c r="CM228"/>
      <c r="CN228"/>
      <c r="CO228"/>
      <c r="CP228"/>
      <c r="CQ228"/>
      <c r="CR228"/>
      <c r="CS228"/>
      <c r="CT228"/>
      <c r="CU228"/>
      <c r="CV228"/>
      <c r="CW228"/>
      <c r="CX228"/>
      <c r="CY228"/>
      <c r="CZ228"/>
      <c r="DA228"/>
      <c r="DB228"/>
      <c r="DC228"/>
      <c r="DD228"/>
      <c r="DE228"/>
      <c r="DF228"/>
      <c r="DG228"/>
      <c r="DH228"/>
      <c r="DI228"/>
      <c r="DJ228"/>
      <c r="DK228"/>
      <c r="DL228"/>
      <c r="DM228"/>
      <c r="DN228"/>
      <c r="DO228"/>
      <c r="DP228"/>
      <c r="DQ228"/>
      <c r="DR228"/>
      <c r="DS228"/>
      <c r="DT228"/>
      <c r="DU228"/>
      <c r="DV228"/>
      <c r="DW228"/>
      <c r="DX228"/>
      <c r="DY228"/>
      <c r="DZ228"/>
      <c r="EA228"/>
      <c r="EB228"/>
      <c r="EC228"/>
      <c r="ED228"/>
      <c r="EE228"/>
      <c r="EF228"/>
      <c r="EG228"/>
      <c r="EH228"/>
      <c r="EI228"/>
      <c r="EJ228"/>
      <c r="EK228"/>
      <c r="EL228"/>
      <c r="EM228"/>
      <c r="EN228"/>
      <c r="EO228"/>
      <c r="EP228"/>
      <c r="EQ228"/>
      <c r="ER228"/>
      <c r="ES228"/>
      <c r="ET228"/>
      <c r="EU228"/>
      <c r="EV228"/>
      <c r="EW228"/>
      <c r="EX228"/>
      <c r="EY228"/>
      <c r="EZ228"/>
      <c r="FA228"/>
      <c r="FB228"/>
      <c r="FC228"/>
      <c r="FD228"/>
      <c r="FE228"/>
      <c r="FF228"/>
      <c r="FG228"/>
      <c r="FH228"/>
      <c r="FI228"/>
      <c r="FJ228"/>
      <c r="FK228"/>
      <c r="FL228"/>
      <c r="FM228"/>
      <c r="FN228"/>
      <c r="FO228"/>
      <c r="FP228"/>
      <c r="FQ228"/>
      <c r="FR228"/>
      <c r="FS228"/>
    </row>
    <row r="229" spans="1:175">
      <c r="A229" s="255">
        <v>96</v>
      </c>
      <c r="B229" s="255" t="s">
        <v>262</v>
      </c>
      <c r="C229" s="255" t="s">
        <v>205</v>
      </c>
      <c r="D229" s="221">
        <v>48</v>
      </c>
      <c r="E229" s="221">
        <v>48</v>
      </c>
      <c r="F229" s="221">
        <v>48</v>
      </c>
      <c r="G229" s="221">
        <v>0.54999999999999993</v>
      </c>
      <c r="H229" s="221">
        <v>0.55000000000000004</v>
      </c>
      <c r="I229" s="221">
        <v>0.55000000000000004</v>
      </c>
      <c r="J229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  <c r="BE229"/>
      <c r="BF229"/>
      <c r="BG229"/>
      <c r="BH229"/>
      <c r="BI229"/>
      <c r="BJ229"/>
      <c r="BK229"/>
      <c r="BL229"/>
      <c r="BM229"/>
      <c r="BN229"/>
      <c r="BO229"/>
      <c r="BP229"/>
      <c r="BQ229"/>
      <c r="BR229"/>
      <c r="BS229"/>
      <c r="BT229"/>
      <c r="BU229"/>
      <c r="BV229"/>
      <c r="BW229"/>
      <c r="BX229"/>
      <c r="BY229"/>
      <c r="BZ229"/>
      <c r="CA229"/>
      <c r="CB229"/>
      <c r="CC229"/>
      <c r="CD229"/>
      <c r="CE229"/>
      <c r="CF229"/>
      <c r="CG229"/>
      <c r="CH229"/>
      <c r="CI229"/>
      <c r="CJ229"/>
      <c r="CK229"/>
      <c r="CL229"/>
      <c r="CM229"/>
      <c r="CN229"/>
      <c r="CO229"/>
      <c r="CP229"/>
      <c r="CQ229"/>
      <c r="CR229"/>
      <c r="CS229"/>
      <c r="CT229"/>
      <c r="CU229"/>
      <c r="CV229"/>
      <c r="CW229"/>
      <c r="CX229"/>
      <c r="CY229"/>
      <c r="CZ229"/>
      <c r="DA229"/>
      <c r="DB229"/>
      <c r="DC229"/>
      <c r="DD229"/>
      <c r="DE229"/>
      <c r="DF229"/>
      <c r="DG229"/>
      <c r="DH229"/>
      <c r="DI229"/>
      <c r="DJ229"/>
      <c r="DK229"/>
      <c r="DL229"/>
      <c r="DM229"/>
      <c r="DN229"/>
      <c r="DO229"/>
      <c r="DP229"/>
      <c r="DQ229"/>
      <c r="DR229"/>
      <c r="DS229"/>
      <c r="DT229"/>
      <c r="DU229"/>
      <c r="DV229"/>
      <c r="DW229"/>
      <c r="DX229"/>
      <c r="DY229"/>
      <c r="DZ229"/>
      <c r="EA229"/>
      <c r="EB229"/>
      <c r="EC229"/>
      <c r="ED229"/>
      <c r="EE229"/>
      <c r="EF229"/>
      <c r="EG229"/>
      <c r="EH229"/>
      <c r="EI229"/>
      <c r="EJ229"/>
      <c r="EK229"/>
      <c r="EL229"/>
      <c r="EM229"/>
      <c r="EN229"/>
      <c r="EO229"/>
      <c r="EP229"/>
      <c r="EQ229"/>
      <c r="ER229"/>
      <c r="ES229"/>
      <c r="ET229"/>
      <c r="EU229"/>
      <c r="EV229"/>
      <c r="EW229"/>
      <c r="EX229"/>
      <c r="EY229"/>
      <c r="EZ229"/>
      <c r="FA229"/>
      <c r="FB229"/>
      <c r="FC229"/>
      <c r="FD229"/>
      <c r="FE229"/>
      <c r="FF229"/>
      <c r="FG229"/>
      <c r="FH229"/>
      <c r="FI229"/>
      <c r="FJ229"/>
      <c r="FK229"/>
      <c r="FL229"/>
      <c r="FM229"/>
      <c r="FN229"/>
      <c r="FO229"/>
      <c r="FP229"/>
      <c r="FQ229"/>
      <c r="FR229"/>
      <c r="FS229"/>
    </row>
    <row r="230" spans="1:175">
      <c r="A230" s="255">
        <v>96</v>
      </c>
      <c r="B230" s="255" t="s">
        <v>229</v>
      </c>
      <c r="C230" s="255" t="s">
        <v>205</v>
      </c>
      <c r="D230" s="221">
        <v>48</v>
      </c>
      <c r="E230" s="221">
        <v>48</v>
      </c>
      <c r="F230" s="221">
        <v>48</v>
      </c>
      <c r="G230" s="221">
        <v>0.55000000000000004</v>
      </c>
      <c r="H230" s="221">
        <v>0.55000000000000004</v>
      </c>
      <c r="I230" s="221">
        <v>0.55000000000000004</v>
      </c>
      <c r="J230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  <c r="BE230"/>
      <c r="BF230"/>
      <c r="BG230"/>
      <c r="BH230"/>
      <c r="BI230"/>
      <c r="BJ230"/>
      <c r="BK230"/>
      <c r="BL230"/>
      <c r="BM230"/>
      <c r="BN230"/>
      <c r="BO230"/>
      <c r="BP230"/>
      <c r="BQ230"/>
      <c r="BR230"/>
      <c r="BS230"/>
      <c r="BT230"/>
      <c r="BU230"/>
      <c r="BV230"/>
      <c r="BW230"/>
      <c r="BX230"/>
      <c r="BY230"/>
      <c r="BZ230"/>
      <c r="CA230"/>
      <c r="CB230"/>
      <c r="CC230"/>
      <c r="CD230"/>
      <c r="CE230"/>
      <c r="CF230"/>
      <c r="CG230"/>
      <c r="CH230"/>
      <c r="CI230"/>
      <c r="CJ230"/>
      <c r="CK230"/>
      <c r="CL230"/>
      <c r="CM230"/>
      <c r="CN230"/>
      <c r="CO230"/>
      <c r="CP230"/>
      <c r="CQ230"/>
      <c r="CR230"/>
      <c r="CS230"/>
      <c r="CT230"/>
      <c r="CU230"/>
      <c r="CV230"/>
      <c r="CW230"/>
      <c r="CX230"/>
      <c r="CY230"/>
      <c r="CZ230"/>
      <c r="DA230"/>
      <c r="DB230"/>
      <c r="DC230"/>
      <c r="DD230"/>
      <c r="DE230"/>
      <c r="DF230"/>
      <c r="DG230"/>
      <c r="DH230"/>
      <c r="DI230"/>
      <c r="DJ230"/>
      <c r="DK230"/>
      <c r="DL230"/>
      <c r="DM230"/>
      <c r="DN230"/>
      <c r="DO230"/>
      <c r="DP230"/>
      <c r="DQ230"/>
      <c r="DR230"/>
      <c r="DS230"/>
      <c r="DT230"/>
      <c r="DU230"/>
      <c r="DV230"/>
      <c r="DW230"/>
      <c r="DX230"/>
      <c r="DY230"/>
      <c r="DZ230"/>
      <c r="EA230"/>
      <c r="EB230"/>
      <c r="EC230"/>
      <c r="ED230"/>
      <c r="EE230"/>
      <c r="EF230"/>
      <c r="EG230"/>
      <c r="EH230"/>
      <c r="EI230"/>
      <c r="EJ230"/>
      <c r="EK230"/>
      <c r="EL230"/>
      <c r="EM230"/>
      <c r="EN230"/>
      <c r="EO230"/>
      <c r="EP230"/>
      <c r="EQ230"/>
      <c r="ER230"/>
      <c r="ES230"/>
      <c r="ET230"/>
      <c r="EU230"/>
      <c r="EV230"/>
      <c r="EW230"/>
      <c r="EX230"/>
      <c r="EY230"/>
      <c r="EZ230"/>
      <c r="FA230"/>
      <c r="FB230"/>
      <c r="FC230"/>
      <c r="FD230"/>
      <c r="FE230"/>
      <c r="FF230"/>
      <c r="FG230"/>
      <c r="FH230"/>
      <c r="FI230"/>
      <c r="FJ230"/>
      <c r="FK230"/>
      <c r="FL230"/>
      <c r="FM230"/>
      <c r="FN230"/>
      <c r="FO230"/>
      <c r="FP230"/>
      <c r="FQ230"/>
      <c r="FR230"/>
      <c r="FS230"/>
    </row>
    <row r="231" spans="1:175">
      <c r="A231" s="255">
        <v>96</v>
      </c>
      <c r="B231" s="255" t="s">
        <v>182</v>
      </c>
      <c r="C231" s="255" t="s">
        <v>205</v>
      </c>
      <c r="D231" s="221">
        <v>48.5</v>
      </c>
      <c r="E231" s="221">
        <v>48</v>
      </c>
      <c r="F231" s="221">
        <v>49</v>
      </c>
      <c r="G231" s="221">
        <v>0.58125000000000004</v>
      </c>
      <c r="H231" s="221">
        <v>0.55000000000000004</v>
      </c>
      <c r="I231" s="221">
        <v>0.6</v>
      </c>
      <c r="J231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  <c r="BE231"/>
      <c r="BF231"/>
      <c r="BG231"/>
      <c r="BH231"/>
      <c r="BI231"/>
      <c r="BJ231"/>
      <c r="BK231"/>
      <c r="BL231"/>
      <c r="BM231"/>
      <c r="BN231"/>
      <c r="BO231"/>
      <c r="BP231"/>
      <c r="BQ231"/>
      <c r="BR231"/>
      <c r="BS231"/>
      <c r="BT231"/>
      <c r="BU231"/>
      <c r="BV231"/>
      <c r="BW231"/>
      <c r="BX231"/>
      <c r="BY231"/>
      <c r="BZ231"/>
      <c r="CA231"/>
      <c r="CB231"/>
      <c r="CC231"/>
      <c r="CD231"/>
      <c r="CE231"/>
      <c r="CF231"/>
      <c r="CG231"/>
      <c r="CH231"/>
      <c r="CI231"/>
      <c r="CJ231"/>
      <c r="CK231"/>
      <c r="CL231"/>
      <c r="CM231"/>
      <c r="CN231"/>
      <c r="CO231"/>
      <c r="CP231"/>
      <c r="CQ231"/>
      <c r="CR231"/>
      <c r="CS231"/>
      <c r="CT231"/>
      <c r="CU231"/>
      <c r="CV231"/>
      <c r="CW231"/>
      <c r="CX231"/>
      <c r="CY231"/>
      <c r="CZ231"/>
      <c r="DA231"/>
      <c r="DB231"/>
      <c r="DC231"/>
      <c r="DD231"/>
      <c r="DE231"/>
      <c r="DF231"/>
      <c r="DG231"/>
      <c r="DH231"/>
      <c r="DI231"/>
      <c r="DJ231"/>
      <c r="DK231"/>
      <c r="DL231"/>
      <c r="DM231"/>
      <c r="DN231"/>
      <c r="DO231"/>
      <c r="DP231"/>
      <c r="DQ231"/>
      <c r="DR231"/>
      <c r="DS231"/>
      <c r="DT231"/>
      <c r="DU231"/>
      <c r="DV231"/>
      <c r="DW231"/>
      <c r="DX231"/>
      <c r="DY231"/>
      <c r="DZ231"/>
      <c r="EA231"/>
      <c r="EB231"/>
      <c r="EC231"/>
      <c r="ED231"/>
      <c r="EE231"/>
      <c r="EF231"/>
      <c r="EG231"/>
      <c r="EH231"/>
      <c r="EI231"/>
      <c r="EJ231"/>
      <c r="EK231"/>
      <c r="EL231"/>
      <c r="EM231"/>
      <c r="EN231"/>
      <c r="EO231"/>
      <c r="EP231"/>
      <c r="EQ231"/>
      <c r="ER231"/>
      <c r="ES231"/>
      <c r="ET231"/>
      <c r="EU231"/>
      <c r="EV231"/>
      <c r="EW231"/>
      <c r="EX231"/>
      <c r="EY231"/>
      <c r="EZ231"/>
      <c r="FA231"/>
      <c r="FB231"/>
      <c r="FC231"/>
      <c r="FD231"/>
      <c r="FE231"/>
      <c r="FF231"/>
      <c r="FG231"/>
      <c r="FH231"/>
      <c r="FI231"/>
      <c r="FJ231"/>
      <c r="FK231"/>
      <c r="FL231"/>
      <c r="FM231"/>
      <c r="FN231"/>
      <c r="FO231"/>
      <c r="FP231"/>
      <c r="FQ231"/>
      <c r="FR231"/>
      <c r="FS231"/>
    </row>
    <row r="232" spans="1:175">
      <c r="A232" s="255">
        <v>96</v>
      </c>
      <c r="B232" s="255" t="s">
        <v>175</v>
      </c>
      <c r="C232" s="255" t="s">
        <v>205</v>
      </c>
      <c r="D232" s="221">
        <v>49</v>
      </c>
      <c r="E232" s="221">
        <v>49</v>
      </c>
      <c r="F232" s="221">
        <v>49</v>
      </c>
      <c r="G232" s="221">
        <v>0.6</v>
      </c>
      <c r="H232" s="221">
        <v>0.6</v>
      </c>
      <c r="I232" s="221">
        <v>0.6</v>
      </c>
      <c r="J23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  <c r="BE232"/>
      <c r="BF232"/>
      <c r="BG232"/>
      <c r="BH232"/>
      <c r="BI232"/>
      <c r="BJ232"/>
      <c r="BK232"/>
      <c r="BL232"/>
      <c r="BM232"/>
      <c r="BN232"/>
      <c r="BO232"/>
      <c r="BP232"/>
      <c r="BQ232"/>
      <c r="BR232"/>
      <c r="BS232"/>
      <c r="BT232"/>
      <c r="BU232"/>
      <c r="BV232"/>
      <c r="BW232"/>
      <c r="BX232"/>
      <c r="BY232"/>
      <c r="BZ232"/>
      <c r="CA232"/>
      <c r="CB232"/>
      <c r="CC232"/>
      <c r="CD232"/>
      <c r="CE232"/>
      <c r="CF232"/>
      <c r="CG232"/>
      <c r="CH232"/>
      <c r="CI232"/>
      <c r="CJ232"/>
      <c r="CK232"/>
      <c r="CL232"/>
      <c r="CM232"/>
      <c r="CN232"/>
      <c r="CO232"/>
      <c r="CP232"/>
      <c r="CQ232"/>
      <c r="CR232"/>
      <c r="CS232"/>
      <c r="CT232"/>
      <c r="CU232"/>
      <c r="CV232"/>
      <c r="CW232"/>
      <c r="CX232"/>
      <c r="CY232"/>
      <c r="CZ232"/>
      <c r="DA232"/>
      <c r="DB232"/>
      <c r="DC232"/>
      <c r="DD232"/>
      <c r="DE232"/>
      <c r="DF232"/>
      <c r="DG232"/>
      <c r="DH232"/>
      <c r="DI232"/>
      <c r="DJ232"/>
      <c r="DK232"/>
      <c r="DL232"/>
      <c r="DM232"/>
      <c r="DN232"/>
      <c r="DO232"/>
      <c r="DP232"/>
      <c r="DQ232"/>
      <c r="DR232"/>
      <c r="DS232"/>
      <c r="DT232"/>
      <c r="DU232"/>
      <c r="DV232"/>
      <c r="DW232"/>
      <c r="DX232"/>
      <c r="DY232"/>
      <c r="DZ232"/>
      <c r="EA232"/>
      <c r="EB232"/>
      <c r="EC232"/>
      <c r="ED232"/>
      <c r="EE232"/>
      <c r="EF232"/>
      <c r="EG232"/>
      <c r="EH232"/>
      <c r="EI232"/>
      <c r="EJ232"/>
      <c r="EK232"/>
      <c r="EL232"/>
      <c r="EM232"/>
      <c r="EN232"/>
      <c r="EO232"/>
      <c r="EP232"/>
      <c r="EQ232"/>
      <c r="ER232"/>
      <c r="ES232"/>
      <c r="ET232"/>
      <c r="EU232"/>
      <c r="EV232"/>
      <c r="EW232"/>
      <c r="EX232"/>
      <c r="EY232"/>
      <c r="EZ232"/>
      <c r="FA232"/>
      <c r="FB232"/>
      <c r="FC232"/>
      <c r="FD232"/>
      <c r="FE232"/>
      <c r="FF232"/>
      <c r="FG232"/>
      <c r="FH232"/>
      <c r="FI232"/>
      <c r="FJ232"/>
      <c r="FK232"/>
      <c r="FL232"/>
      <c r="FM232"/>
      <c r="FN232"/>
      <c r="FO232"/>
      <c r="FP232"/>
      <c r="FQ232"/>
      <c r="FR232"/>
      <c r="FS232"/>
    </row>
    <row r="233" spans="1:175">
      <c r="A233" s="255">
        <v>96</v>
      </c>
      <c r="B233" s="255" t="s">
        <v>259</v>
      </c>
      <c r="C233" s="255" t="s">
        <v>205</v>
      </c>
      <c r="D233" s="221">
        <v>49.2</v>
      </c>
      <c r="E233" s="221">
        <v>49</v>
      </c>
      <c r="F233" s="221">
        <v>50</v>
      </c>
      <c r="G233" s="221">
        <v>0.54999999999999993</v>
      </c>
      <c r="H233" s="221">
        <v>0.55000000000000004</v>
      </c>
      <c r="I233" s="221">
        <v>0.55000000000000004</v>
      </c>
      <c r="J233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  <c r="BE233"/>
      <c r="BF233"/>
      <c r="BG233"/>
      <c r="BH233"/>
      <c r="BI233"/>
      <c r="BJ233"/>
      <c r="BK233"/>
      <c r="BL233"/>
      <c r="BM233"/>
      <c r="BN233"/>
      <c r="BO233"/>
      <c r="BP233"/>
      <c r="BQ233"/>
      <c r="BR233"/>
      <c r="BS233"/>
      <c r="BT233"/>
      <c r="BU233"/>
      <c r="BV233"/>
      <c r="BW233"/>
      <c r="BX233"/>
      <c r="BY233"/>
      <c r="BZ233"/>
      <c r="CA233"/>
      <c r="CB233"/>
      <c r="CC233"/>
      <c r="CD233"/>
      <c r="CE233"/>
      <c r="CF233"/>
      <c r="CG233"/>
      <c r="CH233"/>
      <c r="CI233"/>
      <c r="CJ233"/>
      <c r="CK233"/>
      <c r="CL233"/>
      <c r="CM233"/>
      <c r="CN233"/>
      <c r="CO233"/>
      <c r="CP233"/>
      <c r="CQ233"/>
      <c r="CR233"/>
      <c r="CS233"/>
      <c r="CT233"/>
      <c r="CU233"/>
      <c r="CV233"/>
      <c r="CW233"/>
      <c r="CX233"/>
      <c r="CY233"/>
      <c r="CZ233"/>
      <c r="DA233"/>
      <c r="DB233"/>
      <c r="DC233"/>
      <c r="DD233"/>
      <c r="DE233"/>
      <c r="DF233"/>
      <c r="DG233"/>
      <c r="DH233"/>
      <c r="DI233"/>
      <c r="DJ233"/>
      <c r="DK233"/>
      <c r="DL233"/>
      <c r="DM233"/>
      <c r="DN233"/>
      <c r="DO233"/>
      <c r="DP233"/>
      <c r="DQ233"/>
      <c r="DR233"/>
      <c r="DS233"/>
      <c r="DT233"/>
      <c r="DU233"/>
      <c r="DV233"/>
      <c r="DW233"/>
      <c r="DX233"/>
      <c r="DY233"/>
      <c r="DZ233"/>
      <c r="EA233"/>
      <c r="EB233"/>
      <c r="EC233"/>
      <c r="ED233"/>
      <c r="EE233"/>
      <c r="EF233"/>
      <c r="EG233"/>
      <c r="EH233"/>
      <c r="EI233"/>
      <c r="EJ233"/>
      <c r="EK233"/>
      <c r="EL233"/>
      <c r="EM233"/>
      <c r="EN233"/>
      <c r="EO233"/>
      <c r="EP233"/>
      <c r="EQ233"/>
      <c r="ER233"/>
      <c r="ES233"/>
      <c r="ET233"/>
      <c r="EU233"/>
      <c r="EV233"/>
      <c r="EW233"/>
      <c r="EX233"/>
      <c r="EY233"/>
      <c r="EZ233"/>
      <c r="FA233"/>
      <c r="FB233"/>
      <c r="FC233"/>
      <c r="FD233"/>
      <c r="FE233"/>
      <c r="FF233"/>
      <c r="FG233"/>
      <c r="FH233"/>
      <c r="FI233"/>
      <c r="FJ233"/>
      <c r="FK233"/>
      <c r="FL233"/>
      <c r="FM233"/>
      <c r="FN233"/>
      <c r="FO233"/>
      <c r="FP233"/>
      <c r="FQ233"/>
      <c r="FR233"/>
      <c r="FS233"/>
    </row>
    <row r="234" spans="1:175">
      <c r="A234" s="255">
        <v>97</v>
      </c>
      <c r="B234" s="255" t="s">
        <v>262</v>
      </c>
      <c r="C234" s="255" t="s">
        <v>206</v>
      </c>
      <c r="D234" s="221">
        <v>70.2</v>
      </c>
      <c r="E234" s="221">
        <v>70</v>
      </c>
      <c r="F234" s="221">
        <v>72</v>
      </c>
      <c r="G234" s="221">
        <v>0.79999999999999993</v>
      </c>
      <c r="H234" s="221">
        <v>0.8</v>
      </c>
      <c r="I234" s="221">
        <v>0.8</v>
      </c>
      <c r="J234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  <c r="BE234"/>
      <c r="BF234"/>
      <c r="BG234"/>
      <c r="BH234"/>
      <c r="BI234"/>
      <c r="BJ234"/>
      <c r="BK234"/>
      <c r="BL234"/>
      <c r="BM234"/>
      <c r="BN234"/>
      <c r="BO234"/>
      <c r="BP234"/>
      <c r="BQ234"/>
      <c r="BR234"/>
      <c r="BS234"/>
      <c r="BT234"/>
      <c r="BU234"/>
      <c r="BV234"/>
      <c r="BW234"/>
      <c r="BX234"/>
      <c r="BY234"/>
      <c r="BZ234"/>
      <c r="CA234"/>
      <c r="CB234"/>
      <c r="CC234"/>
      <c r="CD234"/>
      <c r="CE234"/>
      <c r="CF234"/>
      <c r="CG234"/>
      <c r="CH234"/>
      <c r="CI234"/>
      <c r="CJ234"/>
      <c r="CK234"/>
      <c r="CL234"/>
      <c r="CM234"/>
      <c r="CN234"/>
      <c r="CO234"/>
      <c r="CP234"/>
      <c r="CQ234"/>
      <c r="CR234"/>
      <c r="CS234"/>
      <c r="CT234"/>
      <c r="CU234"/>
      <c r="CV234"/>
      <c r="CW234"/>
      <c r="CX234"/>
      <c r="CY234"/>
      <c r="CZ234"/>
      <c r="DA234"/>
      <c r="DB234"/>
      <c r="DC234"/>
      <c r="DD234"/>
      <c r="DE234"/>
      <c r="DF234"/>
      <c r="DG234"/>
      <c r="DH234"/>
      <c r="DI234"/>
      <c r="DJ234"/>
      <c r="DK234"/>
      <c r="DL234"/>
      <c r="DM234"/>
      <c r="DN234"/>
      <c r="DO234"/>
      <c r="DP234"/>
      <c r="DQ234"/>
      <c r="DR234"/>
      <c r="DS234"/>
      <c r="DT234"/>
      <c r="DU234"/>
      <c r="DV234"/>
      <c r="DW234"/>
      <c r="DX234"/>
      <c r="DY234"/>
      <c r="DZ234"/>
      <c r="EA234"/>
      <c r="EB234"/>
      <c r="EC234"/>
      <c r="ED234"/>
      <c r="EE234"/>
      <c r="EF234"/>
      <c r="EG234"/>
      <c r="EH234"/>
      <c r="EI234"/>
      <c r="EJ234"/>
      <c r="EK234"/>
      <c r="EL234"/>
      <c r="EM234"/>
      <c r="EN234"/>
      <c r="EO234"/>
      <c r="EP234"/>
      <c r="EQ234"/>
      <c r="ER234"/>
      <c r="ES234"/>
      <c r="ET234"/>
      <c r="EU234"/>
      <c r="EV234"/>
      <c r="EW234"/>
      <c r="EX234"/>
      <c r="EY234"/>
      <c r="EZ234"/>
      <c r="FA234"/>
      <c r="FB234"/>
      <c r="FC234"/>
      <c r="FD234"/>
      <c r="FE234"/>
      <c r="FF234"/>
      <c r="FG234"/>
      <c r="FH234"/>
      <c r="FI234"/>
      <c r="FJ234"/>
      <c r="FK234"/>
      <c r="FL234"/>
      <c r="FM234"/>
      <c r="FN234"/>
      <c r="FO234"/>
      <c r="FP234"/>
      <c r="FQ234"/>
      <c r="FR234"/>
      <c r="FS234"/>
    </row>
    <row r="235" spans="1:175">
      <c r="A235" s="255">
        <v>97</v>
      </c>
      <c r="B235" s="255" t="s">
        <v>229</v>
      </c>
      <c r="C235" s="255" t="s">
        <v>206</v>
      </c>
      <c r="D235" s="221">
        <v>70</v>
      </c>
      <c r="E235" s="221">
        <v>70</v>
      </c>
      <c r="F235" s="221">
        <v>70</v>
      </c>
      <c r="G235" s="221">
        <v>0.8</v>
      </c>
      <c r="H235" s="221">
        <v>0.8</v>
      </c>
      <c r="I235" s="221">
        <v>0.8</v>
      </c>
      <c r="J235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  <c r="BE235"/>
      <c r="BF235"/>
      <c r="BG235"/>
      <c r="BH235"/>
      <c r="BI235"/>
      <c r="BJ235"/>
      <c r="BK235"/>
      <c r="BL235"/>
      <c r="BM235"/>
      <c r="BN235"/>
      <c r="BO235"/>
      <c r="BP235"/>
      <c r="BQ235"/>
      <c r="BR235"/>
      <c r="BS235"/>
      <c r="BT235"/>
      <c r="BU235"/>
      <c r="BV235"/>
      <c r="BW235"/>
      <c r="BX235"/>
      <c r="BY235"/>
      <c r="BZ235"/>
      <c r="CA235"/>
      <c r="CB235"/>
      <c r="CC235"/>
      <c r="CD235"/>
      <c r="CE235"/>
      <c r="CF235"/>
      <c r="CG235"/>
      <c r="CH235"/>
      <c r="CI235"/>
      <c r="CJ235"/>
      <c r="CK235"/>
      <c r="CL235"/>
      <c r="CM235"/>
      <c r="CN235"/>
      <c r="CO235"/>
      <c r="CP235"/>
      <c r="CQ235"/>
      <c r="CR235"/>
      <c r="CS235"/>
      <c r="CT235"/>
      <c r="CU235"/>
      <c r="CV235"/>
      <c r="CW235"/>
      <c r="CX235"/>
      <c r="CY235"/>
      <c r="CZ235"/>
      <c r="DA235"/>
      <c r="DB235"/>
      <c r="DC235"/>
      <c r="DD235"/>
      <c r="DE235"/>
      <c r="DF235"/>
      <c r="DG235"/>
      <c r="DH235"/>
      <c r="DI235"/>
      <c r="DJ235"/>
      <c r="DK235"/>
      <c r="DL235"/>
      <c r="DM235"/>
      <c r="DN235"/>
      <c r="DO235"/>
      <c r="DP235"/>
      <c r="DQ235"/>
      <c r="DR235"/>
      <c r="DS235"/>
      <c r="DT235"/>
      <c r="DU235"/>
      <c r="DV235"/>
      <c r="DW235"/>
      <c r="DX235"/>
      <c r="DY235"/>
      <c r="DZ235"/>
      <c r="EA235"/>
      <c r="EB235"/>
      <c r="EC235"/>
      <c r="ED235"/>
      <c r="EE235"/>
      <c r="EF235"/>
      <c r="EG235"/>
      <c r="EH235"/>
      <c r="EI235"/>
      <c r="EJ235"/>
      <c r="EK235"/>
      <c r="EL235"/>
      <c r="EM235"/>
      <c r="EN235"/>
      <c r="EO235"/>
      <c r="EP235"/>
      <c r="EQ235"/>
      <c r="ER235"/>
      <c r="ES235"/>
      <c r="ET235"/>
      <c r="EU235"/>
      <c r="EV235"/>
      <c r="EW235"/>
      <c r="EX235"/>
      <c r="EY235"/>
      <c r="EZ235"/>
      <c r="FA235"/>
      <c r="FB235"/>
      <c r="FC235"/>
      <c r="FD235"/>
      <c r="FE235"/>
      <c r="FF235"/>
      <c r="FG235"/>
      <c r="FH235"/>
      <c r="FI235"/>
      <c r="FJ235"/>
      <c r="FK235"/>
      <c r="FL235"/>
      <c r="FM235"/>
      <c r="FN235"/>
      <c r="FO235"/>
      <c r="FP235"/>
      <c r="FQ235"/>
      <c r="FR235"/>
      <c r="FS235"/>
    </row>
    <row r="236" spans="1:175">
      <c r="A236" s="255">
        <v>97</v>
      </c>
      <c r="B236" s="255" t="s">
        <v>182</v>
      </c>
      <c r="C236" s="255" t="s">
        <v>206</v>
      </c>
      <c r="D236" s="221"/>
      <c r="E236" s="221"/>
      <c r="F236" s="221"/>
      <c r="G236" s="221">
        <v>1.1412499999999999</v>
      </c>
      <c r="H236" s="221">
        <v>1</v>
      </c>
      <c r="I236" s="221">
        <v>1.28</v>
      </c>
      <c r="J236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  <c r="BE236"/>
      <c r="BF236"/>
      <c r="BG236"/>
      <c r="BH236"/>
      <c r="BI236"/>
      <c r="BJ236"/>
      <c r="BK236"/>
      <c r="BL236"/>
      <c r="BM236"/>
      <c r="BN236"/>
      <c r="BO236"/>
      <c r="BP236"/>
      <c r="BQ236"/>
      <c r="BR236"/>
      <c r="BS236"/>
      <c r="BT236"/>
      <c r="BU236"/>
      <c r="BV236"/>
      <c r="BW236"/>
      <c r="BX236"/>
      <c r="BY236"/>
      <c r="BZ236"/>
      <c r="CA236"/>
      <c r="CB236"/>
      <c r="CC236"/>
      <c r="CD236"/>
      <c r="CE236"/>
      <c r="CF236"/>
      <c r="CG236"/>
      <c r="CH236"/>
      <c r="CI236"/>
      <c r="CJ236"/>
      <c r="CK236"/>
      <c r="CL236"/>
      <c r="CM236"/>
      <c r="CN236"/>
      <c r="CO236"/>
      <c r="CP236"/>
      <c r="CQ236"/>
      <c r="CR236"/>
      <c r="CS236"/>
      <c r="CT236"/>
      <c r="CU236"/>
      <c r="CV236"/>
      <c r="CW236"/>
      <c r="CX236"/>
      <c r="CY236"/>
      <c r="CZ236"/>
      <c r="DA236"/>
      <c r="DB236"/>
      <c r="DC236"/>
      <c r="DD236"/>
      <c r="DE236"/>
      <c r="DF236"/>
      <c r="DG236"/>
      <c r="DH236"/>
      <c r="DI236"/>
      <c r="DJ236"/>
      <c r="DK236"/>
      <c r="DL236"/>
      <c r="DM236"/>
      <c r="DN236"/>
      <c r="DO236"/>
      <c r="DP236"/>
      <c r="DQ236"/>
      <c r="DR236"/>
      <c r="DS236"/>
      <c r="DT236"/>
      <c r="DU236"/>
      <c r="DV236"/>
      <c r="DW236"/>
      <c r="DX236"/>
      <c r="DY236"/>
      <c r="DZ236"/>
      <c r="EA236"/>
      <c r="EB236"/>
      <c r="EC236"/>
      <c r="ED236"/>
      <c r="EE236"/>
      <c r="EF236"/>
      <c r="EG236"/>
      <c r="EH236"/>
      <c r="EI236"/>
      <c r="EJ236"/>
      <c r="EK236"/>
      <c r="EL236"/>
      <c r="EM236"/>
      <c r="EN236"/>
      <c r="EO236"/>
      <c r="EP236"/>
      <c r="EQ236"/>
      <c r="ER236"/>
      <c r="ES236"/>
      <c r="ET236"/>
      <c r="EU236"/>
      <c r="EV236"/>
      <c r="EW236"/>
      <c r="EX236"/>
      <c r="EY236"/>
      <c r="EZ236"/>
      <c r="FA236"/>
      <c r="FB236"/>
      <c r="FC236"/>
      <c r="FD236"/>
      <c r="FE236"/>
      <c r="FF236"/>
      <c r="FG236"/>
      <c r="FH236"/>
      <c r="FI236"/>
      <c r="FJ236"/>
      <c r="FK236"/>
      <c r="FL236"/>
      <c r="FM236"/>
      <c r="FN236"/>
      <c r="FO236"/>
      <c r="FP236"/>
      <c r="FQ236"/>
      <c r="FR236"/>
      <c r="FS236"/>
    </row>
    <row r="237" spans="1:175">
      <c r="A237" s="255">
        <v>97</v>
      </c>
      <c r="B237" s="255" t="s">
        <v>175</v>
      </c>
      <c r="C237" s="255" t="s">
        <v>206</v>
      </c>
      <c r="D237" s="221">
        <v>75</v>
      </c>
      <c r="E237" s="221">
        <v>75</v>
      </c>
      <c r="F237" s="221">
        <v>75</v>
      </c>
      <c r="G237" s="221">
        <v>1.1499999999999999</v>
      </c>
      <c r="H237" s="221">
        <v>1.1499999999999999</v>
      </c>
      <c r="I237" s="221">
        <v>1.1499999999999999</v>
      </c>
      <c r="J237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  <c r="BE237"/>
      <c r="BF237"/>
      <c r="BG237"/>
      <c r="BH237"/>
      <c r="BI237"/>
      <c r="BJ237"/>
      <c r="BK237"/>
      <c r="BL237"/>
      <c r="BM237"/>
      <c r="BN237"/>
      <c r="BO237"/>
      <c r="BP237"/>
      <c r="BQ237"/>
      <c r="BR237"/>
      <c r="BS237"/>
      <c r="BT237"/>
      <c r="BU237"/>
      <c r="BV237"/>
      <c r="BW237"/>
      <c r="BX237"/>
      <c r="BY237"/>
      <c r="BZ237"/>
      <c r="CA237"/>
      <c r="CB237"/>
      <c r="CC237"/>
      <c r="CD237"/>
      <c r="CE237"/>
      <c r="CF237"/>
      <c r="CG237"/>
      <c r="CH237"/>
      <c r="CI237"/>
      <c r="CJ237"/>
      <c r="CK237"/>
      <c r="CL237"/>
      <c r="CM237"/>
      <c r="CN237"/>
      <c r="CO237"/>
      <c r="CP237"/>
      <c r="CQ237"/>
      <c r="CR237"/>
      <c r="CS237"/>
      <c r="CT237"/>
      <c r="CU237"/>
      <c r="CV237"/>
      <c r="CW237"/>
      <c r="CX237"/>
      <c r="CY237"/>
      <c r="CZ237"/>
      <c r="DA237"/>
      <c r="DB237"/>
      <c r="DC237"/>
      <c r="DD237"/>
      <c r="DE237"/>
      <c r="DF237"/>
      <c r="DG237"/>
      <c r="DH237"/>
      <c r="DI237"/>
      <c r="DJ237"/>
      <c r="DK237"/>
      <c r="DL237"/>
      <c r="DM237"/>
      <c r="DN237"/>
      <c r="DO237"/>
      <c r="DP237"/>
      <c r="DQ237"/>
      <c r="DR237"/>
      <c r="DS237"/>
      <c r="DT237"/>
      <c r="DU237"/>
      <c r="DV237"/>
      <c r="DW237"/>
      <c r="DX237"/>
      <c r="DY237"/>
      <c r="DZ237"/>
      <c r="EA237"/>
      <c r="EB237"/>
      <c r="EC237"/>
      <c r="ED237"/>
      <c r="EE237"/>
      <c r="EF237"/>
      <c r="EG237"/>
      <c r="EH237"/>
      <c r="EI237"/>
      <c r="EJ237"/>
      <c r="EK237"/>
      <c r="EL237"/>
      <c r="EM237"/>
      <c r="EN237"/>
      <c r="EO237"/>
      <c r="EP237"/>
      <c r="EQ237"/>
      <c r="ER237"/>
      <c r="ES237"/>
      <c r="ET237"/>
      <c r="EU237"/>
      <c r="EV237"/>
      <c r="EW237"/>
      <c r="EX237"/>
      <c r="EY237"/>
      <c r="EZ237"/>
      <c r="FA237"/>
      <c r="FB237"/>
      <c r="FC237"/>
      <c r="FD237"/>
      <c r="FE237"/>
      <c r="FF237"/>
      <c r="FG237"/>
      <c r="FH237"/>
      <c r="FI237"/>
      <c r="FJ237"/>
      <c r="FK237"/>
      <c r="FL237"/>
      <c r="FM237"/>
      <c r="FN237"/>
      <c r="FO237"/>
      <c r="FP237"/>
      <c r="FQ237"/>
      <c r="FR237"/>
      <c r="FS237"/>
    </row>
    <row r="238" spans="1:175">
      <c r="A238" s="255">
        <v>97</v>
      </c>
      <c r="B238" s="255" t="s">
        <v>259</v>
      </c>
      <c r="C238" s="255" t="s">
        <v>206</v>
      </c>
      <c r="D238" s="221">
        <v>80</v>
      </c>
      <c r="E238" s="221">
        <v>75</v>
      </c>
      <c r="F238" s="221">
        <v>85</v>
      </c>
      <c r="G238" s="221">
        <v>1.075</v>
      </c>
      <c r="H238" s="221">
        <v>1</v>
      </c>
      <c r="I238" s="221">
        <v>1.2</v>
      </c>
      <c r="J238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  <c r="BE238"/>
      <c r="BF238"/>
      <c r="BG238"/>
      <c r="BH238"/>
      <c r="BI238"/>
      <c r="BJ238"/>
      <c r="BK238"/>
      <c r="BL238"/>
      <c r="BM238"/>
      <c r="BN238"/>
      <c r="BO238"/>
      <c r="BP238"/>
      <c r="BQ238"/>
      <c r="BR238"/>
      <c r="BS238"/>
      <c r="BT238"/>
      <c r="BU238"/>
      <c r="BV238"/>
      <c r="BW238"/>
      <c r="BX238"/>
      <c r="BY238"/>
      <c r="BZ238"/>
      <c r="CA238"/>
      <c r="CB238"/>
      <c r="CC238"/>
      <c r="CD238"/>
      <c r="CE238"/>
      <c r="CF238"/>
      <c r="CG238"/>
      <c r="CH238"/>
      <c r="CI238"/>
      <c r="CJ238"/>
      <c r="CK238"/>
      <c r="CL238"/>
      <c r="CM238"/>
      <c r="CN238"/>
      <c r="CO238"/>
      <c r="CP238"/>
      <c r="CQ238"/>
      <c r="CR238"/>
      <c r="CS238"/>
      <c r="CT238"/>
      <c r="CU238"/>
      <c r="CV238"/>
      <c r="CW238"/>
      <c r="CX238"/>
      <c r="CY238"/>
      <c r="CZ238"/>
      <c r="DA238"/>
      <c r="DB238"/>
      <c r="DC238"/>
      <c r="DD238"/>
      <c r="DE238"/>
      <c r="DF238"/>
      <c r="DG238"/>
      <c r="DH238"/>
      <c r="DI238"/>
      <c r="DJ238"/>
      <c r="DK238"/>
      <c r="DL238"/>
      <c r="DM238"/>
      <c r="DN238"/>
      <c r="DO238"/>
      <c r="DP238"/>
      <c r="DQ238"/>
      <c r="DR238"/>
      <c r="DS238"/>
      <c r="DT238"/>
      <c r="DU238"/>
      <c r="DV238"/>
      <c r="DW238"/>
      <c r="DX238"/>
      <c r="DY238"/>
      <c r="DZ238"/>
      <c r="EA238"/>
      <c r="EB238"/>
      <c r="EC238"/>
      <c r="ED238"/>
      <c r="EE238"/>
      <c r="EF238"/>
      <c r="EG238"/>
      <c r="EH238"/>
      <c r="EI238"/>
      <c r="EJ238"/>
      <c r="EK238"/>
      <c r="EL238"/>
      <c r="EM238"/>
      <c r="EN238"/>
      <c r="EO238"/>
      <c r="EP238"/>
      <c r="EQ238"/>
      <c r="ER238"/>
      <c r="ES238"/>
      <c r="ET238"/>
      <c r="EU238"/>
      <c r="EV238"/>
      <c r="EW238"/>
      <c r="EX238"/>
      <c r="EY238"/>
      <c r="EZ238"/>
      <c r="FA238"/>
      <c r="FB238"/>
      <c r="FC238"/>
      <c r="FD238"/>
      <c r="FE238"/>
      <c r="FF238"/>
      <c r="FG238"/>
      <c r="FH238"/>
      <c r="FI238"/>
      <c r="FJ238"/>
      <c r="FK238"/>
      <c r="FL238"/>
      <c r="FM238"/>
      <c r="FN238"/>
      <c r="FO238"/>
      <c r="FP238"/>
      <c r="FQ238"/>
      <c r="FR238"/>
      <c r="FS238"/>
    </row>
    <row r="239" spans="1:175">
      <c r="A239" s="255">
        <v>98</v>
      </c>
      <c r="B239" s="255" t="s">
        <v>262</v>
      </c>
      <c r="C239" s="255" t="s">
        <v>266</v>
      </c>
      <c r="D239" s="221">
        <v>156.18181818181819</v>
      </c>
      <c r="E239" s="221">
        <v>148</v>
      </c>
      <c r="F239" s="221">
        <v>165</v>
      </c>
      <c r="G239" s="221">
        <v>1.73125</v>
      </c>
      <c r="H239" s="221">
        <v>1.7</v>
      </c>
      <c r="I239" s="221">
        <v>1.8</v>
      </c>
      <c r="J239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  <c r="BE239"/>
      <c r="BF239"/>
      <c r="BG239"/>
      <c r="BH239"/>
      <c r="BI239"/>
      <c r="BJ239"/>
      <c r="BK239"/>
      <c r="BL239"/>
      <c r="BM239"/>
      <c r="BN239"/>
      <c r="BO239"/>
      <c r="BP239"/>
      <c r="BQ239"/>
      <c r="BR239"/>
      <c r="BS239"/>
      <c r="BT239"/>
      <c r="BU239"/>
      <c r="BV239"/>
      <c r="BW239"/>
      <c r="BX239"/>
      <c r="BY239"/>
      <c r="BZ239"/>
      <c r="CA239"/>
      <c r="CB239"/>
      <c r="CC239"/>
      <c r="CD239"/>
      <c r="CE239"/>
      <c r="CF239"/>
      <c r="CG239"/>
      <c r="CH239"/>
      <c r="CI239"/>
      <c r="CJ239"/>
      <c r="CK239"/>
      <c r="CL239"/>
      <c r="CM239"/>
      <c r="CN239"/>
      <c r="CO239"/>
      <c r="CP239"/>
      <c r="CQ239"/>
      <c r="CR239"/>
      <c r="CS239"/>
      <c r="CT239"/>
      <c r="CU239"/>
      <c r="CV239"/>
      <c r="CW239"/>
      <c r="CX239"/>
      <c r="CY239"/>
      <c r="CZ239"/>
      <c r="DA239"/>
      <c r="DB239"/>
      <c r="DC239"/>
      <c r="DD239"/>
      <c r="DE239"/>
      <c r="DF239"/>
      <c r="DG239"/>
      <c r="DH239"/>
      <c r="DI239"/>
      <c r="DJ239"/>
      <c r="DK239"/>
      <c r="DL239"/>
      <c r="DM239"/>
      <c r="DN239"/>
      <c r="DO239"/>
      <c r="DP239"/>
      <c r="DQ239"/>
      <c r="DR239"/>
      <c r="DS239"/>
      <c r="DT239"/>
      <c r="DU239"/>
      <c r="DV239"/>
      <c r="DW239"/>
      <c r="DX239"/>
      <c r="DY239"/>
      <c r="DZ239"/>
      <c r="EA239"/>
      <c r="EB239"/>
      <c r="EC239"/>
      <c r="ED239"/>
      <c r="EE239"/>
      <c r="EF239"/>
      <c r="EG239"/>
      <c r="EH239"/>
      <c r="EI239"/>
      <c r="EJ239"/>
      <c r="EK239"/>
      <c r="EL239"/>
      <c r="EM239"/>
      <c r="EN239"/>
      <c r="EO239"/>
      <c r="EP239"/>
      <c r="EQ239"/>
      <c r="ER239"/>
      <c r="ES239"/>
      <c r="ET239"/>
      <c r="EU239"/>
      <c r="EV239"/>
      <c r="EW239"/>
      <c r="EX239"/>
      <c r="EY239"/>
      <c r="EZ239"/>
      <c r="FA239"/>
      <c r="FB239"/>
      <c r="FC239"/>
      <c r="FD239"/>
      <c r="FE239"/>
      <c r="FF239"/>
      <c r="FG239"/>
      <c r="FH239"/>
      <c r="FI239"/>
      <c r="FJ239"/>
      <c r="FK239"/>
      <c r="FL239"/>
      <c r="FM239"/>
      <c r="FN239"/>
      <c r="FO239"/>
      <c r="FP239"/>
      <c r="FQ239"/>
      <c r="FR239"/>
      <c r="FS239"/>
    </row>
    <row r="240" spans="1:175">
      <c r="A240" s="255">
        <v>98</v>
      </c>
      <c r="B240" s="255" t="s">
        <v>229</v>
      </c>
      <c r="C240" s="255" t="s">
        <v>266</v>
      </c>
      <c r="D240" s="221">
        <v>160</v>
      </c>
      <c r="E240" s="221">
        <v>160</v>
      </c>
      <c r="F240" s="221">
        <v>160</v>
      </c>
      <c r="G240" s="221">
        <v>1.75</v>
      </c>
      <c r="H240" s="221">
        <v>1.75</v>
      </c>
      <c r="I240" s="221">
        <v>1.75</v>
      </c>
      <c r="J240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  <c r="BE240"/>
      <c r="BF240"/>
      <c r="BG240"/>
      <c r="BH240"/>
      <c r="BI240"/>
      <c r="BJ240"/>
      <c r="BK240"/>
      <c r="BL240"/>
      <c r="BM240"/>
      <c r="BN240"/>
      <c r="BO240"/>
      <c r="BP240"/>
      <c r="BQ240"/>
      <c r="BR240"/>
      <c r="BS240"/>
      <c r="BT240"/>
      <c r="BU240"/>
      <c r="BV240"/>
      <c r="BW240"/>
      <c r="BX240"/>
      <c r="BY240"/>
      <c r="BZ240"/>
      <c r="CA240"/>
      <c r="CB240"/>
      <c r="CC240"/>
      <c r="CD240"/>
      <c r="CE240"/>
      <c r="CF240"/>
      <c r="CG240"/>
      <c r="CH240"/>
      <c r="CI240"/>
      <c r="CJ240"/>
      <c r="CK240"/>
      <c r="CL240"/>
      <c r="CM240"/>
      <c r="CN240"/>
      <c r="CO240"/>
      <c r="CP240"/>
      <c r="CQ240"/>
      <c r="CR240"/>
      <c r="CS240"/>
      <c r="CT240"/>
      <c r="CU240"/>
      <c r="CV240"/>
      <c r="CW240"/>
      <c r="CX240"/>
      <c r="CY240"/>
      <c r="CZ240"/>
      <c r="DA240"/>
      <c r="DB240"/>
      <c r="DC240"/>
      <c r="DD240"/>
      <c r="DE240"/>
      <c r="DF240"/>
      <c r="DG240"/>
      <c r="DH240"/>
      <c r="DI240"/>
      <c r="DJ240"/>
      <c r="DK240"/>
      <c r="DL240"/>
      <c r="DM240"/>
      <c r="DN240"/>
      <c r="DO240"/>
      <c r="DP240"/>
      <c r="DQ240"/>
      <c r="DR240"/>
      <c r="DS240"/>
      <c r="DT240"/>
      <c r="DU240"/>
      <c r="DV240"/>
      <c r="DW240"/>
      <c r="DX240"/>
      <c r="DY240"/>
      <c r="DZ240"/>
      <c r="EA240"/>
      <c r="EB240"/>
      <c r="EC240"/>
      <c r="ED240"/>
      <c r="EE240"/>
      <c r="EF240"/>
      <c r="EG240"/>
      <c r="EH240"/>
      <c r="EI240"/>
      <c r="EJ240"/>
      <c r="EK240"/>
      <c r="EL240"/>
      <c r="EM240"/>
      <c r="EN240"/>
      <c r="EO240"/>
      <c r="EP240"/>
      <c r="EQ240"/>
      <c r="ER240"/>
      <c r="ES240"/>
      <c r="ET240"/>
      <c r="EU240"/>
      <c r="EV240"/>
      <c r="EW240"/>
      <c r="EX240"/>
      <c r="EY240"/>
      <c r="EZ240"/>
      <c r="FA240"/>
      <c r="FB240"/>
      <c r="FC240"/>
      <c r="FD240"/>
      <c r="FE240"/>
      <c r="FF240"/>
      <c r="FG240"/>
      <c r="FH240"/>
      <c r="FI240"/>
      <c r="FJ240"/>
      <c r="FK240"/>
      <c r="FL240"/>
      <c r="FM240"/>
      <c r="FN240"/>
      <c r="FO240"/>
      <c r="FP240"/>
      <c r="FQ240"/>
      <c r="FR240"/>
      <c r="FS240"/>
    </row>
    <row r="241" spans="1:175">
      <c r="A241" s="255">
        <v>98</v>
      </c>
      <c r="B241" s="255" t="s">
        <v>182</v>
      </c>
      <c r="C241" s="255" t="s">
        <v>266</v>
      </c>
      <c r="D241" s="221"/>
      <c r="E241" s="221"/>
      <c r="F241" s="221"/>
      <c r="G241" s="221">
        <v>2.0187499999999998</v>
      </c>
      <c r="H241" s="221">
        <v>2</v>
      </c>
      <c r="I241" s="221">
        <v>2.15</v>
      </c>
      <c r="J241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  <c r="BE241"/>
      <c r="BF241"/>
      <c r="BG241"/>
      <c r="BH241"/>
      <c r="BI241"/>
      <c r="BJ241"/>
      <c r="BK241"/>
      <c r="BL241"/>
      <c r="BM241"/>
      <c r="BN241"/>
      <c r="BO241"/>
      <c r="BP241"/>
      <c r="BQ241"/>
      <c r="BR241"/>
      <c r="BS241"/>
      <c r="BT241"/>
      <c r="BU241"/>
      <c r="BV241"/>
      <c r="BW241"/>
      <c r="BX241"/>
      <c r="BY241"/>
      <c r="BZ241"/>
      <c r="CA241"/>
      <c r="CB241"/>
      <c r="CC241"/>
      <c r="CD241"/>
      <c r="CE241"/>
      <c r="CF241"/>
      <c r="CG241"/>
      <c r="CH241"/>
      <c r="CI241"/>
      <c r="CJ241"/>
      <c r="CK241"/>
      <c r="CL241"/>
      <c r="CM241"/>
      <c r="CN241"/>
      <c r="CO241"/>
      <c r="CP241"/>
      <c r="CQ241"/>
      <c r="CR241"/>
      <c r="CS241"/>
      <c r="CT241"/>
      <c r="CU241"/>
      <c r="CV241"/>
      <c r="CW241"/>
      <c r="CX241"/>
      <c r="CY241"/>
      <c r="CZ241"/>
      <c r="DA241"/>
      <c r="DB241"/>
      <c r="DC241"/>
      <c r="DD241"/>
      <c r="DE241"/>
      <c r="DF241"/>
      <c r="DG241"/>
      <c r="DH241"/>
      <c r="DI241"/>
      <c r="DJ241"/>
      <c r="DK241"/>
      <c r="DL241"/>
      <c r="DM241"/>
      <c r="DN241"/>
      <c r="DO241"/>
      <c r="DP241"/>
      <c r="DQ241"/>
      <c r="DR241"/>
      <c r="DS241"/>
      <c r="DT241"/>
      <c r="DU241"/>
      <c r="DV241"/>
      <c r="DW241"/>
      <c r="DX241"/>
      <c r="DY241"/>
      <c r="DZ241"/>
      <c r="EA241"/>
      <c r="EB241"/>
      <c r="EC241"/>
      <c r="ED241"/>
      <c r="EE241"/>
      <c r="EF241"/>
      <c r="EG241"/>
      <c r="EH241"/>
      <c r="EI241"/>
      <c r="EJ241"/>
      <c r="EK241"/>
      <c r="EL241"/>
      <c r="EM241"/>
      <c r="EN241"/>
      <c r="EO241"/>
      <c r="EP241"/>
      <c r="EQ241"/>
      <c r="ER241"/>
      <c r="ES241"/>
      <c r="ET241"/>
      <c r="EU241"/>
      <c r="EV241"/>
      <c r="EW241"/>
      <c r="EX241"/>
      <c r="EY241"/>
      <c r="EZ241"/>
      <c r="FA241"/>
      <c r="FB241"/>
      <c r="FC241"/>
      <c r="FD241"/>
      <c r="FE241"/>
      <c r="FF241"/>
      <c r="FG241"/>
      <c r="FH241"/>
      <c r="FI241"/>
      <c r="FJ241"/>
      <c r="FK241"/>
      <c r="FL241"/>
      <c r="FM241"/>
      <c r="FN241"/>
      <c r="FO241"/>
      <c r="FP241"/>
      <c r="FQ241"/>
      <c r="FR241"/>
      <c r="FS241"/>
    </row>
    <row r="242" spans="1:175">
      <c r="A242" s="255">
        <v>98</v>
      </c>
      <c r="B242" s="255" t="s">
        <v>175</v>
      </c>
      <c r="C242" s="255" t="s">
        <v>266</v>
      </c>
      <c r="D242" s="221">
        <v>160</v>
      </c>
      <c r="E242" s="221">
        <v>160</v>
      </c>
      <c r="F242" s="221">
        <v>160</v>
      </c>
      <c r="G242" s="221">
        <v>2</v>
      </c>
      <c r="H242" s="221">
        <v>2</v>
      </c>
      <c r="I242" s="221">
        <v>2</v>
      </c>
      <c r="J24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  <c r="BE242"/>
      <c r="BF242"/>
      <c r="BG242"/>
      <c r="BH242"/>
      <c r="BI242"/>
      <c r="BJ242"/>
      <c r="BK242"/>
      <c r="BL242"/>
      <c r="BM242"/>
      <c r="BN242"/>
      <c r="BO242"/>
      <c r="BP242"/>
      <c r="BQ242"/>
      <c r="BR242"/>
      <c r="BS242"/>
      <c r="BT242"/>
      <c r="BU242"/>
      <c r="BV242"/>
      <c r="BW242"/>
      <c r="BX242"/>
      <c r="BY242"/>
      <c r="BZ242"/>
      <c r="CA242"/>
      <c r="CB242"/>
      <c r="CC242"/>
      <c r="CD242"/>
      <c r="CE242"/>
      <c r="CF242"/>
      <c r="CG242"/>
      <c r="CH242"/>
      <c r="CI242"/>
      <c r="CJ242"/>
      <c r="CK242"/>
      <c r="CL242"/>
      <c r="CM242"/>
      <c r="CN242"/>
      <c r="CO242"/>
      <c r="CP242"/>
      <c r="CQ242"/>
      <c r="CR242"/>
      <c r="CS242"/>
      <c r="CT242"/>
      <c r="CU242"/>
      <c r="CV242"/>
      <c r="CW242"/>
      <c r="CX242"/>
      <c r="CY242"/>
      <c r="CZ242"/>
      <c r="DA242"/>
      <c r="DB242"/>
      <c r="DC242"/>
      <c r="DD242"/>
      <c r="DE242"/>
      <c r="DF242"/>
      <c r="DG242"/>
      <c r="DH242"/>
      <c r="DI242"/>
      <c r="DJ242"/>
      <c r="DK242"/>
      <c r="DL242"/>
      <c r="DM242"/>
      <c r="DN242"/>
      <c r="DO242"/>
      <c r="DP242"/>
      <c r="DQ242"/>
      <c r="DR242"/>
      <c r="DS242"/>
      <c r="DT242"/>
      <c r="DU242"/>
      <c r="DV242"/>
      <c r="DW242"/>
      <c r="DX242"/>
      <c r="DY242"/>
      <c r="DZ242"/>
      <c r="EA242"/>
      <c r="EB242"/>
      <c r="EC242"/>
      <c r="ED242"/>
      <c r="EE242"/>
      <c r="EF242"/>
      <c r="EG242"/>
      <c r="EH242"/>
      <c r="EI242"/>
      <c r="EJ242"/>
      <c r="EK242"/>
      <c r="EL242"/>
      <c r="EM242"/>
      <c r="EN242"/>
      <c r="EO242"/>
      <c r="EP242"/>
      <c r="EQ242"/>
      <c r="ER242"/>
      <c r="ES242"/>
      <c r="ET242"/>
      <c r="EU242"/>
      <c r="EV242"/>
      <c r="EW242"/>
      <c r="EX242"/>
      <c r="EY242"/>
      <c r="EZ242"/>
      <c r="FA242"/>
      <c r="FB242"/>
      <c r="FC242"/>
      <c r="FD242"/>
      <c r="FE242"/>
      <c r="FF242"/>
      <c r="FG242"/>
      <c r="FH242"/>
      <c r="FI242"/>
      <c r="FJ242"/>
      <c r="FK242"/>
      <c r="FL242"/>
      <c r="FM242"/>
      <c r="FN242"/>
      <c r="FO242"/>
      <c r="FP242"/>
      <c r="FQ242"/>
      <c r="FR242"/>
      <c r="FS242"/>
    </row>
    <row r="243" spans="1:175">
      <c r="A243" s="255">
        <v>98</v>
      </c>
      <c r="B243" s="255" t="s">
        <v>259</v>
      </c>
      <c r="C243" s="255" t="s">
        <v>266</v>
      </c>
      <c r="D243" s="221">
        <v>170</v>
      </c>
      <c r="E243" s="221">
        <v>160</v>
      </c>
      <c r="F243" s="221">
        <v>180</v>
      </c>
      <c r="G243" s="221">
        <v>1.97</v>
      </c>
      <c r="H243" s="221">
        <v>1.8</v>
      </c>
      <c r="I243" s="221">
        <v>2.25</v>
      </c>
      <c r="J243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  <c r="BE243"/>
      <c r="BF243"/>
      <c r="BG243"/>
      <c r="BH243"/>
      <c r="BI243"/>
      <c r="BJ243"/>
      <c r="BK243"/>
      <c r="BL243"/>
      <c r="BM243"/>
      <c r="BN243"/>
      <c r="BO243"/>
      <c r="BP243"/>
      <c r="BQ243"/>
      <c r="BR243"/>
      <c r="BS243"/>
      <c r="BT243"/>
      <c r="BU243"/>
      <c r="BV243"/>
      <c r="BW243"/>
      <c r="BX243"/>
      <c r="BY243"/>
      <c r="BZ243"/>
      <c r="CA243"/>
      <c r="CB243"/>
      <c r="CC243"/>
      <c r="CD243"/>
      <c r="CE243"/>
      <c r="CF243"/>
      <c r="CG243"/>
      <c r="CH243"/>
      <c r="CI243"/>
      <c r="CJ243"/>
      <c r="CK243"/>
      <c r="CL243"/>
      <c r="CM243"/>
      <c r="CN243"/>
      <c r="CO243"/>
      <c r="CP243"/>
      <c r="CQ243"/>
      <c r="CR243"/>
      <c r="CS243"/>
      <c r="CT243"/>
      <c r="CU243"/>
      <c r="CV243"/>
      <c r="CW243"/>
      <c r="CX243"/>
      <c r="CY243"/>
      <c r="CZ243"/>
      <c r="DA243"/>
      <c r="DB243"/>
      <c r="DC243"/>
      <c r="DD243"/>
      <c r="DE243"/>
      <c r="DF243"/>
      <c r="DG243"/>
      <c r="DH243"/>
      <c r="DI243"/>
      <c r="DJ243"/>
      <c r="DK243"/>
      <c r="DL243"/>
      <c r="DM243"/>
      <c r="DN243"/>
      <c r="DO243"/>
      <c r="DP243"/>
      <c r="DQ243"/>
      <c r="DR243"/>
      <c r="DS243"/>
      <c r="DT243"/>
      <c r="DU243"/>
      <c r="DV243"/>
      <c r="DW243"/>
      <c r="DX243"/>
      <c r="DY243"/>
      <c r="DZ243"/>
      <c r="EA243"/>
      <c r="EB243"/>
      <c r="EC243"/>
      <c r="ED243"/>
      <c r="EE243"/>
      <c r="EF243"/>
      <c r="EG243"/>
      <c r="EH243"/>
      <c r="EI243"/>
      <c r="EJ243"/>
      <c r="EK243"/>
      <c r="EL243"/>
      <c r="EM243"/>
      <c r="EN243"/>
      <c r="EO243"/>
      <c r="EP243"/>
      <c r="EQ243"/>
      <c r="ER243"/>
      <c r="ES243"/>
      <c r="ET243"/>
      <c r="EU243"/>
      <c r="EV243"/>
      <c r="EW243"/>
      <c r="EX243"/>
      <c r="EY243"/>
      <c r="EZ243"/>
      <c r="FA243"/>
      <c r="FB243"/>
      <c r="FC243"/>
      <c r="FD243"/>
      <c r="FE243"/>
      <c r="FF243"/>
      <c r="FG243"/>
      <c r="FH243"/>
      <c r="FI243"/>
      <c r="FJ243"/>
      <c r="FK243"/>
      <c r="FL243"/>
      <c r="FM243"/>
      <c r="FN243"/>
      <c r="FO243"/>
      <c r="FP243"/>
      <c r="FQ243"/>
      <c r="FR243"/>
      <c r="FS243"/>
    </row>
    <row r="244" spans="1:175">
      <c r="A244" s="255">
        <v>99</v>
      </c>
      <c r="B244" s="255" t="s">
        <v>229</v>
      </c>
      <c r="C244" s="255" t="s">
        <v>208</v>
      </c>
      <c r="D244" s="221">
        <v>26</v>
      </c>
      <c r="E244" s="221">
        <v>26</v>
      </c>
      <c r="F244" s="221">
        <v>26</v>
      </c>
      <c r="G244" s="221"/>
      <c r="H244" s="221"/>
      <c r="I244" s="221"/>
      <c r="J244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  <c r="BE244"/>
      <c r="BF244"/>
      <c r="BG244"/>
      <c r="BH244"/>
      <c r="BI244"/>
      <c r="BJ244"/>
      <c r="BK244"/>
      <c r="BL244"/>
      <c r="BM244"/>
      <c r="BN244"/>
      <c r="BO244"/>
      <c r="BP244"/>
      <c r="BQ244"/>
      <c r="BR244"/>
      <c r="BS244"/>
      <c r="BT244"/>
      <c r="BU244"/>
      <c r="BV244"/>
      <c r="BW244"/>
      <c r="BX244"/>
      <c r="BY244"/>
      <c r="BZ244"/>
      <c r="CA244"/>
      <c r="CB244"/>
      <c r="CC244"/>
      <c r="CD244"/>
      <c r="CE244"/>
      <c r="CF244"/>
      <c r="CG244"/>
      <c r="CH244"/>
      <c r="CI244"/>
      <c r="CJ244"/>
      <c r="CK244"/>
      <c r="CL244"/>
      <c r="CM244"/>
      <c r="CN244"/>
      <c r="CO244"/>
      <c r="CP244"/>
      <c r="CQ244"/>
      <c r="CR244"/>
      <c r="CS244"/>
      <c r="CT244"/>
      <c r="CU244"/>
      <c r="CV244"/>
      <c r="CW244"/>
      <c r="CX244"/>
      <c r="CY244"/>
      <c r="CZ244"/>
      <c r="DA244"/>
      <c r="DB244"/>
      <c r="DC244"/>
      <c r="DD244"/>
      <c r="DE244"/>
      <c r="DF244"/>
      <c r="DG244"/>
      <c r="DH244"/>
      <c r="DI244"/>
      <c r="DJ244"/>
      <c r="DK244"/>
      <c r="DL244"/>
      <c r="DM244"/>
      <c r="DN244"/>
      <c r="DO244"/>
      <c r="DP244"/>
      <c r="DQ244"/>
      <c r="DR244"/>
      <c r="DS244"/>
      <c r="DT244"/>
      <c r="DU244"/>
      <c r="DV244"/>
      <c r="DW244"/>
      <c r="DX244"/>
      <c r="DY244"/>
      <c r="DZ244"/>
      <c r="EA244"/>
      <c r="EB244"/>
      <c r="EC244"/>
      <c r="ED244"/>
      <c r="EE244"/>
      <c r="EF244"/>
      <c r="EG244"/>
      <c r="EH244"/>
      <c r="EI244"/>
      <c r="EJ244"/>
      <c r="EK244"/>
      <c r="EL244"/>
      <c r="EM244"/>
      <c r="EN244"/>
      <c r="EO244"/>
      <c r="EP244"/>
      <c r="EQ244"/>
      <c r="ER244"/>
      <c r="ES244"/>
      <c r="ET244"/>
      <c r="EU244"/>
      <c r="EV244"/>
      <c r="EW244"/>
      <c r="EX244"/>
      <c r="EY244"/>
      <c r="EZ244"/>
      <c r="FA244"/>
      <c r="FB244"/>
      <c r="FC244"/>
      <c r="FD244"/>
      <c r="FE244"/>
      <c r="FF244"/>
      <c r="FG244"/>
      <c r="FH244"/>
      <c r="FI244"/>
      <c r="FJ244"/>
      <c r="FK244"/>
      <c r="FL244"/>
      <c r="FM244"/>
      <c r="FN244"/>
      <c r="FO244"/>
      <c r="FP244"/>
      <c r="FQ244"/>
      <c r="FR244"/>
      <c r="FS244"/>
    </row>
    <row r="245" spans="1:175">
      <c r="A245" s="255">
        <v>99</v>
      </c>
      <c r="B245" s="255" t="s">
        <v>175</v>
      </c>
      <c r="C245" s="255" t="s">
        <v>208</v>
      </c>
      <c r="D245" s="221">
        <v>28</v>
      </c>
      <c r="E245" s="221">
        <v>28</v>
      </c>
      <c r="F245" s="221">
        <v>28</v>
      </c>
      <c r="G245" s="221"/>
      <c r="H245" s="221"/>
      <c r="I245" s="221"/>
      <c r="J245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  <c r="BE245"/>
      <c r="BF245"/>
      <c r="BG245"/>
      <c r="BH245"/>
      <c r="BI245"/>
      <c r="BJ245"/>
      <c r="BK245"/>
      <c r="BL245"/>
      <c r="BM245"/>
      <c r="BN245"/>
      <c r="BO245"/>
      <c r="BP245"/>
      <c r="BQ245"/>
      <c r="BR245"/>
      <c r="BS245"/>
      <c r="BT245"/>
      <c r="BU245"/>
      <c r="BV245"/>
      <c r="BW245"/>
      <c r="BX245"/>
      <c r="BY245"/>
      <c r="BZ245"/>
      <c r="CA245"/>
      <c r="CB245"/>
      <c r="CC245"/>
      <c r="CD245"/>
      <c r="CE245"/>
      <c r="CF245"/>
      <c r="CG245"/>
      <c r="CH245"/>
      <c r="CI245"/>
      <c r="CJ245"/>
      <c r="CK245"/>
      <c r="CL245"/>
      <c r="CM245"/>
      <c r="CN245"/>
      <c r="CO245"/>
      <c r="CP245"/>
      <c r="CQ245"/>
      <c r="CR245"/>
      <c r="CS245"/>
      <c r="CT245"/>
      <c r="CU245"/>
      <c r="CV245"/>
      <c r="CW245"/>
      <c r="CX245"/>
      <c r="CY245"/>
      <c r="CZ245"/>
      <c r="DA245"/>
      <c r="DB245"/>
      <c r="DC245"/>
      <c r="DD245"/>
      <c r="DE245"/>
      <c r="DF245"/>
      <c r="DG245"/>
      <c r="DH245"/>
      <c r="DI245"/>
      <c r="DJ245"/>
      <c r="DK245"/>
      <c r="DL245"/>
      <c r="DM245"/>
      <c r="DN245"/>
      <c r="DO245"/>
      <c r="DP245"/>
      <c r="DQ245"/>
      <c r="DR245"/>
      <c r="DS245"/>
      <c r="DT245"/>
      <c r="DU245"/>
      <c r="DV245"/>
      <c r="DW245"/>
      <c r="DX245"/>
      <c r="DY245"/>
      <c r="DZ245"/>
      <c r="EA245"/>
      <c r="EB245"/>
      <c r="EC245"/>
      <c r="ED245"/>
      <c r="EE245"/>
      <c r="EF245"/>
      <c r="EG245"/>
      <c r="EH245"/>
      <c r="EI245"/>
      <c r="EJ245"/>
      <c r="EK245"/>
      <c r="EL245"/>
      <c r="EM245"/>
      <c r="EN245"/>
      <c r="EO245"/>
      <c r="EP245"/>
      <c r="EQ245"/>
      <c r="ER245"/>
      <c r="ES245"/>
      <c r="ET245"/>
      <c r="EU245"/>
      <c r="EV245"/>
      <c r="EW245"/>
      <c r="EX245"/>
      <c r="EY245"/>
      <c r="EZ245"/>
      <c r="FA245"/>
      <c r="FB245"/>
      <c r="FC245"/>
      <c r="FD245"/>
      <c r="FE245"/>
      <c r="FF245"/>
      <c r="FG245"/>
      <c r="FH245"/>
      <c r="FI245"/>
      <c r="FJ245"/>
      <c r="FK245"/>
      <c r="FL245"/>
      <c r="FM245"/>
      <c r="FN245"/>
      <c r="FO245"/>
      <c r="FP245"/>
      <c r="FQ245"/>
      <c r="FR245"/>
      <c r="FS245"/>
    </row>
    <row r="246" spans="1:175">
      <c r="A246" s="255">
        <v>100</v>
      </c>
      <c r="B246" s="255" t="s">
        <v>262</v>
      </c>
      <c r="C246" s="255" t="s">
        <v>209</v>
      </c>
      <c r="D246" s="221">
        <v>24.5</v>
      </c>
      <c r="E246" s="221">
        <v>24</v>
      </c>
      <c r="F246" s="221">
        <v>25</v>
      </c>
      <c r="G246" s="221"/>
      <c r="H246" s="221"/>
      <c r="I246" s="221"/>
      <c r="J246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  <c r="BE246"/>
      <c r="BF246"/>
      <c r="BG246"/>
      <c r="BH246"/>
      <c r="BI246"/>
      <c r="BJ246"/>
      <c r="BK246"/>
      <c r="BL246"/>
      <c r="BM246"/>
      <c r="BN246"/>
      <c r="BO246"/>
      <c r="BP246"/>
      <c r="BQ246"/>
      <c r="BR246"/>
      <c r="BS246"/>
      <c r="BT246"/>
      <c r="BU246"/>
      <c r="BV246"/>
      <c r="BW246"/>
      <c r="BX246"/>
      <c r="BY246"/>
      <c r="BZ246"/>
      <c r="CA246"/>
      <c r="CB246"/>
      <c r="CC246"/>
      <c r="CD246"/>
      <c r="CE246"/>
      <c r="CF246"/>
      <c r="CG246"/>
      <c r="CH246"/>
      <c r="CI246"/>
      <c r="CJ246"/>
      <c r="CK246"/>
      <c r="CL246"/>
      <c r="CM246"/>
      <c r="CN246"/>
      <c r="CO246"/>
      <c r="CP246"/>
      <c r="CQ246"/>
      <c r="CR246"/>
      <c r="CS246"/>
      <c r="CT246"/>
      <c r="CU246"/>
      <c r="CV246"/>
      <c r="CW246"/>
      <c r="CX246"/>
      <c r="CY246"/>
      <c r="CZ246"/>
      <c r="DA246"/>
      <c r="DB246"/>
      <c r="DC246"/>
      <c r="DD246"/>
      <c r="DE246"/>
      <c r="DF246"/>
      <c r="DG246"/>
      <c r="DH246"/>
      <c r="DI246"/>
      <c r="DJ246"/>
      <c r="DK246"/>
      <c r="DL246"/>
      <c r="DM246"/>
      <c r="DN246"/>
      <c r="DO246"/>
      <c r="DP246"/>
      <c r="DQ246"/>
      <c r="DR246"/>
      <c r="DS246"/>
      <c r="DT246"/>
      <c r="DU246"/>
      <c r="DV246"/>
      <c r="DW246"/>
      <c r="DX246"/>
      <c r="DY246"/>
      <c r="DZ246"/>
      <c r="EA246"/>
      <c r="EB246"/>
      <c r="EC246"/>
      <c r="ED246"/>
      <c r="EE246"/>
      <c r="EF246"/>
      <c r="EG246"/>
      <c r="EH246"/>
      <c r="EI246"/>
      <c r="EJ246"/>
      <c r="EK246"/>
      <c r="EL246"/>
      <c r="EM246"/>
      <c r="EN246"/>
      <c r="EO246"/>
      <c r="EP246"/>
      <c r="EQ246"/>
      <c r="ER246"/>
      <c r="ES246"/>
      <c r="ET246"/>
      <c r="EU246"/>
      <c r="EV246"/>
      <c r="EW246"/>
      <c r="EX246"/>
      <c r="EY246"/>
      <c r="EZ246"/>
      <c r="FA246"/>
      <c r="FB246"/>
      <c r="FC246"/>
      <c r="FD246"/>
      <c r="FE246"/>
      <c r="FF246"/>
      <c r="FG246"/>
      <c r="FH246"/>
      <c r="FI246"/>
      <c r="FJ246"/>
      <c r="FK246"/>
      <c r="FL246"/>
      <c r="FM246"/>
      <c r="FN246"/>
      <c r="FO246"/>
      <c r="FP246"/>
      <c r="FQ246"/>
      <c r="FR246"/>
      <c r="FS246"/>
    </row>
    <row r="247" spans="1:175">
      <c r="A247" s="255">
        <v>100</v>
      </c>
      <c r="B247" s="255" t="s">
        <v>229</v>
      </c>
      <c r="C247" s="255" t="s">
        <v>209</v>
      </c>
      <c r="D247" s="221">
        <v>25</v>
      </c>
      <c r="E247" s="221">
        <v>25</v>
      </c>
      <c r="F247" s="221">
        <v>25</v>
      </c>
      <c r="G247" s="221"/>
      <c r="H247" s="221"/>
      <c r="I247" s="221"/>
      <c r="J247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  <c r="BE247"/>
      <c r="BF247"/>
      <c r="BG247"/>
      <c r="BH247"/>
      <c r="BI247"/>
      <c r="BJ247"/>
      <c r="BK247"/>
      <c r="BL247"/>
      <c r="BM247"/>
      <c r="BN247"/>
      <c r="BO247"/>
      <c r="BP247"/>
      <c r="BQ247"/>
      <c r="BR247"/>
      <c r="BS247"/>
      <c r="BT247"/>
      <c r="BU247"/>
      <c r="BV247"/>
      <c r="BW247"/>
      <c r="BX247"/>
      <c r="BY247"/>
      <c r="BZ247"/>
      <c r="CA247"/>
      <c r="CB247"/>
      <c r="CC247"/>
      <c r="CD247"/>
      <c r="CE247"/>
      <c r="CF247"/>
      <c r="CG247"/>
      <c r="CH247"/>
      <c r="CI247"/>
      <c r="CJ247"/>
      <c r="CK247"/>
      <c r="CL247"/>
      <c r="CM247"/>
      <c r="CN247"/>
      <c r="CO247"/>
      <c r="CP247"/>
      <c r="CQ247"/>
      <c r="CR247"/>
      <c r="CS247"/>
      <c r="CT247"/>
      <c r="CU247"/>
      <c r="CV247"/>
      <c r="CW247"/>
      <c r="CX247"/>
      <c r="CY247"/>
      <c r="CZ247"/>
      <c r="DA247"/>
      <c r="DB247"/>
      <c r="DC247"/>
      <c r="DD247"/>
      <c r="DE247"/>
      <c r="DF247"/>
      <c r="DG247"/>
      <c r="DH247"/>
      <c r="DI247"/>
      <c r="DJ247"/>
      <c r="DK247"/>
      <c r="DL247"/>
      <c r="DM247"/>
      <c r="DN247"/>
      <c r="DO247"/>
      <c r="DP247"/>
      <c r="DQ247"/>
      <c r="DR247"/>
      <c r="DS247"/>
      <c r="DT247"/>
      <c r="DU247"/>
      <c r="DV247"/>
      <c r="DW247"/>
      <c r="DX247"/>
      <c r="DY247"/>
      <c r="DZ247"/>
      <c r="EA247"/>
      <c r="EB247"/>
      <c r="EC247"/>
      <c r="ED247"/>
      <c r="EE247"/>
      <c r="EF247"/>
      <c r="EG247"/>
      <c r="EH247"/>
      <c r="EI247"/>
      <c r="EJ247"/>
      <c r="EK247"/>
      <c r="EL247"/>
      <c r="EM247"/>
      <c r="EN247"/>
      <c r="EO247"/>
      <c r="EP247"/>
      <c r="EQ247"/>
      <c r="ER247"/>
      <c r="ES247"/>
      <c r="ET247"/>
      <c r="EU247"/>
      <c r="EV247"/>
      <c r="EW247"/>
      <c r="EX247"/>
      <c r="EY247"/>
      <c r="EZ247"/>
      <c r="FA247"/>
      <c r="FB247"/>
      <c r="FC247"/>
      <c r="FD247"/>
      <c r="FE247"/>
      <c r="FF247"/>
      <c r="FG247"/>
      <c r="FH247"/>
      <c r="FI247"/>
      <c r="FJ247"/>
      <c r="FK247"/>
      <c r="FL247"/>
      <c r="FM247"/>
      <c r="FN247"/>
      <c r="FO247"/>
      <c r="FP247"/>
      <c r="FQ247"/>
      <c r="FR247"/>
      <c r="FS247"/>
    </row>
    <row r="248" spans="1:175">
      <c r="A248" s="255">
        <v>100</v>
      </c>
      <c r="B248" s="255" t="s">
        <v>182</v>
      </c>
      <c r="C248" s="255" t="s">
        <v>209</v>
      </c>
      <c r="D248" s="221">
        <v>24</v>
      </c>
      <c r="E248" s="221">
        <v>24</v>
      </c>
      <c r="F248" s="221">
        <v>24</v>
      </c>
      <c r="G248" s="221">
        <v>0.57499999999999996</v>
      </c>
      <c r="H248" s="221">
        <v>0.55000000000000004</v>
      </c>
      <c r="I248" s="221">
        <v>0.6</v>
      </c>
      <c r="J248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  <c r="BE248"/>
      <c r="BF248"/>
      <c r="BG248"/>
      <c r="BH248"/>
      <c r="BI248"/>
      <c r="BJ248"/>
      <c r="BK248"/>
      <c r="BL248"/>
      <c r="BM248"/>
      <c r="BN248"/>
      <c r="BO248"/>
      <c r="BP248"/>
      <c r="BQ248"/>
      <c r="BR248"/>
      <c r="BS248"/>
      <c r="BT248"/>
      <c r="BU248"/>
      <c r="BV248"/>
      <c r="BW248"/>
      <c r="BX248"/>
      <c r="BY248"/>
      <c r="BZ248"/>
      <c r="CA248"/>
      <c r="CB248"/>
      <c r="CC248"/>
      <c r="CD248"/>
      <c r="CE248"/>
      <c r="CF248"/>
      <c r="CG248"/>
      <c r="CH248"/>
      <c r="CI248"/>
      <c r="CJ248"/>
      <c r="CK248"/>
      <c r="CL248"/>
      <c r="CM248"/>
      <c r="CN248"/>
      <c r="CO248"/>
      <c r="CP248"/>
      <c r="CQ248"/>
      <c r="CR248"/>
      <c r="CS248"/>
      <c r="CT248"/>
      <c r="CU248"/>
      <c r="CV248"/>
      <c r="CW248"/>
      <c r="CX248"/>
      <c r="CY248"/>
      <c r="CZ248"/>
      <c r="DA248"/>
      <c r="DB248"/>
      <c r="DC248"/>
      <c r="DD248"/>
      <c r="DE248"/>
      <c r="DF248"/>
      <c r="DG248"/>
      <c r="DH248"/>
      <c r="DI248"/>
      <c r="DJ248"/>
      <c r="DK248"/>
      <c r="DL248"/>
      <c r="DM248"/>
      <c r="DN248"/>
      <c r="DO248"/>
      <c r="DP248"/>
      <c r="DQ248"/>
      <c r="DR248"/>
      <c r="DS248"/>
      <c r="DT248"/>
      <c r="DU248"/>
      <c r="DV248"/>
      <c r="DW248"/>
      <c r="DX248"/>
      <c r="DY248"/>
      <c r="DZ248"/>
      <c r="EA248"/>
      <c r="EB248"/>
      <c r="EC248"/>
      <c r="ED248"/>
      <c r="EE248"/>
      <c r="EF248"/>
      <c r="EG248"/>
      <c r="EH248"/>
      <c r="EI248"/>
      <c r="EJ248"/>
      <c r="EK248"/>
      <c r="EL248"/>
      <c r="EM248"/>
      <c r="EN248"/>
      <c r="EO248"/>
      <c r="EP248"/>
      <c r="EQ248"/>
      <c r="ER248"/>
      <c r="ES248"/>
      <c r="ET248"/>
      <c r="EU248"/>
      <c r="EV248"/>
      <c r="EW248"/>
      <c r="EX248"/>
      <c r="EY248"/>
      <c r="EZ248"/>
      <c r="FA248"/>
      <c r="FB248"/>
      <c r="FC248"/>
      <c r="FD248"/>
      <c r="FE248"/>
      <c r="FF248"/>
      <c r="FG248"/>
      <c r="FH248"/>
      <c r="FI248"/>
      <c r="FJ248"/>
      <c r="FK248"/>
      <c r="FL248"/>
      <c r="FM248"/>
      <c r="FN248"/>
      <c r="FO248"/>
      <c r="FP248"/>
      <c r="FQ248"/>
      <c r="FR248"/>
      <c r="FS248"/>
    </row>
    <row r="249" spans="1:175">
      <c r="A249" s="255">
        <v>100</v>
      </c>
      <c r="B249" s="255" t="s">
        <v>175</v>
      </c>
      <c r="C249" s="255" t="s">
        <v>209</v>
      </c>
      <c r="D249" s="221">
        <v>25.75</v>
      </c>
      <c r="E249" s="221">
        <v>23.5</v>
      </c>
      <c r="F249" s="221">
        <v>28</v>
      </c>
      <c r="G249" s="221"/>
      <c r="H249" s="221"/>
      <c r="I249" s="221"/>
      <c r="J249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  <c r="BE249"/>
      <c r="BF249"/>
      <c r="BG249"/>
      <c r="BH249"/>
      <c r="BI249"/>
      <c r="BJ249"/>
      <c r="BK249"/>
      <c r="BL249"/>
      <c r="BM249"/>
      <c r="BN249"/>
      <c r="BO249"/>
      <c r="BP249"/>
      <c r="BQ249"/>
      <c r="BR249"/>
      <c r="BS249"/>
      <c r="BT249"/>
      <c r="BU249"/>
      <c r="BV249"/>
      <c r="BW249"/>
      <c r="BX249"/>
      <c r="BY249"/>
      <c r="BZ249"/>
      <c r="CA249"/>
      <c r="CB249"/>
      <c r="CC249"/>
      <c r="CD249"/>
      <c r="CE249"/>
      <c r="CF249"/>
      <c r="CG249"/>
      <c r="CH249"/>
      <c r="CI249"/>
      <c r="CJ249"/>
      <c r="CK249"/>
      <c r="CL249"/>
      <c r="CM249"/>
      <c r="CN249"/>
      <c r="CO249"/>
      <c r="CP249"/>
      <c r="CQ249"/>
      <c r="CR249"/>
      <c r="CS249"/>
      <c r="CT249"/>
      <c r="CU249"/>
      <c r="CV249"/>
      <c r="CW249"/>
      <c r="CX249"/>
      <c r="CY249"/>
      <c r="CZ249"/>
      <c r="DA249"/>
      <c r="DB249"/>
      <c r="DC249"/>
      <c r="DD249"/>
      <c r="DE249"/>
      <c r="DF249"/>
      <c r="DG249"/>
      <c r="DH249"/>
      <c r="DI249"/>
      <c r="DJ249"/>
      <c r="DK249"/>
      <c r="DL249"/>
      <c r="DM249"/>
      <c r="DN249"/>
      <c r="DO249"/>
      <c r="DP249"/>
      <c r="DQ249"/>
      <c r="DR249"/>
      <c r="DS249"/>
      <c r="DT249"/>
      <c r="DU249"/>
      <c r="DV249"/>
      <c r="DW249"/>
      <c r="DX249"/>
      <c r="DY249"/>
      <c r="DZ249"/>
      <c r="EA249"/>
      <c r="EB249"/>
      <c r="EC249"/>
      <c r="ED249"/>
      <c r="EE249"/>
      <c r="EF249"/>
      <c r="EG249"/>
      <c r="EH249"/>
      <c r="EI249"/>
      <c r="EJ249"/>
      <c r="EK249"/>
      <c r="EL249"/>
      <c r="EM249"/>
      <c r="EN249"/>
      <c r="EO249"/>
      <c r="EP249"/>
      <c r="EQ249"/>
      <c r="ER249"/>
      <c r="ES249"/>
      <c r="ET249"/>
      <c r="EU249"/>
      <c r="EV249"/>
      <c r="EW249"/>
      <c r="EX249"/>
      <c r="EY249"/>
      <c r="EZ249"/>
      <c r="FA249"/>
      <c r="FB249"/>
      <c r="FC249"/>
      <c r="FD249"/>
      <c r="FE249"/>
      <c r="FF249"/>
      <c r="FG249"/>
      <c r="FH249"/>
      <c r="FI249"/>
      <c r="FJ249"/>
      <c r="FK249"/>
      <c r="FL249"/>
      <c r="FM249"/>
      <c r="FN249"/>
      <c r="FO249"/>
      <c r="FP249"/>
      <c r="FQ249"/>
      <c r="FR249"/>
      <c r="FS249"/>
    </row>
    <row r="250" spans="1:175">
      <c r="A250" s="255">
        <v>100</v>
      </c>
      <c r="B250" s="255" t="s">
        <v>259</v>
      </c>
      <c r="C250" s="255" t="s">
        <v>209</v>
      </c>
      <c r="D250" s="221">
        <v>23.5</v>
      </c>
      <c r="E250" s="221">
        <v>23.5</v>
      </c>
      <c r="F250" s="221">
        <v>23.5</v>
      </c>
      <c r="G250" s="221">
        <v>0.5</v>
      </c>
      <c r="H250" s="221">
        <v>0.5</v>
      </c>
      <c r="I250" s="221">
        <v>0.5</v>
      </c>
      <c r="J250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  <c r="BE250"/>
      <c r="BF250"/>
      <c r="BG250"/>
      <c r="BH250"/>
      <c r="BI250"/>
      <c r="BJ250"/>
      <c r="BK250"/>
      <c r="BL250"/>
      <c r="BM250"/>
      <c r="BN250"/>
      <c r="BO250"/>
      <c r="BP250"/>
      <c r="BQ250"/>
      <c r="BR250"/>
      <c r="BS250"/>
      <c r="BT250"/>
      <c r="BU250"/>
      <c r="BV250"/>
      <c r="BW250"/>
      <c r="BX250"/>
      <c r="BY250"/>
      <c r="BZ250"/>
      <c r="CA250"/>
      <c r="CB250"/>
      <c r="CC250"/>
      <c r="CD250"/>
      <c r="CE250"/>
      <c r="CF250"/>
      <c r="CG250"/>
      <c r="CH250"/>
      <c r="CI250"/>
      <c r="CJ250"/>
      <c r="CK250"/>
      <c r="CL250"/>
      <c r="CM250"/>
      <c r="CN250"/>
      <c r="CO250"/>
      <c r="CP250"/>
      <c r="CQ250"/>
      <c r="CR250"/>
      <c r="CS250"/>
      <c r="CT250"/>
      <c r="CU250"/>
      <c r="CV250"/>
      <c r="CW250"/>
      <c r="CX250"/>
      <c r="CY250"/>
      <c r="CZ250"/>
      <c r="DA250"/>
      <c r="DB250"/>
      <c r="DC250"/>
      <c r="DD250"/>
      <c r="DE250"/>
      <c r="DF250"/>
      <c r="DG250"/>
      <c r="DH250"/>
      <c r="DI250"/>
      <c r="DJ250"/>
      <c r="DK250"/>
      <c r="DL250"/>
      <c r="DM250"/>
      <c r="DN250"/>
      <c r="DO250"/>
      <c r="DP250"/>
      <c r="DQ250"/>
      <c r="DR250"/>
      <c r="DS250"/>
      <c r="DT250"/>
      <c r="DU250"/>
      <c r="DV250"/>
      <c r="DW250"/>
      <c r="DX250"/>
      <c r="DY250"/>
      <c r="DZ250"/>
      <c r="EA250"/>
      <c r="EB250"/>
      <c r="EC250"/>
      <c r="ED250"/>
      <c r="EE250"/>
      <c r="EF250"/>
      <c r="EG250"/>
      <c r="EH250"/>
      <c r="EI250"/>
      <c r="EJ250"/>
      <c r="EK250"/>
      <c r="EL250"/>
      <c r="EM250"/>
      <c r="EN250"/>
      <c r="EO250"/>
      <c r="EP250"/>
      <c r="EQ250"/>
      <c r="ER250"/>
      <c r="ES250"/>
      <c r="ET250"/>
      <c r="EU250"/>
      <c r="EV250"/>
      <c r="EW250"/>
      <c r="EX250"/>
      <c r="EY250"/>
      <c r="EZ250"/>
      <c r="FA250"/>
      <c r="FB250"/>
      <c r="FC250"/>
      <c r="FD250"/>
      <c r="FE250"/>
      <c r="FF250"/>
      <c r="FG250"/>
      <c r="FH250"/>
      <c r="FI250"/>
      <c r="FJ250"/>
      <c r="FK250"/>
      <c r="FL250"/>
      <c r="FM250"/>
      <c r="FN250"/>
      <c r="FO250"/>
      <c r="FP250"/>
      <c r="FQ250"/>
      <c r="FR250"/>
      <c r="FS250"/>
    </row>
    <row r="251" spans="1:175">
      <c r="A251" s="255">
        <v>101</v>
      </c>
      <c r="B251" s="255" t="s">
        <v>262</v>
      </c>
      <c r="C251" s="255" t="s">
        <v>210</v>
      </c>
      <c r="D251" s="221">
        <v>23.5</v>
      </c>
      <c r="E251" s="221">
        <v>23</v>
      </c>
      <c r="F251" s="221">
        <v>24</v>
      </c>
      <c r="G251" s="221"/>
      <c r="H251" s="221"/>
      <c r="I251" s="221"/>
      <c r="J251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  <c r="BE251"/>
      <c r="BF251"/>
      <c r="BG251"/>
      <c r="BH251"/>
      <c r="BI251"/>
      <c r="BJ251"/>
      <c r="BK251"/>
      <c r="BL251"/>
      <c r="BM251"/>
      <c r="BN251"/>
      <c r="BO251"/>
      <c r="BP251"/>
      <c r="BQ251"/>
      <c r="BR251"/>
      <c r="BS251"/>
      <c r="BT251"/>
      <c r="BU251"/>
      <c r="BV251"/>
      <c r="BW251"/>
      <c r="BX251"/>
      <c r="BY251"/>
      <c r="BZ251"/>
      <c r="CA251"/>
      <c r="CB251"/>
      <c r="CC251"/>
      <c r="CD251"/>
      <c r="CE251"/>
      <c r="CF251"/>
      <c r="CG251"/>
      <c r="CH251"/>
      <c r="CI251"/>
      <c r="CJ251"/>
      <c r="CK251"/>
      <c r="CL251"/>
      <c r="CM251"/>
      <c r="CN251"/>
      <c r="CO251"/>
      <c r="CP251"/>
      <c r="CQ251"/>
      <c r="CR251"/>
      <c r="CS251"/>
      <c r="CT251"/>
      <c r="CU251"/>
      <c r="CV251"/>
      <c r="CW251"/>
      <c r="CX251"/>
      <c r="CY251"/>
      <c r="CZ251"/>
      <c r="DA251"/>
      <c r="DB251"/>
      <c r="DC251"/>
      <c r="DD251"/>
      <c r="DE251"/>
      <c r="DF251"/>
      <c r="DG251"/>
      <c r="DH251"/>
      <c r="DI251"/>
      <c r="DJ251"/>
      <c r="DK251"/>
      <c r="DL251"/>
      <c r="DM251"/>
      <c r="DN251"/>
      <c r="DO251"/>
      <c r="DP251"/>
      <c r="DQ251"/>
      <c r="DR251"/>
      <c r="DS251"/>
      <c r="DT251"/>
      <c r="DU251"/>
      <c r="DV251"/>
      <c r="DW251"/>
      <c r="DX251"/>
      <c r="DY251"/>
      <c r="DZ251"/>
      <c r="EA251"/>
      <c r="EB251"/>
      <c r="EC251"/>
      <c r="ED251"/>
      <c r="EE251"/>
      <c r="EF251"/>
      <c r="EG251"/>
      <c r="EH251"/>
      <c r="EI251"/>
      <c r="EJ251"/>
      <c r="EK251"/>
      <c r="EL251"/>
      <c r="EM251"/>
      <c r="EN251"/>
      <c r="EO251"/>
      <c r="EP251"/>
      <c r="EQ251"/>
      <c r="ER251"/>
      <c r="ES251"/>
      <c r="ET251"/>
      <c r="EU251"/>
      <c r="EV251"/>
      <c r="EW251"/>
      <c r="EX251"/>
      <c r="EY251"/>
      <c r="EZ251"/>
      <c r="FA251"/>
      <c r="FB251"/>
      <c r="FC251"/>
      <c r="FD251"/>
      <c r="FE251"/>
      <c r="FF251"/>
      <c r="FG251"/>
      <c r="FH251"/>
      <c r="FI251"/>
      <c r="FJ251"/>
      <c r="FK251"/>
      <c r="FL251"/>
      <c r="FM251"/>
      <c r="FN251"/>
      <c r="FO251"/>
      <c r="FP251"/>
      <c r="FQ251"/>
      <c r="FR251"/>
      <c r="FS251"/>
    </row>
    <row r="252" spans="1:175">
      <c r="A252" s="255">
        <v>101</v>
      </c>
      <c r="B252" s="255" t="s">
        <v>229</v>
      </c>
      <c r="C252" s="255" t="s">
        <v>210</v>
      </c>
      <c r="D252" s="221">
        <v>24</v>
      </c>
      <c r="E252" s="221">
        <v>24</v>
      </c>
      <c r="F252" s="221">
        <v>24</v>
      </c>
      <c r="G252" s="221"/>
      <c r="H252" s="221"/>
      <c r="I252" s="221"/>
      <c r="J25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  <c r="BE252"/>
      <c r="BF252"/>
      <c r="BG252"/>
      <c r="BH252"/>
      <c r="BI252"/>
      <c r="BJ252"/>
      <c r="BK252"/>
      <c r="BL252"/>
      <c r="BM252"/>
      <c r="BN252"/>
      <c r="BO252"/>
      <c r="BP252"/>
      <c r="BQ252"/>
      <c r="BR252"/>
      <c r="BS252"/>
      <c r="BT252"/>
      <c r="BU252"/>
      <c r="BV252"/>
      <c r="BW252"/>
      <c r="BX252"/>
      <c r="BY252"/>
      <c r="BZ252"/>
      <c r="CA252"/>
      <c r="CB252"/>
      <c r="CC252"/>
      <c r="CD252"/>
      <c r="CE252"/>
      <c r="CF252"/>
      <c r="CG252"/>
      <c r="CH252"/>
      <c r="CI252"/>
      <c r="CJ252"/>
      <c r="CK252"/>
      <c r="CL252"/>
      <c r="CM252"/>
      <c r="CN252"/>
      <c r="CO252"/>
      <c r="CP252"/>
      <c r="CQ252"/>
      <c r="CR252"/>
      <c r="CS252"/>
      <c r="CT252"/>
      <c r="CU252"/>
      <c r="CV252"/>
      <c r="CW252"/>
      <c r="CX252"/>
      <c r="CY252"/>
      <c r="CZ252"/>
      <c r="DA252"/>
      <c r="DB252"/>
      <c r="DC252"/>
      <c r="DD252"/>
      <c r="DE252"/>
      <c r="DF252"/>
      <c r="DG252"/>
      <c r="DH252"/>
      <c r="DI252"/>
      <c r="DJ252"/>
      <c r="DK252"/>
      <c r="DL252"/>
      <c r="DM252"/>
      <c r="DN252"/>
      <c r="DO252"/>
      <c r="DP252"/>
      <c r="DQ252"/>
      <c r="DR252"/>
      <c r="DS252"/>
      <c r="DT252"/>
      <c r="DU252"/>
      <c r="DV252"/>
      <c r="DW252"/>
      <c r="DX252"/>
      <c r="DY252"/>
      <c r="DZ252"/>
      <c r="EA252"/>
      <c r="EB252"/>
      <c r="EC252"/>
      <c r="ED252"/>
      <c r="EE252"/>
      <c r="EF252"/>
      <c r="EG252"/>
      <c r="EH252"/>
      <c r="EI252"/>
      <c r="EJ252"/>
      <c r="EK252"/>
      <c r="EL252"/>
      <c r="EM252"/>
      <c r="EN252"/>
      <c r="EO252"/>
      <c r="EP252"/>
      <c r="EQ252"/>
      <c r="ER252"/>
      <c r="ES252"/>
      <c r="ET252"/>
      <c r="EU252"/>
      <c r="EV252"/>
      <c r="EW252"/>
      <c r="EX252"/>
      <c r="EY252"/>
      <c r="EZ252"/>
      <c r="FA252"/>
      <c r="FB252"/>
      <c r="FC252"/>
      <c r="FD252"/>
      <c r="FE252"/>
      <c r="FF252"/>
      <c r="FG252"/>
      <c r="FH252"/>
      <c r="FI252"/>
      <c r="FJ252"/>
      <c r="FK252"/>
      <c r="FL252"/>
      <c r="FM252"/>
      <c r="FN252"/>
      <c r="FO252"/>
      <c r="FP252"/>
      <c r="FQ252"/>
      <c r="FR252"/>
      <c r="FS252"/>
    </row>
    <row r="253" spans="1:175">
      <c r="A253" s="255">
        <v>101</v>
      </c>
      <c r="B253" s="255" t="s">
        <v>182</v>
      </c>
      <c r="C253" s="255" t="s">
        <v>210</v>
      </c>
      <c r="D253" s="221">
        <v>23.5</v>
      </c>
      <c r="E253" s="221">
        <v>23</v>
      </c>
      <c r="F253" s="221">
        <v>24</v>
      </c>
      <c r="G253" s="221">
        <v>0.56000000000000005</v>
      </c>
      <c r="H253" s="221">
        <v>0.55000000000000004</v>
      </c>
      <c r="I253" s="221">
        <v>0.6</v>
      </c>
      <c r="J253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  <c r="BE253"/>
      <c r="BF253"/>
      <c r="BG253"/>
      <c r="BH253"/>
      <c r="BI253"/>
      <c r="BJ253"/>
      <c r="BK253"/>
      <c r="BL253"/>
      <c r="BM253"/>
      <c r="BN253"/>
      <c r="BO253"/>
      <c r="BP253"/>
      <c r="BQ253"/>
      <c r="BR253"/>
      <c r="BS253"/>
      <c r="BT253"/>
      <c r="BU253"/>
      <c r="BV253"/>
      <c r="BW253"/>
      <c r="BX253"/>
      <c r="BY253"/>
      <c r="BZ253"/>
      <c r="CA253"/>
      <c r="CB253"/>
      <c r="CC253"/>
      <c r="CD253"/>
      <c r="CE253"/>
      <c r="CF253"/>
      <c r="CG253"/>
      <c r="CH253"/>
      <c r="CI253"/>
      <c r="CJ253"/>
      <c r="CK253"/>
      <c r="CL253"/>
      <c r="CM253"/>
      <c r="CN253"/>
      <c r="CO253"/>
      <c r="CP253"/>
      <c r="CQ253"/>
      <c r="CR253"/>
      <c r="CS253"/>
      <c r="CT253"/>
      <c r="CU253"/>
      <c r="CV253"/>
      <c r="CW253"/>
      <c r="CX253"/>
      <c r="CY253"/>
      <c r="CZ253"/>
      <c r="DA253"/>
      <c r="DB253"/>
      <c r="DC253"/>
      <c r="DD253"/>
      <c r="DE253"/>
      <c r="DF253"/>
      <c r="DG253"/>
      <c r="DH253"/>
      <c r="DI253"/>
      <c r="DJ253"/>
      <c r="DK253"/>
      <c r="DL253"/>
      <c r="DM253"/>
      <c r="DN253"/>
      <c r="DO253"/>
      <c r="DP253"/>
      <c r="DQ253"/>
      <c r="DR253"/>
      <c r="DS253"/>
      <c r="DT253"/>
      <c r="DU253"/>
      <c r="DV253"/>
      <c r="DW253"/>
      <c r="DX253"/>
      <c r="DY253"/>
      <c r="DZ253"/>
      <c r="EA253"/>
      <c r="EB253"/>
      <c r="EC253"/>
      <c r="ED253"/>
      <c r="EE253"/>
      <c r="EF253"/>
      <c r="EG253"/>
      <c r="EH253"/>
      <c r="EI253"/>
      <c r="EJ253"/>
      <c r="EK253"/>
      <c r="EL253"/>
      <c r="EM253"/>
      <c r="EN253"/>
      <c r="EO253"/>
      <c r="EP253"/>
      <c r="EQ253"/>
      <c r="ER253"/>
      <c r="ES253"/>
      <c r="ET253"/>
      <c r="EU253"/>
      <c r="EV253"/>
      <c r="EW253"/>
      <c r="EX253"/>
      <c r="EY253"/>
      <c r="EZ253"/>
      <c r="FA253"/>
      <c r="FB253"/>
      <c r="FC253"/>
      <c r="FD253"/>
      <c r="FE253"/>
      <c r="FF253"/>
      <c r="FG253"/>
      <c r="FH253"/>
      <c r="FI253"/>
      <c r="FJ253"/>
      <c r="FK253"/>
      <c r="FL253"/>
      <c r="FM253"/>
      <c r="FN253"/>
      <c r="FO253"/>
      <c r="FP253"/>
      <c r="FQ253"/>
      <c r="FR253"/>
      <c r="FS253"/>
    </row>
    <row r="254" spans="1:175">
      <c r="A254" s="255">
        <v>101</v>
      </c>
      <c r="B254" s="255" t="s">
        <v>175</v>
      </c>
      <c r="C254" s="255" t="s">
        <v>210</v>
      </c>
      <c r="D254" s="221">
        <v>22</v>
      </c>
      <c r="E254" s="221">
        <v>22</v>
      </c>
      <c r="F254" s="221">
        <v>22</v>
      </c>
      <c r="G254" s="221"/>
      <c r="H254" s="221"/>
      <c r="I254" s="221"/>
      <c r="J254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  <c r="BE254"/>
      <c r="BF254"/>
      <c r="BG254"/>
      <c r="BH254"/>
      <c r="BI254"/>
      <c r="BJ254"/>
      <c r="BK254"/>
      <c r="BL254"/>
      <c r="BM254"/>
      <c r="BN254"/>
      <c r="BO254"/>
      <c r="BP254"/>
      <c r="BQ254"/>
      <c r="BR254"/>
      <c r="BS254"/>
      <c r="BT254"/>
      <c r="BU254"/>
      <c r="BV254"/>
      <c r="BW254"/>
      <c r="BX254"/>
      <c r="BY254"/>
      <c r="BZ254"/>
      <c r="CA254"/>
      <c r="CB254"/>
      <c r="CC254"/>
      <c r="CD254"/>
      <c r="CE254"/>
      <c r="CF254"/>
      <c r="CG254"/>
      <c r="CH254"/>
      <c r="CI254"/>
      <c r="CJ254"/>
      <c r="CK254"/>
      <c r="CL254"/>
      <c r="CM254"/>
      <c r="CN254"/>
      <c r="CO254"/>
      <c r="CP254"/>
      <c r="CQ254"/>
      <c r="CR254"/>
      <c r="CS254"/>
      <c r="CT254"/>
      <c r="CU254"/>
      <c r="CV254"/>
      <c r="CW254"/>
      <c r="CX254"/>
      <c r="CY254"/>
      <c r="CZ254"/>
      <c r="DA254"/>
      <c r="DB254"/>
      <c r="DC254"/>
      <c r="DD254"/>
      <c r="DE254"/>
      <c r="DF254"/>
      <c r="DG254"/>
      <c r="DH254"/>
      <c r="DI254"/>
      <c r="DJ254"/>
      <c r="DK254"/>
      <c r="DL254"/>
      <c r="DM254"/>
      <c r="DN254"/>
      <c r="DO254"/>
      <c r="DP254"/>
      <c r="DQ254"/>
      <c r="DR254"/>
      <c r="DS254"/>
      <c r="DT254"/>
      <c r="DU254"/>
      <c r="DV254"/>
      <c r="DW254"/>
      <c r="DX254"/>
      <c r="DY254"/>
      <c r="DZ254"/>
      <c r="EA254"/>
      <c r="EB254"/>
      <c r="EC254"/>
      <c r="ED254"/>
      <c r="EE254"/>
      <c r="EF254"/>
      <c r="EG254"/>
      <c r="EH254"/>
      <c r="EI254"/>
      <c r="EJ254"/>
      <c r="EK254"/>
      <c r="EL254"/>
      <c r="EM254"/>
      <c r="EN254"/>
      <c r="EO254"/>
      <c r="EP254"/>
      <c r="EQ254"/>
      <c r="ER254"/>
      <c r="ES254"/>
      <c r="ET254"/>
      <c r="EU254"/>
      <c r="EV254"/>
      <c r="EW254"/>
      <c r="EX254"/>
      <c r="EY254"/>
      <c r="EZ254"/>
      <c r="FA254"/>
      <c r="FB254"/>
      <c r="FC254"/>
      <c r="FD254"/>
      <c r="FE254"/>
      <c r="FF254"/>
      <c r="FG254"/>
      <c r="FH254"/>
      <c r="FI254"/>
      <c r="FJ254"/>
      <c r="FK254"/>
      <c r="FL254"/>
      <c r="FM254"/>
      <c r="FN254"/>
      <c r="FO254"/>
      <c r="FP254"/>
      <c r="FQ254"/>
      <c r="FR254"/>
      <c r="FS254"/>
    </row>
    <row r="255" spans="1:175">
      <c r="A255" s="255">
        <v>101</v>
      </c>
      <c r="B255" s="255" t="s">
        <v>259</v>
      </c>
      <c r="C255" s="255" t="s">
        <v>210</v>
      </c>
      <c r="D255" s="221">
        <v>24.25</v>
      </c>
      <c r="E255" s="221">
        <v>23</v>
      </c>
      <c r="F255" s="221">
        <v>25.5</v>
      </c>
      <c r="G255" s="221">
        <v>0.56666666666666676</v>
      </c>
      <c r="H255" s="221">
        <v>0.5</v>
      </c>
      <c r="I255" s="221">
        <v>0.6</v>
      </c>
      <c r="J255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  <c r="BE255"/>
      <c r="BF255"/>
      <c r="BG255"/>
      <c r="BH255"/>
      <c r="BI255"/>
      <c r="BJ255"/>
      <c r="BK255"/>
      <c r="BL255"/>
      <c r="BM255"/>
      <c r="BN255"/>
      <c r="BO255"/>
      <c r="BP255"/>
      <c r="BQ255"/>
      <c r="BR255"/>
      <c r="BS255"/>
      <c r="BT255"/>
      <c r="BU255"/>
      <c r="BV255"/>
      <c r="BW255"/>
      <c r="BX255"/>
      <c r="BY255"/>
      <c r="BZ255"/>
      <c r="CA255"/>
      <c r="CB255"/>
      <c r="CC255"/>
      <c r="CD255"/>
      <c r="CE255"/>
      <c r="CF255"/>
      <c r="CG255"/>
      <c r="CH255"/>
      <c r="CI255"/>
      <c r="CJ255"/>
      <c r="CK255"/>
      <c r="CL255"/>
      <c r="CM255"/>
      <c r="CN255"/>
      <c r="CO255"/>
      <c r="CP255"/>
      <c r="CQ255"/>
      <c r="CR255"/>
      <c r="CS255"/>
      <c r="CT255"/>
      <c r="CU255"/>
      <c r="CV255"/>
      <c r="CW255"/>
      <c r="CX255"/>
      <c r="CY255"/>
      <c r="CZ255"/>
      <c r="DA255"/>
      <c r="DB255"/>
      <c r="DC255"/>
      <c r="DD255"/>
      <c r="DE255"/>
      <c r="DF255"/>
      <c r="DG255"/>
      <c r="DH255"/>
      <c r="DI255"/>
      <c r="DJ255"/>
      <c r="DK255"/>
      <c r="DL255"/>
      <c r="DM255"/>
      <c r="DN255"/>
      <c r="DO255"/>
      <c r="DP255"/>
      <c r="DQ255"/>
      <c r="DR255"/>
      <c r="DS255"/>
      <c r="DT255"/>
      <c r="DU255"/>
      <c r="DV255"/>
      <c r="DW255"/>
      <c r="DX255"/>
      <c r="DY255"/>
      <c r="DZ255"/>
      <c r="EA255"/>
      <c r="EB255"/>
      <c r="EC255"/>
      <c r="ED255"/>
      <c r="EE255"/>
      <c r="EF255"/>
      <c r="EG255"/>
      <c r="EH255"/>
      <c r="EI255"/>
      <c r="EJ255"/>
      <c r="EK255"/>
      <c r="EL255"/>
      <c r="EM255"/>
      <c r="EN255"/>
      <c r="EO255"/>
      <c r="EP255"/>
      <c r="EQ255"/>
      <c r="ER255"/>
      <c r="ES255"/>
      <c r="ET255"/>
      <c r="EU255"/>
      <c r="EV255"/>
      <c r="EW255"/>
      <c r="EX255"/>
      <c r="EY255"/>
      <c r="EZ255"/>
      <c r="FA255"/>
      <c r="FB255"/>
      <c r="FC255"/>
      <c r="FD255"/>
      <c r="FE255"/>
      <c r="FF255"/>
      <c r="FG255"/>
      <c r="FH255"/>
      <c r="FI255"/>
      <c r="FJ255"/>
      <c r="FK255"/>
      <c r="FL255"/>
      <c r="FM255"/>
      <c r="FN255"/>
      <c r="FO255"/>
      <c r="FP255"/>
      <c r="FQ255"/>
      <c r="FR255"/>
      <c r="FS255"/>
    </row>
    <row r="256" spans="1:175">
      <c r="A256" s="255">
        <v>102</v>
      </c>
      <c r="B256" s="255" t="s">
        <v>229</v>
      </c>
      <c r="C256" s="255" t="s">
        <v>211</v>
      </c>
      <c r="D256" s="221">
        <v>5</v>
      </c>
      <c r="E256" s="221">
        <v>5</v>
      </c>
      <c r="F256" s="221">
        <v>5</v>
      </c>
      <c r="G256" s="221"/>
      <c r="H256" s="221"/>
      <c r="I256" s="221"/>
      <c r="J256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  <c r="BE256"/>
      <c r="BF256"/>
      <c r="BG256"/>
      <c r="BH256"/>
      <c r="BI256"/>
      <c r="BJ256"/>
      <c r="BK256"/>
      <c r="BL256"/>
      <c r="BM256"/>
      <c r="BN256"/>
      <c r="BO256"/>
      <c r="BP256"/>
      <c r="BQ256"/>
      <c r="BR256"/>
      <c r="BS256"/>
      <c r="BT256"/>
      <c r="BU256"/>
      <c r="BV256"/>
      <c r="BW256"/>
      <c r="BX256"/>
      <c r="BY256"/>
      <c r="BZ256"/>
      <c r="CA256"/>
      <c r="CB256"/>
      <c r="CC256"/>
      <c r="CD256"/>
      <c r="CE256"/>
      <c r="CF256"/>
      <c r="CG256"/>
      <c r="CH256"/>
      <c r="CI256"/>
      <c r="CJ256"/>
      <c r="CK256"/>
      <c r="CL256"/>
      <c r="CM256"/>
      <c r="CN256"/>
      <c r="CO256"/>
      <c r="CP256"/>
      <c r="CQ256"/>
      <c r="CR256"/>
      <c r="CS256"/>
      <c r="CT256"/>
      <c r="CU256"/>
      <c r="CV256"/>
      <c r="CW256"/>
      <c r="CX256"/>
      <c r="CY256"/>
      <c r="CZ256"/>
      <c r="DA256"/>
      <c r="DB256"/>
      <c r="DC256"/>
      <c r="DD256"/>
      <c r="DE256"/>
      <c r="DF256"/>
      <c r="DG256"/>
      <c r="DH256"/>
      <c r="DI256"/>
      <c r="DJ256"/>
      <c r="DK256"/>
      <c r="DL256"/>
      <c r="DM256"/>
      <c r="DN256"/>
      <c r="DO256"/>
      <c r="DP256"/>
      <c r="DQ256"/>
      <c r="DR256"/>
      <c r="DS256"/>
      <c r="DT256"/>
      <c r="DU256"/>
      <c r="DV256"/>
      <c r="DW256"/>
      <c r="DX256"/>
      <c r="DY256"/>
      <c r="DZ256"/>
      <c r="EA256"/>
      <c r="EB256"/>
      <c r="EC256"/>
      <c r="ED256"/>
      <c r="EE256"/>
      <c r="EF256"/>
      <c r="EG256"/>
      <c r="EH256"/>
      <c r="EI256"/>
      <c r="EJ256"/>
      <c r="EK256"/>
      <c r="EL256"/>
      <c r="EM256"/>
      <c r="EN256"/>
      <c r="EO256"/>
      <c r="EP256"/>
      <c r="EQ256"/>
      <c r="ER256"/>
      <c r="ES256"/>
      <c r="ET256"/>
      <c r="EU256"/>
      <c r="EV256"/>
      <c r="EW256"/>
      <c r="EX256"/>
      <c r="EY256"/>
      <c r="EZ256"/>
      <c r="FA256"/>
      <c r="FB256"/>
      <c r="FC256"/>
      <c r="FD256"/>
      <c r="FE256"/>
      <c r="FF256"/>
      <c r="FG256"/>
      <c r="FH256"/>
      <c r="FI256"/>
      <c r="FJ256"/>
      <c r="FK256"/>
      <c r="FL256"/>
      <c r="FM256"/>
      <c r="FN256"/>
      <c r="FO256"/>
      <c r="FP256"/>
      <c r="FQ256"/>
      <c r="FR256"/>
      <c r="FS256"/>
    </row>
    <row r="257" spans="1:175">
      <c r="A257" s="255">
        <v>102</v>
      </c>
      <c r="B257" s="255" t="s">
        <v>182</v>
      </c>
      <c r="C257" s="255" t="s">
        <v>211</v>
      </c>
      <c r="D257" s="221">
        <v>5.125</v>
      </c>
      <c r="E257" s="221">
        <v>5</v>
      </c>
      <c r="F257" s="221">
        <v>5.5</v>
      </c>
      <c r="G257" s="221"/>
      <c r="H257" s="221"/>
      <c r="I257" s="221"/>
      <c r="J257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  <c r="BE257"/>
      <c r="BF257"/>
      <c r="BG257"/>
      <c r="BH257"/>
      <c r="BI257"/>
      <c r="BJ257"/>
      <c r="BK257"/>
      <c r="BL257"/>
      <c r="BM257"/>
      <c r="BN257"/>
      <c r="BO257"/>
      <c r="BP257"/>
      <c r="BQ257"/>
      <c r="BR257"/>
      <c r="BS257"/>
      <c r="BT257"/>
      <c r="BU257"/>
      <c r="BV257"/>
      <c r="BW257"/>
      <c r="BX257"/>
      <c r="BY257"/>
      <c r="BZ257"/>
      <c r="CA257"/>
      <c r="CB257"/>
      <c r="CC257"/>
      <c r="CD257"/>
      <c r="CE257"/>
      <c r="CF257"/>
      <c r="CG257"/>
      <c r="CH257"/>
      <c r="CI257"/>
      <c r="CJ257"/>
      <c r="CK257"/>
      <c r="CL257"/>
      <c r="CM257"/>
      <c r="CN257"/>
      <c r="CO257"/>
      <c r="CP257"/>
      <c r="CQ257"/>
      <c r="CR257"/>
      <c r="CS257"/>
      <c r="CT257"/>
      <c r="CU257"/>
      <c r="CV257"/>
      <c r="CW257"/>
      <c r="CX257"/>
      <c r="CY257"/>
      <c r="CZ257"/>
      <c r="DA257"/>
      <c r="DB257"/>
      <c r="DC257"/>
      <c r="DD257"/>
      <c r="DE257"/>
      <c r="DF257"/>
      <c r="DG257"/>
      <c r="DH257"/>
      <c r="DI257"/>
      <c r="DJ257"/>
      <c r="DK257"/>
      <c r="DL257"/>
      <c r="DM257"/>
      <c r="DN257"/>
      <c r="DO257"/>
      <c r="DP257"/>
      <c r="DQ257"/>
      <c r="DR257"/>
      <c r="DS257"/>
      <c r="DT257"/>
      <c r="DU257"/>
      <c r="DV257"/>
      <c r="DW257"/>
      <c r="DX257"/>
      <c r="DY257"/>
      <c r="DZ257"/>
      <c r="EA257"/>
      <c r="EB257"/>
      <c r="EC257"/>
      <c r="ED257"/>
      <c r="EE257"/>
      <c r="EF257"/>
      <c r="EG257"/>
      <c r="EH257"/>
      <c r="EI257"/>
      <c r="EJ257"/>
      <c r="EK257"/>
      <c r="EL257"/>
      <c r="EM257"/>
      <c r="EN257"/>
      <c r="EO257"/>
      <c r="EP257"/>
      <c r="EQ257"/>
      <c r="ER257"/>
      <c r="ES257"/>
      <c r="ET257"/>
      <c r="EU257"/>
      <c r="EV257"/>
      <c r="EW257"/>
      <c r="EX257"/>
      <c r="EY257"/>
      <c r="EZ257"/>
      <c r="FA257"/>
      <c r="FB257"/>
      <c r="FC257"/>
      <c r="FD257"/>
      <c r="FE257"/>
      <c r="FF257"/>
      <c r="FG257"/>
      <c r="FH257"/>
      <c r="FI257"/>
      <c r="FJ257"/>
      <c r="FK257"/>
      <c r="FL257"/>
      <c r="FM257"/>
      <c r="FN257"/>
      <c r="FO257"/>
      <c r="FP257"/>
      <c r="FQ257"/>
      <c r="FR257"/>
      <c r="FS257"/>
    </row>
    <row r="258" spans="1:175">
      <c r="A258" s="255">
        <v>102</v>
      </c>
      <c r="B258" s="255" t="s">
        <v>175</v>
      </c>
      <c r="C258" s="255" t="s">
        <v>211</v>
      </c>
      <c r="D258" s="221">
        <v>4.5</v>
      </c>
      <c r="E258" s="221">
        <v>4.5</v>
      </c>
      <c r="F258" s="221">
        <v>4.5</v>
      </c>
      <c r="G258" s="221"/>
      <c r="H258" s="221"/>
      <c r="I258" s="221"/>
      <c r="J258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  <c r="BE258"/>
      <c r="BF258"/>
      <c r="BG258"/>
      <c r="BH258"/>
      <c r="BI258"/>
      <c r="BJ258"/>
      <c r="BK258"/>
      <c r="BL258"/>
      <c r="BM258"/>
      <c r="BN258"/>
      <c r="BO258"/>
      <c r="BP258"/>
      <c r="BQ258"/>
      <c r="BR258"/>
      <c r="BS258"/>
      <c r="BT258"/>
      <c r="BU258"/>
      <c r="BV258"/>
      <c r="BW258"/>
      <c r="BX258"/>
      <c r="BY258"/>
      <c r="BZ258"/>
      <c r="CA258"/>
      <c r="CB258"/>
      <c r="CC258"/>
      <c r="CD258"/>
      <c r="CE258"/>
      <c r="CF258"/>
      <c r="CG258"/>
      <c r="CH258"/>
      <c r="CI258"/>
      <c r="CJ258"/>
      <c r="CK258"/>
      <c r="CL258"/>
      <c r="CM258"/>
      <c r="CN258"/>
      <c r="CO258"/>
      <c r="CP258"/>
      <c r="CQ258"/>
      <c r="CR258"/>
      <c r="CS258"/>
      <c r="CT258"/>
      <c r="CU258"/>
      <c r="CV258"/>
      <c r="CW258"/>
      <c r="CX258"/>
      <c r="CY258"/>
      <c r="CZ258"/>
      <c r="DA258"/>
      <c r="DB258"/>
      <c r="DC258"/>
      <c r="DD258"/>
      <c r="DE258"/>
      <c r="DF258"/>
      <c r="DG258"/>
      <c r="DH258"/>
      <c r="DI258"/>
      <c r="DJ258"/>
      <c r="DK258"/>
      <c r="DL258"/>
      <c r="DM258"/>
      <c r="DN258"/>
      <c r="DO258"/>
      <c r="DP258"/>
      <c r="DQ258"/>
      <c r="DR258"/>
      <c r="DS258"/>
      <c r="DT258"/>
      <c r="DU258"/>
      <c r="DV258"/>
      <c r="DW258"/>
      <c r="DX258"/>
      <c r="DY258"/>
      <c r="DZ258"/>
      <c r="EA258"/>
      <c r="EB258"/>
      <c r="EC258"/>
      <c r="ED258"/>
      <c r="EE258"/>
      <c r="EF258"/>
      <c r="EG258"/>
      <c r="EH258"/>
      <c r="EI258"/>
      <c r="EJ258"/>
      <c r="EK258"/>
      <c r="EL258"/>
      <c r="EM258"/>
      <c r="EN258"/>
      <c r="EO258"/>
      <c r="EP258"/>
      <c r="EQ258"/>
      <c r="ER258"/>
      <c r="ES258"/>
      <c r="ET258"/>
      <c r="EU258"/>
      <c r="EV258"/>
      <c r="EW258"/>
      <c r="EX258"/>
      <c r="EY258"/>
      <c r="EZ258"/>
      <c r="FA258"/>
      <c r="FB258"/>
      <c r="FC258"/>
      <c r="FD258"/>
      <c r="FE258"/>
      <c r="FF258"/>
      <c r="FG258"/>
      <c r="FH258"/>
      <c r="FI258"/>
      <c r="FJ258"/>
      <c r="FK258"/>
      <c r="FL258"/>
      <c r="FM258"/>
      <c r="FN258"/>
      <c r="FO258"/>
      <c r="FP258"/>
      <c r="FQ258"/>
      <c r="FR258"/>
      <c r="FS258"/>
    </row>
    <row r="259" spans="1:175">
      <c r="A259" s="255">
        <v>102</v>
      </c>
      <c r="B259" s="255" t="s">
        <v>259</v>
      </c>
      <c r="C259" s="255" t="s">
        <v>211</v>
      </c>
      <c r="D259" s="221">
        <v>5.25</v>
      </c>
      <c r="E259" s="221">
        <v>5</v>
      </c>
      <c r="F259" s="221">
        <v>5.5</v>
      </c>
      <c r="G259" s="221"/>
      <c r="H259" s="221"/>
      <c r="I259" s="221"/>
      <c r="J259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  <c r="BE259"/>
      <c r="BF259"/>
      <c r="BG259"/>
      <c r="BH259"/>
      <c r="BI259"/>
      <c r="BJ259"/>
      <c r="BK259"/>
      <c r="BL259"/>
      <c r="BM259"/>
      <c r="BN259"/>
      <c r="BO259"/>
      <c r="BP259"/>
      <c r="BQ259"/>
      <c r="BR259"/>
      <c r="BS259"/>
      <c r="BT259"/>
      <c r="BU259"/>
      <c r="BV259"/>
      <c r="BW259"/>
      <c r="BX259"/>
      <c r="BY259"/>
      <c r="BZ259"/>
      <c r="CA259"/>
      <c r="CB259"/>
      <c r="CC259"/>
      <c r="CD259"/>
      <c r="CE259"/>
      <c r="CF259"/>
      <c r="CG259"/>
      <c r="CH259"/>
      <c r="CI259"/>
      <c r="CJ259"/>
      <c r="CK259"/>
      <c r="CL259"/>
      <c r="CM259"/>
      <c r="CN259"/>
      <c r="CO259"/>
      <c r="CP259"/>
      <c r="CQ259"/>
      <c r="CR259"/>
      <c r="CS259"/>
      <c r="CT259"/>
      <c r="CU259"/>
      <c r="CV259"/>
      <c r="CW259"/>
      <c r="CX259"/>
      <c r="CY259"/>
      <c r="CZ259"/>
      <c r="DA259"/>
      <c r="DB259"/>
      <c r="DC259"/>
      <c r="DD259"/>
      <c r="DE259"/>
      <c r="DF259"/>
      <c r="DG259"/>
      <c r="DH259"/>
      <c r="DI259"/>
      <c r="DJ259"/>
      <c r="DK259"/>
      <c r="DL259"/>
      <c r="DM259"/>
      <c r="DN259"/>
      <c r="DO259"/>
      <c r="DP259"/>
      <c r="DQ259"/>
      <c r="DR259"/>
      <c r="DS259"/>
      <c r="DT259"/>
      <c r="DU259"/>
      <c r="DV259"/>
      <c r="DW259"/>
      <c r="DX259"/>
      <c r="DY259"/>
      <c r="DZ259"/>
      <c r="EA259"/>
      <c r="EB259"/>
      <c r="EC259"/>
      <c r="ED259"/>
      <c r="EE259"/>
      <c r="EF259"/>
      <c r="EG259"/>
      <c r="EH259"/>
      <c r="EI259"/>
      <c r="EJ259"/>
      <c r="EK259"/>
      <c r="EL259"/>
      <c r="EM259"/>
      <c r="EN259"/>
      <c r="EO259"/>
      <c r="EP259"/>
      <c r="EQ259"/>
      <c r="ER259"/>
      <c r="ES259"/>
      <c r="ET259"/>
      <c r="EU259"/>
      <c r="EV259"/>
      <c r="EW259"/>
      <c r="EX259"/>
      <c r="EY259"/>
      <c r="EZ259"/>
      <c r="FA259"/>
      <c r="FB259"/>
      <c r="FC259"/>
      <c r="FD259"/>
      <c r="FE259"/>
      <c r="FF259"/>
      <c r="FG259"/>
      <c r="FH259"/>
      <c r="FI259"/>
      <c r="FJ259"/>
      <c r="FK259"/>
      <c r="FL259"/>
      <c r="FM259"/>
      <c r="FN259"/>
      <c r="FO259"/>
      <c r="FP259"/>
      <c r="FQ259"/>
      <c r="FR259"/>
      <c r="FS259"/>
    </row>
    <row r="260" spans="1:175">
      <c r="A260" s="255">
        <v>103</v>
      </c>
      <c r="B260" s="255" t="s">
        <v>229</v>
      </c>
      <c r="C260" s="255" t="s">
        <v>212</v>
      </c>
      <c r="D260" s="221">
        <v>80</v>
      </c>
      <c r="E260" s="221">
        <v>80</v>
      </c>
      <c r="F260" s="221">
        <v>80</v>
      </c>
      <c r="G260" s="221">
        <v>1</v>
      </c>
      <c r="H260" s="221">
        <v>1</v>
      </c>
      <c r="I260" s="221">
        <v>1</v>
      </c>
      <c r="J260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  <c r="BE260"/>
      <c r="BF260"/>
      <c r="BG260"/>
      <c r="BH260"/>
      <c r="BI260"/>
      <c r="BJ260"/>
      <c r="BK260"/>
      <c r="BL260"/>
      <c r="BM260"/>
      <c r="BN260"/>
      <c r="BO260"/>
      <c r="BP260"/>
      <c r="BQ260"/>
      <c r="BR260"/>
      <c r="BS260"/>
      <c r="BT260"/>
      <c r="BU260"/>
      <c r="BV260"/>
      <c r="BW260"/>
      <c r="BX260"/>
      <c r="BY260"/>
      <c r="BZ260"/>
      <c r="CA260"/>
      <c r="CB260"/>
      <c r="CC260"/>
      <c r="CD260"/>
      <c r="CE260"/>
      <c r="CF260"/>
      <c r="CG260"/>
      <c r="CH260"/>
      <c r="CI260"/>
      <c r="CJ260"/>
      <c r="CK260"/>
      <c r="CL260"/>
      <c r="CM260"/>
      <c r="CN260"/>
      <c r="CO260"/>
      <c r="CP260"/>
      <c r="CQ260"/>
      <c r="CR260"/>
      <c r="CS260"/>
      <c r="CT260"/>
      <c r="CU260"/>
      <c r="CV260"/>
      <c r="CW260"/>
      <c r="CX260"/>
      <c r="CY260"/>
      <c r="CZ260"/>
      <c r="DA260"/>
      <c r="DB260"/>
      <c r="DC260"/>
      <c r="DD260"/>
      <c r="DE260"/>
      <c r="DF260"/>
      <c r="DG260"/>
      <c r="DH260"/>
      <c r="DI260"/>
      <c r="DJ260"/>
      <c r="DK260"/>
      <c r="DL260"/>
      <c r="DM260"/>
      <c r="DN260"/>
      <c r="DO260"/>
      <c r="DP260"/>
      <c r="DQ260"/>
      <c r="DR260"/>
      <c r="DS260"/>
      <c r="DT260"/>
      <c r="DU260"/>
      <c r="DV260"/>
      <c r="DW260"/>
      <c r="DX260"/>
      <c r="DY260"/>
      <c r="DZ260"/>
      <c r="EA260"/>
      <c r="EB260"/>
      <c r="EC260"/>
      <c r="ED260"/>
      <c r="EE260"/>
      <c r="EF260"/>
      <c r="EG260"/>
      <c r="EH260"/>
      <c r="EI260"/>
      <c r="EJ260"/>
      <c r="EK260"/>
      <c r="EL260"/>
      <c r="EM260"/>
      <c r="EN260"/>
      <c r="EO260"/>
      <c r="EP260"/>
      <c r="EQ260"/>
      <c r="ER260"/>
      <c r="ES260"/>
      <c r="ET260"/>
      <c r="EU260"/>
      <c r="EV260"/>
      <c r="EW260"/>
      <c r="EX260"/>
      <c r="EY260"/>
      <c r="EZ260"/>
      <c r="FA260"/>
      <c r="FB260"/>
      <c r="FC260"/>
      <c r="FD260"/>
      <c r="FE260"/>
      <c r="FF260"/>
      <c r="FG260"/>
      <c r="FH260"/>
      <c r="FI260"/>
      <c r="FJ260"/>
      <c r="FK260"/>
      <c r="FL260"/>
      <c r="FM260"/>
      <c r="FN260"/>
      <c r="FO260"/>
      <c r="FP260"/>
      <c r="FQ260"/>
      <c r="FR260"/>
      <c r="FS260"/>
    </row>
    <row r="261" spans="1:175">
      <c r="A261" s="255">
        <v>103</v>
      </c>
      <c r="B261" s="255" t="s">
        <v>175</v>
      </c>
      <c r="C261" s="255" t="s">
        <v>212</v>
      </c>
      <c r="D261" s="221">
        <v>83</v>
      </c>
      <c r="E261" s="221">
        <v>83</v>
      </c>
      <c r="F261" s="221">
        <v>83</v>
      </c>
      <c r="G261" s="221">
        <v>1</v>
      </c>
      <c r="H261" s="221">
        <v>1</v>
      </c>
      <c r="I261" s="221">
        <v>1</v>
      </c>
      <c r="J261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  <c r="BE261"/>
      <c r="BF261"/>
      <c r="BG261"/>
      <c r="BH261"/>
      <c r="BI261"/>
      <c r="BJ261"/>
      <c r="BK261"/>
      <c r="BL261"/>
      <c r="BM261"/>
      <c r="BN261"/>
      <c r="BO261"/>
      <c r="BP261"/>
      <c r="BQ261"/>
      <c r="BR261"/>
      <c r="BS261"/>
      <c r="BT261"/>
      <c r="BU261"/>
      <c r="BV261"/>
      <c r="BW261"/>
      <c r="BX261"/>
      <c r="BY261"/>
      <c r="BZ261"/>
      <c r="CA261"/>
      <c r="CB261"/>
      <c r="CC261"/>
      <c r="CD261"/>
      <c r="CE261"/>
      <c r="CF261"/>
      <c r="CG261"/>
      <c r="CH261"/>
      <c r="CI261"/>
      <c r="CJ261"/>
      <c r="CK261"/>
      <c r="CL261"/>
      <c r="CM261"/>
      <c r="CN261"/>
      <c r="CO261"/>
      <c r="CP261"/>
      <c r="CQ261"/>
      <c r="CR261"/>
      <c r="CS261"/>
      <c r="CT261"/>
      <c r="CU261"/>
      <c r="CV261"/>
      <c r="CW261"/>
      <c r="CX261"/>
      <c r="CY261"/>
      <c r="CZ261"/>
      <c r="DA261"/>
      <c r="DB261"/>
      <c r="DC261"/>
      <c r="DD261"/>
      <c r="DE261"/>
      <c r="DF261"/>
      <c r="DG261"/>
      <c r="DH261"/>
      <c r="DI261"/>
      <c r="DJ261"/>
      <c r="DK261"/>
      <c r="DL261"/>
      <c r="DM261"/>
      <c r="DN261"/>
      <c r="DO261"/>
      <c r="DP261"/>
      <c r="DQ261"/>
      <c r="DR261"/>
      <c r="DS261"/>
      <c r="DT261"/>
      <c r="DU261"/>
      <c r="DV261"/>
      <c r="DW261"/>
      <c r="DX261"/>
      <c r="DY261"/>
      <c r="DZ261"/>
      <c r="EA261"/>
      <c r="EB261"/>
      <c r="EC261"/>
      <c r="ED261"/>
      <c r="EE261"/>
      <c r="EF261"/>
      <c r="EG261"/>
      <c r="EH261"/>
      <c r="EI261"/>
      <c r="EJ261"/>
      <c r="EK261"/>
      <c r="EL261"/>
      <c r="EM261"/>
      <c r="EN261"/>
      <c r="EO261"/>
      <c r="EP261"/>
      <c r="EQ261"/>
      <c r="ER261"/>
      <c r="ES261"/>
      <c r="ET261"/>
      <c r="EU261"/>
      <c r="EV261"/>
      <c r="EW261"/>
      <c r="EX261"/>
      <c r="EY261"/>
      <c r="EZ261"/>
      <c r="FA261"/>
      <c r="FB261"/>
      <c r="FC261"/>
      <c r="FD261"/>
      <c r="FE261"/>
      <c r="FF261"/>
      <c r="FG261"/>
      <c r="FH261"/>
      <c r="FI261"/>
      <c r="FJ261"/>
      <c r="FK261"/>
      <c r="FL261"/>
      <c r="FM261"/>
      <c r="FN261"/>
      <c r="FO261"/>
      <c r="FP261"/>
      <c r="FQ261"/>
      <c r="FR261"/>
      <c r="FS261"/>
    </row>
    <row r="262" spans="1:175">
      <c r="A262" s="255">
        <v>103</v>
      </c>
      <c r="B262" s="255" t="s">
        <v>259</v>
      </c>
      <c r="C262" s="255" t="s">
        <v>212</v>
      </c>
      <c r="D262" s="221"/>
      <c r="E262" s="221"/>
      <c r="F262" s="221"/>
      <c r="G262" s="221">
        <v>1.03</v>
      </c>
      <c r="H262" s="221">
        <v>0.9</v>
      </c>
      <c r="I262" s="221">
        <v>1.25</v>
      </c>
      <c r="J26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  <c r="BE262"/>
      <c r="BF262"/>
      <c r="BG262"/>
      <c r="BH262"/>
      <c r="BI262"/>
      <c r="BJ262"/>
      <c r="BK262"/>
      <c r="BL262"/>
      <c r="BM262"/>
      <c r="BN262"/>
      <c r="BO262"/>
      <c r="BP262"/>
      <c r="BQ262"/>
      <c r="BR262"/>
      <c r="BS262"/>
      <c r="BT262"/>
      <c r="BU262"/>
      <c r="BV262"/>
      <c r="BW262"/>
      <c r="BX262"/>
      <c r="BY262"/>
      <c r="BZ262"/>
      <c r="CA262"/>
      <c r="CB262"/>
      <c r="CC262"/>
      <c r="CD262"/>
      <c r="CE262"/>
      <c r="CF262"/>
      <c r="CG262"/>
      <c r="CH262"/>
      <c r="CI262"/>
      <c r="CJ262"/>
      <c r="CK262"/>
      <c r="CL262"/>
      <c r="CM262"/>
      <c r="CN262"/>
      <c r="CO262"/>
      <c r="CP262"/>
      <c r="CQ262"/>
      <c r="CR262"/>
      <c r="CS262"/>
      <c r="CT262"/>
      <c r="CU262"/>
      <c r="CV262"/>
      <c r="CW262"/>
      <c r="CX262"/>
      <c r="CY262"/>
      <c r="CZ262"/>
      <c r="DA262"/>
      <c r="DB262"/>
      <c r="DC262"/>
      <c r="DD262"/>
      <c r="DE262"/>
      <c r="DF262"/>
      <c r="DG262"/>
      <c r="DH262"/>
      <c r="DI262"/>
      <c r="DJ262"/>
      <c r="DK262"/>
      <c r="DL262"/>
      <c r="DM262"/>
      <c r="DN262"/>
      <c r="DO262"/>
      <c r="DP262"/>
      <c r="DQ262"/>
      <c r="DR262"/>
      <c r="DS262"/>
      <c r="DT262"/>
      <c r="DU262"/>
      <c r="DV262"/>
      <c r="DW262"/>
      <c r="DX262"/>
      <c r="DY262"/>
      <c r="DZ262"/>
      <c r="EA262"/>
      <c r="EB262"/>
      <c r="EC262"/>
      <c r="ED262"/>
      <c r="EE262"/>
      <c r="EF262"/>
      <c r="EG262"/>
      <c r="EH262"/>
      <c r="EI262"/>
      <c r="EJ262"/>
      <c r="EK262"/>
      <c r="EL262"/>
      <c r="EM262"/>
      <c r="EN262"/>
      <c r="EO262"/>
      <c r="EP262"/>
      <c r="EQ262"/>
      <c r="ER262"/>
      <c r="ES262"/>
      <c r="ET262"/>
      <c r="EU262"/>
      <c r="EV262"/>
      <c r="EW262"/>
      <c r="EX262"/>
      <c r="EY262"/>
      <c r="EZ262"/>
      <c r="FA262"/>
      <c r="FB262"/>
      <c r="FC262"/>
      <c r="FD262"/>
      <c r="FE262"/>
      <c r="FF262"/>
      <c r="FG262"/>
      <c r="FH262"/>
      <c r="FI262"/>
      <c r="FJ262"/>
      <c r="FK262"/>
      <c r="FL262"/>
      <c r="FM262"/>
      <c r="FN262"/>
      <c r="FO262"/>
      <c r="FP262"/>
      <c r="FQ262"/>
      <c r="FR262"/>
      <c r="FS262"/>
    </row>
    <row r="263" spans="1:175">
      <c r="A263" s="255">
        <v>105</v>
      </c>
      <c r="B263" s="255" t="s">
        <v>262</v>
      </c>
      <c r="C263" s="255" t="s">
        <v>267</v>
      </c>
      <c r="D263" s="221">
        <v>13.909090909090908</v>
      </c>
      <c r="E263" s="221">
        <v>13</v>
      </c>
      <c r="F263" s="221">
        <v>14</v>
      </c>
      <c r="G263" s="221">
        <v>0.19999999999999998</v>
      </c>
      <c r="H263" s="221">
        <v>0.2</v>
      </c>
      <c r="I263" s="221">
        <v>0.2</v>
      </c>
      <c r="J263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  <c r="BE263"/>
      <c r="BF263"/>
      <c r="BG263"/>
      <c r="BH263"/>
      <c r="BI263"/>
      <c r="BJ263"/>
      <c r="BK263"/>
      <c r="BL263"/>
      <c r="BM263"/>
      <c r="BN263"/>
      <c r="BO263"/>
      <c r="BP263"/>
      <c r="BQ263"/>
      <c r="BR263"/>
      <c r="BS263"/>
      <c r="BT263"/>
      <c r="BU263"/>
      <c r="BV263"/>
      <c r="BW263"/>
      <c r="BX263"/>
      <c r="BY263"/>
      <c r="BZ263"/>
      <c r="CA263"/>
      <c r="CB263"/>
      <c r="CC263"/>
      <c r="CD263"/>
      <c r="CE263"/>
      <c r="CF263"/>
      <c r="CG263"/>
      <c r="CH263"/>
      <c r="CI263"/>
      <c r="CJ263"/>
      <c r="CK263"/>
      <c r="CL263"/>
      <c r="CM263"/>
      <c r="CN263"/>
      <c r="CO263"/>
      <c r="CP263"/>
      <c r="CQ263"/>
      <c r="CR263"/>
      <c r="CS263"/>
      <c r="CT263"/>
      <c r="CU263"/>
      <c r="CV263"/>
      <c r="CW263"/>
      <c r="CX263"/>
      <c r="CY263"/>
      <c r="CZ263"/>
      <c r="DA263"/>
      <c r="DB263"/>
      <c r="DC263"/>
      <c r="DD263"/>
      <c r="DE263"/>
      <c r="DF263"/>
      <c r="DG263"/>
      <c r="DH263"/>
      <c r="DI263"/>
      <c r="DJ263"/>
      <c r="DK263"/>
      <c r="DL263"/>
      <c r="DM263"/>
      <c r="DN263"/>
      <c r="DO263"/>
      <c r="DP263"/>
      <c r="DQ263"/>
      <c r="DR263"/>
      <c r="DS263"/>
      <c r="DT263"/>
      <c r="DU263"/>
      <c r="DV263"/>
      <c r="DW263"/>
      <c r="DX263"/>
      <c r="DY263"/>
      <c r="DZ263"/>
      <c r="EA263"/>
      <c r="EB263"/>
      <c r="EC263"/>
      <c r="ED263"/>
      <c r="EE263"/>
      <c r="EF263"/>
      <c r="EG263"/>
      <c r="EH263"/>
      <c r="EI263"/>
      <c r="EJ263"/>
      <c r="EK263"/>
      <c r="EL263"/>
      <c r="EM263"/>
      <c r="EN263"/>
      <c r="EO263"/>
      <c r="EP263"/>
      <c r="EQ263"/>
      <c r="ER263"/>
      <c r="ES263"/>
      <c r="ET263"/>
      <c r="EU263"/>
      <c r="EV263"/>
      <c r="EW263"/>
      <c r="EX263"/>
      <c r="EY263"/>
      <c r="EZ263"/>
      <c r="FA263"/>
      <c r="FB263"/>
      <c r="FC263"/>
      <c r="FD263"/>
      <c r="FE263"/>
      <c r="FF263"/>
      <c r="FG263"/>
      <c r="FH263"/>
      <c r="FI263"/>
      <c r="FJ263"/>
      <c r="FK263"/>
      <c r="FL263"/>
      <c r="FM263"/>
      <c r="FN263"/>
      <c r="FO263"/>
      <c r="FP263"/>
      <c r="FQ263"/>
      <c r="FR263"/>
      <c r="FS263"/>
    </row>
    <row r="264" spans="1:175">
      <c r="A264" s="255">
        <v>105</v>
      </c>
      <c r="B264" s="255" t="s">
        <v>229</v>
      </c>
      <c r="C264" s="255" t="s">
        <v>267</v>
      </c>
      <c r="D264" s="221">
        <v>14</v>
      </c>
      <c r="E264" s="221">
        <v>14</v>
      </c>
      <c r="F264" s="221">
        <v>14</v>
      </c>
      <c r="G264" s="221">
        <v>0.2</v>
      </c>
      <c r="H264" s="221">
        <v>0.2</v>
      </c>
      <c r="I264" s="221">
        <v>0.2</v>
      </c>
      <c r="J264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  <c r="BE264"/>
      <c r="BF264"/>
      <c r="BG264"/>
      <c r="BH264"/>
      <c r="BI264"/>
      <c r="BJ264"/>
      <c r="BK264"/>
      <c r="BL264"/>
      <c r="BM264"/>
      <c r="BN264"/>
      <c r="BO264"/>
      <c r="BP264"/>
      <c r="BQ264"/>
      <c r="BR264"/>
      <c r="BS264"/>
      <c r="BT264"/>
      <c r="BU264"/>
      <c r="BV264"/>
      <c r="BW264"/>
      <c r="BX264"/>
      <c r="BY264"/>
      <c r="BZ264"/>
      <c r="CA264"/>
      <c r="CB264"/>
      <c r="CC264"/>
      <c r="CD264"/>
      <c r="CE264"/>
      <c r="CF264"/>
      <c r="CG264"/>
      <c r="CH264"/>
      <c r="CI264"/>
      <c r="CJ264"/>
      <c r="CK264"/>
      <c r="CL264"/>
      <c r="CM264"/>
      <c r="CN264"/>
      <c r="CO264"/>
      <c r="CP264"/>
      <c r="CQ264"/>
      <c r="CR264"/>
      <c r="CS264"/>
      <c r="CT264"/>
      <c r="CU264"/>
      <c r="CV264"/>
      <c r="CW264"/>
      <c r="CX264"/>
      <c r="CY264"/>
      <c r="CZ264"/>
      <c r="DA264"/>
      <c r="DB264"/>
      <c r="DC264"/>
      <c r="DD264"/>
      <c r="DE264"/>
      <c r="DF264"/>
      <c r="DG264"/>
      <c r="DH264"/>
      <c r="DI264"/>
      <c r="DJ264"/>
      <c r="DK264"/>
      <c r="DL264"/>
      <c r="DM264"/>
      <c r="DN264"/>
      <c r="DO264"/>
      <c r="DP264"/>
      <c r="DQ264"/>
      <c r="DR264"/>
      <c r="DS264"/>
      <c r="DT264"/>
      <c r="DU264"/>
      <c r="DV264"/>
      <c r="DW264"/>
      <c r="DX264"/>
      <c r="DY264"/>
      <c r="DZ264"/>
      <c r="EA264"/>
      <c r="EB264"/>
      <c r="EC264"/>
      <c r="ED264"/>
      <c r="EE264"/>
      <c r="EF264"/>
      <c r="EG264"/>
      <c r="EH264"/>
      <c r="EI264"/>
      <c r="EJ264"/>
      <c r="EK264"/>
      <c r="EL264"/>
      <c r="EM264"/>
      <c r="EN264"/>
      <c r="EO264"/>
      <c r="EP264"/>
      <c r="EQ264"/>
      <c r="ER264"/>
      <c r="ES264"/>
      <c r="ET264"/>
      <c r="EU264"/>
      <c r="EV264"/>
      <c r="EW264"/>
      <c r="EX264"/>
      <c r="EY264"/>
      <c r="EZ264"/>
      <c r="FA264"/>
      <c r="FB264"/>
      <c r="FC264"/>
      <c r="FD264"/>
      <c r="FE264"/>
      <c r="FF264"/>
      <c r="FG264"/>
      <c r="FH264"/>
      <c r="FI264"/>
      <c r="FJ264"/>
      <c r="FK264"/>
      <c r="FL264"/>
      <c r="FM264"/>
      <c r="FN264"/>
      <c r="FO264"/>
      <c r="FP264"/>
      <c r="FQ264"/>
      <c r="FR264"/>
      <c r="FS264"/>
    </row>
    <row r="265" spans="1:175">
      <c r="A265" s="255">
        <v>105</v>
      </c>
      <c r="B265" s="255" t="s">
        <v>182</v>
      </c>
      <c r="C265" s="255" t="s">
        <v>267</v>
      </c>
      <c r="D265" s="221">
        <v>12</v>
      </c>
      <c r="E265" s="221">
        <v>12</v>
      </c>
      <c r="F265" s="221">
        <v>12</v>
      </c>
      <c r="G265" s="221">
        <v>0.15</v>
      </c>
      <c r="H265" s="221">
        <v>0.15</v>
      </c>
      <c r="I265" s="221">
        <v>0.15</v>
      </c>
      <c r="J265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  <c r="BE265"/>
      <c r="BF265"/>
      <c r="BG265"/>
      <c r="BH265"/>
      <c r="BI265"/>
      <c r="BJ265"/>
      <c r="BK265"/>
      <c r="BL265"/>
      <c r="BM265"/>
      <c r="BN265"/>
      <c r="BO265"/>
      <c r="BP265"/>
      <c r="BQ265"/>
      <c r="BR265"/>
      <c r="BS265"/>
      <c r="BT265"/>
      <c r="BU265"/>
      <c r="BV265"/>
      <c r="BW265"/>
      <c r="BX265"/>
      <c r="BY265"/>
      <c r="BZ265"/>
      <c r="CA265"/>
      <c r="CB265"/>
      <c r="CC265"/>
      <c r="CD265"/>
      <c r="CE265"/>
      <c r="CF265"/>
      <c r="CG265"/>
      <c r="CH265"/>
      <c r="CI265"/>
      <c r="CJ265"/>
      <c r="CK265"/>
      <c r="CL265"/>
      <c r="CM265"/>
      <c r="CN265"/>
      <c r="CO265"/>
      <c r="CP265"/>
      <c r="CQ265"/>
      <c r="CR265"/>
      <c r="CS265"/>
      <c r="CT265"/>
      <c r="CU265"/>
      <c r="CV265"/>
      <c r="CW265"/>
      <c r="CX265"/>
      <c r="CY265"/>
      <c r="CZ265"/>
      <c r="DA265"/>
      <c r="DB265"/>
      <c r="DC265"/>
      <c r="DD265"/>
      <c r="DE265"/>
      <c r="DF265"/>
      <c r="DG265"/>
      <c r="DH265"/>
      <c r="DI265"/>
      <c r="DJ265"/>
      <c r="DK265"/>
      <c r="DL265"/>
      <c r="DM265"/>
      <c r="DN265"/>
      <c r="DO265"/>
      <c r="DP265"/>
      <c r="DQ265"/>
      <c r="DR265"/>
      <c r="DS265"/>
      <c r="DT265"/>
      <c r="DU265"/>
      <c r="DV265"/>
      <c r="DW265"/>
      <c r="DX265"/>
      <c r="DY265"/>
      <c r="DZ265"/>
      <c r="EA265"/>
      <c r="EB265"/>
      <c r="EC265"/>
      <c r="ED265"/>
      <c r="EE265"/>
      <c r="EF265"/>
      <c r="EG265"/>
      <c r="EH265"/>
      <c r="EI265"/>
      <c r="EJ265"/>
      <c r="EK265"/>
      <c r="EL265"/>
      <c r="EM265"/>
      <c r="EN265"/>
      <c r="EO265"/>
      <c r="EP265"/>
      <c r="EQ265"/>
      <c r="ER265"/>
      <c r="ES265"/>
      <c r="ET265"/>
      <c r="EU265"/>
      <c r="EV265"/>
      <c r="EW265"/>
      <c r="EX265"/>
      <c r="EY265"/>
      <c r="EZ265"/>
      <c r="FA265"/>
      <c r="FB265"/>
      <c r="FC265"/>
      <c r="FD265"/>
      <c r="FE265"/>
      <c r="FF265"/>
      <c r="FG265"/>
      <c r="FH265"/>
      <c r="FI265"/>
      <c r="FJ265"/>
      <c r="FK265"/>
      <c r="FL265"/>
      <c r="FM265"/>
      <c r="FN265"/>
      <c r="FO265"/>
      <c r="FP265"/>
      <c r="FQ265"/>
      <c r="FR265"/>
      <c r="FS265"/>
    </row>
    <row r="266" spans="1:175">
      <c r="A266" s="255">
        <v>105</v>
      </c>
      <c r="B266" s="255" t="s">
        <v>175</v>
      </c>
      <c r="C266" s="255" t="s">
        <v>267</v>
      </c>
      <c r="D266" s="221">
        <v>11.2</v>
      </c>
      <c r="E266" s="221">
        <v>10</v>
      </c>
      <c r="F266" s="221">
        <v>12</v>
      </c>
      <c r="G266" s="221">
        <v>0.15</v>
      </c>
      <c r="H266" s="221">
        <v>0.15</v>
      </c>
      <c r="I266" s="221">
        <v>0.15</v>
      </c>
      <c r="J266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  <c r="BE266"/>
      <c r="BF266"/>
      <c r="BG266"/>
      <c r="BH266"/>
      <c r="BI266"/>
      <c r="BJ266"/>
      <c r="BK266"/>
      <c r="BL266"/>
      <c r="BM266"/>
      <c r="BN266"/>
      <c r="BO266"/>
      <c r="BP266"/>
      <c r="BQ266"/>
      <c r="BR266"/>
      <c r="BS266"/>
      <c r="BT266"/>
      <c r="BU266"/>
      <c r="BV266"/>
      <c r="BW266"/>
      <c r="BX266"/>
      <c r="BY266"/>
      <c r="BZ266"/>
      <c r="CA266"/>
      <c r="CB266"/>
      <c r="CC266"/>
      <c r="CD266"/>
      <c r="CE266"/>
      <c r="CF266"/>
      <c r="CG266"/>
      <c r="CH266"/>
      <c r="CI266"/>
      <c r="CJ266"/>
      <c r="CK266"/>
      <c r="CL266"/>
      <c r="CM266"/>
      <c r="CN266"/>
      <c r="CO266"/>
      <c r="CP266"/>
      <c r="CQ266"/>
      <c r="CR266"/>
      <c r="CS266"/>
      <c r="CT266"/>
      <c r="CU266"/>
      <c r="CV266"/>
      <c r="CW266"/>
      <c r="CX266"/>
      <c r="CY266"/>
      <c r="CZ266"/>
      <c r="DA266"/>
      <c r="DB266"/>
      <c r="DC266"/>
      <c r="DD266"/>
      <c r="DE266"/>
      <c r="DF266"/>
      <c r="DG266"/>
      <c r="DH266"/>
      <c r="DI266"/>
      <c r="DJ266"/>
      <c r="DK266"/>
      <c r="DL266"/>
      <c r="DM266"/>
      <c r="DN266"/>
      <c r="DO266"/>
      <c r="DP266"/>
      <c r="DQ266"/>
      <c r="DR266"/>
      <c r="DS266"/>
      <c r="DT266"/>
      <c r="DU266"/>
      <c r="DV266"/>
      <c r="DW266"/>
      <c r="DX266"/>
      <c r="DY266"/>
      <c r="DZ266"/>
      <c r="EA266"/>
      <c r="EB266"/>
      <c r="EC266"/>
      <c r="ED266"/>
      <c r="EE266"/>
      <c r="EF266"/>
      <c r="EG266"/>
      <c r="EH266"/>
      <c r="EI266"/>
      <c r="EJ266"/>
      <c r="EK266"/>
      <c r="EL266"/>
      <c r="EM266"/>
      <c r="EN266"/>
      <c r="EO266"/>
      <c r="EP266"/>
      <c r="EQ266"/>
      <c r="ER266"/>
      <c r="ES266"/>
      <c r="ET266"/>
      <c r="EU266"/>
      <c r="EV266"/>
      <c r="EW266"/>
      <c r="EX266"/>
      <c r="EY266"/>
      <c r="EZ266"/>
      <c r="FA266"/>
      <c r="FB266"/>
      <c r="FC266"/>
      <c r="FD266"/>
      <c r="FE266"/>
      <c r="FF266"/>
      <c r="FG266"/>
      <c r="FH266"/>
      <c r="FI266"/>
      <c r="FJ266"/>
      <c r="FK266"/>
      <c r="FL266"/>
      <c r="FM266"/>
      <c r="FN266"/>
      <c r="FO266"/>
      <c r="FP266"/>
      <c r="FQ266"/>
      <c r="FR266"/>
      <c r="FS266"/>
    </row>
    <row r="267" spans="1:175">
      <c r="A267" s="255">
        <v>105</v>
      </c>
      <c r="B267" s="255" t="s">
        <v>259</v>
      </c>
      <c r="C267" s="255" t="s">
        <v>267</v>
      </c>
      <c r="D267" s="221">
        <v>13.583333333333334</v>
      </c>
      <c r="E267" s="221">
        <v>12.5</v>
      </c>
      <c r="F267" s="221">
        <v>14</v>
      </c>
      <c r="G267" s="221">
        <v>0.19285714285714284</v>
      </c>
      <c r="H267" s="221">
        <v>0.15</v>
      </c>
      <c r="I267" s="221">
        <v>0.2</v>
      </c>
      <c r="J267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  <c r="BE267"/>
      <c r="BF267"/>
      <c r="BG267"/>
      <c r="BH267"/>
      <c r="BI267"/>
      <c r="BJ267"/>
      <c r="BK267"/>
      <c r="BL267"/>
      <c r="BM267"/>
      <c r="BN267"/>
      <c r="BO267"/>
      <c r="BP267"/>
      <c r="BQ267"/>
      <c r="BR267"/>
      <c r="BS267"/>
      <c r="BT267"/>
      <c r="BU267"/>
      <c r="BV267"/>
      <c r="BW267"/>
      <c r="BX267"/>
      <c r="BY267"/>
      <c r="BZ267"/>
      <c r="CA267"/>
      <c r="CB267"/>
      <c r="CC267"/>
      <c r="CD267"/>
      <c r="CE267"/>
      <c r="CF267"/>
      <c r="CG267"/>
      <c r="CH267"/>
      <c r="CI267"/>
      <c r="CJ267"/>
      <c r="CK267"/>
      <c r="CL267"/>
      <c r="CM267"/>
      <c r="CN267"/>
      <c r="CO267"/>
      <c r="CP267"/>
      <c r="CQ267"/>
      <c r="CR267"/>
      <c r="CS267"/>
      <c r="CT267"/>
      <c r="CU267"/>
      <c r="CV267"/>
      <c r="CW267"/>
      <c r="CX267"/>
      <c r="CY267"/>
      <c r="CZ267"/>
      <c r="DA267"/>
      <c r="DB267"/>
      <c r="DC267"/>
      <c r="DD267"/>
      <c r="DE267"/>
      <c r="DF267"/>
      <c r="DG267"/>
      <c r="DH267"/>
      <c r="DI267"/>
      <c r="DJ267"/>
      <c r="DK267"/>
      <c r="DL267"/>
      <c r="DM267"/>
      <c r="DN267"/>
      <c r="DO267"/>
      <c r="DP267"/>
      <c r="DQ267"/>
      <c r="DR267"/>
      <c r="DS267"/>
      <c r="DT267"/>
      <c r="DU267"/>
      <c r="DV267"/>
      <c r="DW267"/>
      <c r="DX267"/>
      <c r="DY267"/>
      <c r="DZ267"/>
      <c r="EA267"/>
      <c r="EB267"/>
      <c r="EC267"/>
      <c r="ED267"/>
      <c r="EE267"/>
      <c r="EF267"/>
      <c r="EG267"/>
      <c r="EH267"/>
      <c r="EI267"/>
      <c r="EJ267"/>
      <c r="EK267"/>
      <c r="EL267"/>
      <c r="EM267"/>
      <c r="EN267"/>
      <c r="EO267"/>
      <c r="EP267"/>
      <c r="EQ267"/>
      <c r="ER267"/>
      <c r="ES267"/>
      <c r="ET267"/>
      <c r="EU267"/>
      <c r="EV267"/>
      <c r="EW267"/>
      <c r="EX267"/>
      <c r="EY267"/>
      <c r="EZ267"/>
      <c r="FA267"/>
      <c r="FB267"/>
      <c r="FC267"/>
      <c r="FD267"/>
      <c r="FE267"/>
      <c r="FF267"/>
      <c r="FG267"/>
      <c r="FH267"/>
      <c r="FI267"/>
      <c r="FJ267"/>
      <c r="FK267"/>
      <c r="FL267"/>
      <c r="FM267"/>
      <c r="FN267"/>
      <c r="FO267"/>
      <c r="FP267"/>
      <c r="FQ267"/>
      <c r="FR267"/>
      <c r="FS267"/>
    </row>
    <row r="268" spans="1:175">
      <c r="A268" s="255">
        <v>106</v>
      </c>
      <c r="B268" s="255" t="s">
        <v>262</v>
      </c>
      <c r="C268" s="255" t="s">
        <v>268</v>
      </c>
      <c r="D268" s="221">
        <v>50</v>
      </c>
      <c r="E268" s="221">
        <v>50</v>
      </c>
      <c r="F268" s="221">
        <v>50</v>
      </c>
      <c r="G268" s="221"/>
      <c r="H268" s="221"/>
      <c r="I268" s="221"/>
      <c r="J268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  <c r="BE268"/>
      <c r="BF268"/>
      <c r="BG268"/>
      <c r="BH268"/>
      <c r="BI268"/>
      <c r="BJ268"/>
      <c r="BK268"/>
      <c r="BL268"/>
      <c r="BM268"/>
      <c r="BN268"/>
      <c r="BO268"/>
      <c r="BP268"/>
      <c r="BQ268"/>
      <c r="BR268"/>
      <c r="BS268"/>
      <c r="BT268"/>
      <c r="BU268"/>
      <c r="BV268"/>
      <c r="BW268"/>
      <c r="BX268"/>
      <c r="BY268"/>
      <c r="BZ268"/>
      <c r="CA268"/>
      <c r="CB268"/>
      <c r="CC268"/>
      <c r="CD268"/>
      <c r="CE268"/>
      <c r="CF268"/>
      <c r="CG268"/>
      <c r="CH268"/>
      <c r="CI268"/>
      <c r="CJ268"/>
      <c r="CK268"/>
      <c r="CL268"/>
      <c r="CM268"/>
      <c r="CN268"/>
      <c r="CO268"/>
      <c r="CP268"/>
      <c r="CQ268"/>
      <c r="CR268"/>
      <c r="CS268"/>
      <c r="CT268"/>
      <c r="CU268"/>
      <c r="CV268"/>
      <c r="CW268"/>
      <c r="CX268"/>
      <c r="CY268"/>
      <c r="CZ268"/>
      <c r="DA268"/>
      <c r="DB268"/>
      <c r="DC268"/>
      <c r="DD268"/>
      <c r="DE268"/>
      <c r="DF268"/>
      <c r="DG268"/>
      <c r="DH268"/>
      <c r="DI268"/>
      <c r="DJ268"/>
      <c r="DK268"/>
      <c r="DL268"/>
      <c r="DM268"/>
      <c r="DN268"/>
      <c r="DO268"/>
      <c r="DP268"/>
      <c r="DQ268"/>
      <c r="DR268"/>
      <c r="DS268"/>
      <c r="DT268"/>
      <c r="DU268"/>
      <c r="DV268"/>
      <c r="DW268"/>
      <c r="DX268"/>
      <c r="DY268"/>
      <c r="DZ268"/>
      <c r="EA268"/>
      <c r="EB268"/>
      <c r="EC268"/>
      <c r="ED268"/>
      <c r="EE268"/>
      <c r="EF268"/>
      <c r="EG268"/>
      <c r="EH268"/>
      <c r="EI268"/>
      <c r="EJ268"/>
      <c r="EK268"/>
      <c r="EL268"/>
      <c r="EM268"/>
      <c r="EN268"/>
      <c r="EO268"/>
      <c r="EP268"/>
      <c r="EQ268"/>
      <c r="ER268"/>
      <c r="ES268"/>
      <c r="ET268"/>
      <c r="EU268"/>
      <c r="EV268"/>
      <c r="EW268"/>
      <c r="EX268"/>
      <c r="EY268"/>
      <c r="EZ268"/>
      <c r="FA268"/>
      <c r="FB268"/>
      <c r="FC268"/>
      <c r="FD268"/>
      <c r="FE268"/>
      <c r="FF268"/>
      <c r="FG268"/>
      <c r="FH268"/>
      <c r="FI268"/>
      <c r="FJ268"/>
      <c r="FK268"/>
      <c r="FL268"/>
      <c r="FM268"/>
      <c r="FN268"/>
      <c r="FO268"/>
      <c r="FP268"/>
      <c r="FQ268"/>
      <c r="FR268"/>
      <c r="FS268"/>
    </row>
    <row r="269" spans="1:175">
      <c r="A269" s="255">
        <v>106</v>
      </c>
      <c r="B269" s="255" t="s">
        <v>229</v>
      </c>
      <c r="C269" s="255" t="s">
        <v>268</v>
      </c>
      <c r="D269" s="221">
        <v>52.5</v>
      </c>
      <c r="E269" s="221">
        <v>50</v>
      </c>
      <c r="F269" s="221">
        <v>55</v>
      </c>
      <c r="G269" s="221">
        <v>0.8</v>
      </c>
      <c r="H269" s="221">
        <v>0.8</v>
      </c>
      <c r="I269" s="221">
        <v>0.8</v>
      </c>
      <c r="J269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  <c r="BE269"/>
      <c r="BF269"/>
      <c r="BG269"/>
      <c r="BH269"/>
      <c r="BI269"/>
      <c r="BJ269"/>
      <c r="BK269"/>
      <c r="BL269"/>
      <c r="BM269"/>
      <c r="BN269"/>
      <c r="BO269"/>
      <c r="BP269"/>
      <c r="BQ269"/>
      <c r="BR269"/>
      <c r="BS269"/>
      <c r="BT269"/>
      <c r="BU269"/>
      <c r="BV269"/>
      <c r="BW269"/>
      <c r="BX269"/>
      <c r="BY269"/>
      <c r="BZ269"/>
      <c r="CA269"/>
      <c r="CB269"/>
      <c r="CC269"/>
      <c r="CD269"/>
      <c r="CE269"/>
      <c r="CF269"/>
      <c r="CG269"/>
      <c r="CH269"/>
      <c r="CI269"/>
      <c r="CJ269"/>
      <c r="CK269"/>
      <c r="CL269"/>
      <c r="CM269"/>
      <c r="CN269"/>
      <c r="CO269"/>
      <c r="CP269"/>
      <c r="CQ269"/>
      <c r="CR269"/>
      <c r="CS269"/>
      <c r="CT269"/>
      <c r="CU269"/>
      <c r="CV269"/>
      <c r="CW269"/>
      <c r="CX269"/>
      <c r="CY269"/>
      <c r="CZ269"/>
      <c r="DA269"/>
      <c r="DB269"/>
      <c r="DC269"/>
      <c r="DD269"/>
      <c r="DE269"/>
      <c r="DF269"/>
      <c r="DG269"/>
      <c r="DH269"/>
      <c r="DI269"/>
      <c r="DJ269"/>
      <c r="DK269"/>
      <c r="DL269"/>
      <c r="DM269"/>
      <c r="DN269"/>
      <c r="DO269"/>
      <c r="DP269"/>
      <c r="DQ269"/>
      <c r="DR269"/>
      <c r="DS269"/>
      <c r="DT269"/>
      <c r="DU269"/>
      <c r="DV269"/>
      <c r="DW269"/>
      <c r="DX269"/>
      <c r="DY269"/>
      <c r="DZ269"/>
      <c r="EA269"/>
      <c r="EB269"/>
      <c r="EC269"/>
      <c r="ED269"/>
      <c r="EE269"/>
      <c r="EF269"/>
      <c r="EG269"/>
      <c r="EH269"/>
      <c r="EI269"/>
      <c r="EJ269"/>
      <c r="EK269"/>
      <c r="EL269"/>
      <c r="EM269"/>
      <c r="EN269"/>
      <c r="EO269"/>
      <c r="EP269"/>
      <c r="EQ269"/>
      <c r="ER269"/>
      <c r="ES269"/>
      <c r="ET269"/>
      <c r="EU269"/>
      <c r="EV269"/>
      <c r="EW269"/>
      <c r="EX269"/>
      <c r="EY269"/>
      <c r="EZ269"/>
      <c r="FA269"/>
      <c r="FB269"/>
      <c r="FC269"/>
      <c r="FD269"/>
      <c r="FE269"/>
      <c r="FF269"/>
      <c r="FG269"/>
      <c r="FH269"/>
      <c r="FI269"/>
      <c r="FJ269"/>
      <c r="FK269"/>
      <c r="FL269"/>
      <c r="FM269"/>
      <c r="FN269"/>
      <c r="FO269"/>
      <c r="FP269"/>
      <c r="FQ269"/>
      <c r="FR269"/>
      <c r="FS269"/>
    </row>
    <row r="270" spans="1:175">
      <c r="A270" s="255">
        <v>106</v>
      </c>
      <c r="B270" s="255" t="s">
        <v>259</v>
      </c>
      <c r="C270" s="255" t="s">
        <v>268</v>
      </c>
      <c r="D270" s="221"/>
      <c r="E270" s="221"/>
      <c r="F270" s="221"/>
      <c r="G270" s="221">
        <v>1.5</v>
      </c>
      <c r="H270" s="221">
        <v>1.5</v>
      </c>
      <c r="I270" s="221">
        <v>1.5</v>
      </c>
      <c r="J270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  <c r="BE270"/>
      <c r="BF270"/>
      <c r="BG270"/>
      <c r="BH270"/>
      <c r="BI270"/>
      <c r="BJ270"/>
      <c r="BK270"/>
      <c r="BL270"/>
      <c r="BM270"/>
      <c r="BN270"/>
      <c r="BO270"/>
      <c r="BP270"/>
      <c r="BQ270"/>
      <c r="BR270"/>
      <c r="BS270"/>
      <c r="BT270"/>
      <c r="BU270"/>
      <c r="BV270"/>
      <c r="BW270"/>
      <c r="BX270"/>
      <c r="BY270"/>
      <c r="BZ270"/>
      <c r="CA270"/>
      <c r="CB270"/>
      <c r="CC270"/>
      <c r="CD270"/>
      <c r="CE270"/>
      <c r="CF270"/>
      <c r="CG270"/>
      <c r="CH270"/>
      <c r="CI270"/>
      <c r="CJ270"/>
      <c r="CK270"/>
      <c r="CL270"/>
      <c r="CM270"/>
      <c r="CN270"/>
      <c r="CO270"/>
      <c r="CP270"/>
      <c r="CQ270"/>
      <c r="CR270"/>
      <c r="CS270"/>
      <c r="CT270"/>
      <c r="CU270"/>
      <c r="CV270"/>
      <c r="CW270"/>
      <c r="CX270"/>
      <c r="CY270"/>
      <c r="CZ270"/>
      <c r="DA270"/>
      <c r="DB270"/>
      <c r="DC270"/>
      <c r="DD270"/>
      <c r="DE270"/>
      <c r="DF270"/>
      <c r="DG270"/>
      <c r="DH270"/>
      <c r="DI270"/>
      <c r="DJ270"/>
      <c r="DK270"/>
      <c r="DL270"/>
      <c r="DM270"/>
      <c r="DN270"/>
      <c r="DO270"/>
      <c r="DP270"/>
      <c r="DQ270"/>
      <c r="DR270"/>
      <c r="DS270"/>
      <c r="DT270"/>
      <c r="DU270"/>
      <c r="DV270"/>
      <c r="DW270"/>
      <c r="DX270"/>
      <c r="DY270"/>
      <c r="DZ270"/>
      <c r="EA270"/>
      <c r="EB270"/>
      <c r="EC270"/>
      <c r="ED270"/>
      <c r="EE270"/>
      <c r="EF270"/>
      <c r="EG270"/>
      <c r="EH270"/>
      <c r="EI270"/>
      <c r="EJ270"/>
      <c r="EK270"/>
      <c r="EL270"/>
      <c r="EM270"/>
      <c r="EN270"/>
      <c r="EO270"/>
      <c r="EP270"/>
      <c r="EQ270"/>
      <c r="ER270"/>
      <c r="ES270"/>
      <c r="ET270"/>
      <c r="EU270"/>
      <c r="EV270"/>
      <c r="EW270"/>
      <c r="EX270"/>
      <c r="EY270"/>
      <c r="EZ270"/>
      <c r="FA270"/>
      <c r="FB270"/>
      <c r="FC270"/>
      <c r="FD270"/>
      <c r="FE270"/>
      <c r="FF270"/>
      <c r="FG270"/>
      <c r="FH270"/>
      <c r="FI270"/>
      <c r="FJ270"/>
      <c r="FK270"/>
      <c r="FL270"/>
      <c r="FM270"/>
      <c r="FN270"/>
      <c r="FO270"/>
      <c r="FP270"/>
      <c r="FQ270"/>
      <c r="FR270"/>
      <c r="FS270"/>
    </row>
    <row r="271" spans="1:175">
      <c r="A271" s="255">
        <v>107</v>
      </c>
      <c r="B271" s="255" t="s">
        <v>262</v>
      </c>
      <c r="C271" s="255" t="s">
        <v>293</v>
      </c>
      <c r="D271" s="221">
        <v>40</v>
      </c>
      <c r="E271" s="221">
        <v>40</v>
      </c>
      <c r="F271" s="221">
        <v>40</v>
      </c>
      <c r="G271" s="221"/>
      <c r="H271" s="221"/>
      <c r="I271" s="221"/>
      <c r="J271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  <c r="BE271"/>
      <c r="BF271"/>
      <c r="BG271"/>
      <c r="BH271"/>
      <c r="BI271"/>
      <c r="BJ271"/>
      <c r="BK271"/>
      <c r="BL271"/>
      <c r="BM271"/>
      <c r="BN271"/>
      <c r="BO271"/>
      <c r="BP271"/>
      <c r="BQ271"/>
      <c r="BR271"/>
      <c r="BS271"/>
      <c r="BT271"/>
      <c r="BU271"/>
      <c r="BV271"/>
      <c r="BW271"/>
      <c r="BX271"/>
      <c r="BY271"/>
      <c r="BZ271"/>
      <c r="CA271"/>
      <c r="CB271"/>
      <c r="CC271"/>
      <c r="CD271"/>
      <c r="CE271"/>
      <c r="CF271"/>
      <c r="CG271"/>
      <c r="CH271"/>
      <c r="CI271"/>
      <c r="CJ271"/>
      <c r="CK271"/>
      <c r="CL271"/>
      <c r="CM271"/>
      <c r="CN271"/>
      <c r="CO271"/>
      <c r="CP271"/>
      <c r="CQ271"/>
      <c r="CR271"/>
      <c r="CS271"/>
      <c r="CT271"/>
      <c r="CU271"/>
      <c r="CV271"/>
      <c r="CW271"/>
      <c r="CX271"/>
      <c r="CY271"/>
      <c r="CZ271"/>
      <c r="DA271"/>
      <c r="DB271"/>
      <c r="DC271"/>
      <c r="DD271"/>
      <c r="DE271"/>
      <c r="DF271"/>
      <c r="DG271"/>
      <c r="DH271"/>
      <c r="DI271"/>
      <c r="DJ271"/>
      <c r="DK271"/>
      <c r="DL271"/>
      <c r="DM271"/>
      <c r="DN271"/>
      <c r="DO271"/>
      <c r="DP271"/>
      <c r="DQ271"/>
      <c r="DR271"/>
      <c r="DS271"/>
      <c r="DT271"/>
      <c r="DU271"/>
      <c r="DV271"/>
      <c r="DW271"/>
      <c r="DX271"/>
      <c r="DY271"/>
      <c r="DZ271"/>
      <c r="EA271"/>
      <c r="EB271"/>
      <c r="EC271"/>
      <c r="ED271"/>
      <c r="EE271"/>
      <c r="EF271"/>
      <c r="EG271"/>
      <c r="EH271"/>
      <c r="EI271"/>
      <c r="EJ271"/>
      <c r="EK271"/>
      <c r="EL271"/>
      <c r="EM271"/>
      <c r="EN271"/>
      <c r="EO271"/>
      <c r="EP271"/>
      <c r="EQ271"/>
      <c r="ER271"/>
      <c r="ES271"/>
      <c r="ET271"/>
      <c r="EU271"/>
      <c r="EV271"/>
      <c r="EW271"/>
      <c r="EX271"/>
      <c r="EY271"/>
      <c r="EZ271"/>
      <c r="FA271"/>
      <c r="FB271"/>
      <c r="FC271"/>
      <c r="FD271"/>
      <c r="FE271"/>
      <c r="FF271"/>
      <c r="FG271"/>
      <c r="FH271"/>
      <c r="FI271"/>
      <c r="FJ271"/>
      <c r="FK271"/>
      <c r="FL271"/>
      <c r="FM271"/>
      <c r="FN271"/>
      <c r="FO271"/>
      <c r="FP271"/>
      <c r="FQ271"/>
      <c r="FR271"/>
      <c r="FS271"/>
    </row>
    <row r="272" spans="1:175">
      <c r="A272" s="255">
        <v>107</v>
      </c>
      <c r="B272" s="255" t="s">
        <v>229</v>
      </c>
      <c r="C272" s="255" t="s">
        <v>293</v>
      </c>
      <c r="D272" s="221">
        <v>42.5</v>
      </c>
      <c r="E272" s="221">
        <v>40</v>
      </c>
      <c r="F272" s="221">
        <v>45</v>
      </c>
      <c r="G272" s="221">
        <v>0.6</v>
      </c>
      <c r="H272" s="221">
        <v>0.6</v>
      </c>
      <c r="I272" s="221">
        <v>0.6</v>
      </c>
      <c r="J27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  <c r="BE272"/>
      <c r="BF272"/>
      <c r="BG272"/>
      <c r="BH272"/>
      <c r="BI272"/>
      <c r="BJ272"/>
      <c r="BK272"/>
      <c r="BL272"/>
      <c r="BM272"/>
      <c r="BN272"/>
      <c r="BO272"/>
      <c r="BP272"/>
      <c r="BQ272"/>
      <c r="BR272"/>
      <c r="BS272"/>
      <c r="BT272"/>
      <c r="BU272"/>
      <c r="BV272"/>
      <c r="BW272"/>
      <c r="BX272"/>
      <c r="BY272"/>
      <c r="BZ272"/>
      <c r="CA272"/>
      <c r="CB272"/>
      <c r="CC272"/>
      <c r="CD272"/>
      <c r="CE272"/>
      <c r="CF272"/>
      <c r="CG272"/>
      <c r="CH272"/>
      <c r="CI272"/>
      <c r="CJ272"/>
      <c r="CK272"/>
      <c r="CL272"/>
      <c r="CM272"/>
      <c r="CN272"/>
      <c r="CO272"/>
      <c r="CP272"/>
      <c r="CQ272"/>
      <c r="CR272"/>
      <c r="CS272"/>
      <c r="CT272"/>
      <c r="CU272"/>
      <c r="CV272"/>
      <c r="CW272"/>
      <c r="CX272"/>
      <c r="CY272"/>
      <c r="CZ272"/>
      <c r="DA272"/>
      <c r="DB272"/>
      <c r="DC272"/>
      <c r="DD272"/>
      <c r="DE272"/>
      <c r="DF272"/>
      <c r="DG272"/>
      <c r="DH272"/>
      <c r="DI272"/>
      <c r="DJ272"/>
      <c r="DK272"/>
      <c r="DL272"/>
      <c r="DM272"/>
      <c r="DN272"/>
      <c r="DO272"/>
      <c r="DP272"/>
      <c r="DQ272"/>
      <c r="DR272"/>
      <c r="DS272"/>
      <c r="DT272"/>
      <c r="DU272"/>
      <c r="DV272"/>
      <c r="DW272"/>
      <c r="DX272"/>
      <c r="DY272"/>
      <c r="DZ272"/>
      <c r="EA272"/>
      <c r="EB272"/>
      <c r="EC272"/>
      <c r="ED272"/>
      <c r="EE272"/>
      <c r="EF272"/>
      <c r="EG272"/>
      <c r="EH272"/>
      <c r="EI272"/>
      <c r="EJ272"/>
      <c r="EK272"/>
      <c r="EL272"/>
      <c r="EM272"/>
      <c r="EN272"/>
      <c r="EO272"/>
      <c r="EP272"/>
      <c r="EQ272"/>
      <c r="ER272"/>
      <c r="ES272"/>
      <c r="ET272"/>
      <c r="EU272"/>
      <c r="EV272"/>
      <c r="EW272"/>
      <c r="EX272"/>
      <c r="EY272"/>
      <c r="EZ272"/>
      <c r="FA272"/>
      <c r="FB272"/>
      <c r="FC272"/>
      <c r="FD272"/>
      <c r="FE272"/>
      <c r="FF272"/>
      <c r="FG272"/>
      <c r="FH272"/>
      <c r="FI272"/>
      <c r="FJ272"/>
      <c r="FK272"/>
      <c r="FL272"/>
      <c r="FM272"/>
      <c r="FN272"/>
      <c r="FO272"/>
      <c r="FP272"/>
      <c r="FQ272"/>
      <c r="FR272"/>
      <c r="FS272"/>
    </row>
    <row r="273" spans="1:175">
      <c r="A273" s="255">
        <v>107</v>
      </c>
      <c r="B273" s="255" t="s">
        <v>259</v>
      </c>
      <c r="C273" s="255" t="s">
        <v>293</v>
      </c>
      <c r="D273" s="221">
        <v>60</v>
      </c>
      <c r="E273" s="221">
        <v>60</v>
      </c>
      <c r="F273" s="221">
        <v>60</v>
      </c>
      <c r="G273" s="221">
        <v>0.77500000000000002</v>
      </c>
      <c r="H273" s="221">
        <v>0.75</v>
      </c>
      <c r="I273" s="221">
        <v>0.8</v>
      </c>
      <c r="J273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  <c r="BE273"/>
      <c r="BF273"/>
      <c r="BG273"/>
      <c r="BH273"/>
      <c r="BI273"/>
      <c r="BJ273"/>
      <c r="BK273"/>
      <c r="BL273"/>
      <c r="BM273"/>
      <c r="BN273"/>
      <c r="BO273"/>
      <c r="BP273"/>
      <c r="BQ273"/>
      <c r="BR273"/>
      <c r="BS273"/>
      <c r="BT273"/>
      <c r="BU273"/>
      <c r="BV273"/>
      <c r="BW273"/>
      <c r="BX273"/>
      <c r="BY273"/>
      <c r="BZ273"/>
      <c r="CA273"/>
      <c r="CB273"/>
      <c r="CC273"/>
      <c r="CD273"/>
      <c r="CE273"/>
      <c r="CF273"/>
      <c r="CG273"/>
      <c r="CH273"/>
      <c r="CI273"/>
      <c r="CJ273"/>
      <c r="CK273"/>
      <c r="CL273"/>
      <c r="CM273"/>
      <c r="CN273"/>
      <c r="CO273"/>
      <c r="CP273"/>
      <c r="CQ273"/>
      <c r="CR273"/>
      <c r="CS273"/>
      <c r="CT273"/>
      <c r="CU273"/>
      <c r="CV273"/>
      <c r="CW273"/>
      <c r="CX273"/>
      <c r="CY273"/>
      <c r="CZ273"/>
      <c r="DA273"/>
      <c r="DB273"/>
      <c r="DC273"/>
      <c r="DD273"/>
      <c r="DE273"/>
      <c r="DF273"/>
      <c r="DG273"/>
      <c r="DH273"/>
      <c r="DI273"/>
      <c r="DJ273"/>
      <c r="DK273"/>
      <c r="DL273"/>
      <c r="DM273"/>
      <c r="DN273"/>
      <c r="DO273"/>
      <c r="DP273"/>
      <c r="DQ273"/>
      <c r="DR273"/>
      <c r="DS273"/>
      <c r="DT273"/>
      <c r="DU273"/>
      <c r="DV273"/>
      <c r="DW273"/>
      <c r="DX273"/>
      <c r="DY273"/>
      <c r="DZ273"/>
      <c r="EA273"/>
      <c r="EB273"/>
      <c r="EC273"/>
      <c r="ED273"/>
      <c r="EE273"/>
      <c r="EF273"/>
      <c r="EG273"/>
      <c r="EH273"/>
      <c r="EI273"/>
      <c r="EJ273"/>
      <c r="EK273"/>
      <c r="EL273"/>
      <c r="EM273"/>
      <c r="EN273"/>
      <c r="EO273"/>
      <c r="EP273"/>
      <c r="EQ273"/>
      <c r="ER273"/>
      <c r="ES273"/>
      <c r="ET273"/>
      <c r="EU273"/>
      <c r="EV273"/>
      <c r="EW273"/>
      <c r="EX273"/>
      <c r="EY273"/>
      <c r="EZ273"/>
      <c r="FA273"/>
      <c r="FB273"/>
      <c r="FC273"/>
      <c r="FD273"/>
      <c r="FE273"/>
      <c r="FF273"/>
      <c r="FG273"/>
      <c r="FH273"/>
      <c r="FI273"/>
      <c r="FJ273"/>
      <c r="FK273"/>
      <c r="FL273"/>
      <c r="FM273"/>
      <c r="FN273"/>
      <c r="FO273"/>
      <c r="FP273"/>
      <c r="FQ273"/>
      <c r="FR273"/>
      <c r="FS273"/>
    </row>
    <row r="274" spans="1:175">
      <c r="A274" s="255">
        <v>109</v>
      </c>
      <c r="B274" s="255" t="s">
        <v>229</v>
      </c>
      <c r="C274" s="255" t="s">
        <v>215</v>
      </c>
      <c r="D274" s="221">
        <v>4.7750000000000004</v>
      </c>
      <c r="E274" s="221">
        <v>4.75</v>
      </c>
      <c r="F274" s="221">
        <v>4.8</v>
      </c>
      <c r="G274" s="221"/>
      <c r="H274" s="221"/>
      <c r="I274" s="221"/>
      <c r="J274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  <c r="BE274"/>
      <c r="BF274"/>
      <c r="BG274"/>
      <c r="BH274"/>
      <c r="BI274"/>
      <c r="BJ274"/>
      <c r="BK274"/>
      <c r="BL274"/>
      <c r="BM274"/>
      <c r="BN274"/>
      <c r="BO274"/>
      <c r="BP274"/>
      <c r="BQ274"/>
      <c r="BR274"/>
      <c r="BS274"/>
      <c r="BT274"/>
      <c r="BU274"/>
      <c r="BV274"/>
      <c r="BW274"/>
      <c r="BX274"/>
      <c r="BY274"/>
      <c r="BZ274"/>
      <c r="CA274"/>
      <c r="CB274"/>
      <c r="CC274"/>
      <c r="CD274"/>
      <c r="CE274"/>
      <c r="CF274"/>
      <c r="CG274"/>
      <c r="CH274"/>
      <c r="CI274"/>
      <c r="CJ274"/>
      <c r="CK274"/>
      <c r="CL274"/>
      <c r="CM274"/>
      <c r="CN274"/>
      <c r="CO274"/>
      <c r="CP274"/>
      <c r="CQ274"/>
      <c r="CR274"/>
      <c r="CS274"/>
      <c r="CT274"/>
      <c r="CU274"/>
      <c r="CV274"/>
      <c r="CW274"/>
      <c r="CX274"/>
      <c r="CY274"/>
      <c r="CZ274"/>
      <c r="DA274"/>
      <c r="DB274"/>
      <c r="DC274"/>
      <c r="DD274"/>
      <c r="DE274"/>
      <c r="DF274"/>
      <c r="DG274"/>
      <c r="DH274"/>
      <c r="DI274"/>
      <c r="DJ274"/>
      <c r="DK274"/>
      <c r="DL274"/>
      <c r="DM274"/>
      <c r="DN274"/>
      <c r="DO274"/>
      <c r="DP274"/>
      <c r="DQ274"/>
      <c r="DR274"/>
      <c r="DS274"/>
      <c r="DT274"/>
      <c r="DU274"/>
      <c r="DV274"/>
      <c r="DW274"/>
      <c r="DX274"/>
      <c r="DY274"/>
      <c r="DZ274"/>
      <c r="EA274"/>
      <c r="EB274"/>
      <c r="EC274"/>
      <c r="ED274"/>
      <c r="EE274"/>
      <c r="EF274"/>
      <c r="EG274"/>
      <c r="EH274"/>
      <c r="EI274"/>
      <c r="EJ274"/>
      <c r="EK274"/>
      <c r="EL274"/>
      <c r="EM274"/>
      <c r="EN274"/>
      <c r="EO274"/>
      <c r="EP274"/>
      <c r="EQ274"/>
      <c r="ER274"/>
      <c r="ES274"/>
      <c r="ET274"/>
      <c r="EU274"/>
      <c r="EV274"/>
      <c r="EW274"/>
      <c r="EX274"/>
      <c r="EY274"/>
      <c r="EZ274"/>
      <c r="FA274"/>
      <c r="FB274"/>
      <c r="FC274"/>
      <c r="FD274"/>
      <c r="FE274"/>
      <c r="FF274"/>
      <c r="FG274"/>
      <c r="FH274"/>
      <c r="FI274"/>
      <c r="FJ274"/>
      <c r="FK274"/>
      <c r="FL274"/>
      <c r="FM274"/>
      <c r="FN274"/>
      <c r="FO274"/>
      <c r="FP274"/>
      <c r="FQ274"/>
      <c r="FR274"/>
      <c r="FS274"/>
    </row>
    <row r="275" spans="1:175">
      <c r="A275" s="255">
        <v>109</v>
      </c>
      <c r="B275" s="255" t="s">
        <v>182</v>
      </c>
      <c r="C275" s="255" t="s">
        <v>215</v>
      </c>
      <c r="D275" s="221">
        <v>5</v>
      </c>
      <c r="E275" s="221">
        <v>5</v>
      </c>
      <c r="F275" s="221">
        <v>5</v>
      </c>
      <c r="G275" s="221"/>
      <c r="H275" s="221"/>
      <c r="I275" s="221"/>
      <c r="J275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  <c r="BE275"/>
      <c r="BF275"/>
      <c r="BG275"/>
      <c r="BH275"/>
      <c r="BI275"/>
      <c r="BJ275"/>
      <c r="BK275"/>
      <c r="BL275"/>
      <c r="BM275"/>
      <c r="BN275"/>
      <c r="BO275"/>
      <c r="BP275"/>
      <c r="BQ275"/>
      <c r="BR275"/>
      <c r="BS275"/>
      <c r="BT275"/>
      <c r="BU275"/>
      <c r="BV275"/>
      <c r="BW275"/>
      <c r="BX275"/>
      <c r="BY275"/>
      <c r="BZ275"/>
      <c r="CA275"/>
      <c r="CB275"/>
      <c r="CC275"/>
      <c r="CD275"/>
      <c r="CE275"/>
      <c r="CF275"/>
      <c r="CG275"/>
      <c r="CH275"/>
      <c r="CI275"/>
      <c r="CJ275"/>
      <c r="CK275"/>
      <c r="CL275"/>
      <c r="CM275"/>
      <c r="CN275"/>
      <c r="CO275"/>
      <c r="CP275"/>
      <c r="CQ275"/>
      <c r="CR275"/>
      <c r="CS275"/>
      <c r="CT275"/>
      <c r="CU275"/>
      <c r="CV275"/>
      <c r="CW275"/>
      <c r="CX275"/>
      <c r="CY275"/>
      <c r="CZ275"/>
      <c r="DA275"/>
      <c r="DB275"/>
      <c r="DC275"/>
      <c r="DD275"/>
      <c r="DE275"/>
      <c r="DF275"/>
      <c r="DG275"/>
      <c r="DH275"/>
      <c r="DI275"/>
      <c r="DJ275"/>
      <c r="DK275"/>
      <c r="DL275"/>
      <c r="DM275"/>
      <c r="DN275"/>
      <c r="DO275"/>
      <c r="DP275"/>
      <c r="DQ275"/>
      <c r="DR275"/>
      <c r="DS275"/>
      <c r="DT275"/>
      <c r="DU275"/>
      <c r="DV275"/>
      <c r="DW275"/>
      <c r="DX275"/>
      <c r="DY275"/>
      <c r="DZ275"/>
      <c r="EA275"/>
      <c r="EB275"/>
      <c r="EC275"/>
      <c r="ED275"/>
      <c r="EE275"/>
      <c r="EF275"/>
      <c r="EG275"/>
      <c r="EH275"/>
      <c r="EI275"/>
      <c r="EJ275"/>
      <c r="EK275"/>
      <c r="EL275"/>
      <c r="EM275"/>
      <c r="EN275"/>
      <c r="EO275"/>
      <c r="EP275"/>
      <c r="EQ275"/>
      <c r="ER275"/>
      <c r="ES275"/>
      <c r="ET275"/>
      <c r="EU275"/>
      <c r="EV275"/>
      <c r="EW275"/>
      <c r="EX275"/>
      <c r="EY275"/>
      <c r="EZ275"/>
      <c r="FA275"/>
      <c r="FB275"/>
      <c r="FC275"/>
      <c r="FD275"/>
      <c r="FE275"/>
      <c r="FF275"/>
      <c r="FG275"/>
      <c r="FH275"/>
      <c r="FI275"/>
      <c r="FJ275"/>
      <c r="FK275"/>
      <c r="FL275"/>
      <c r="FM275"/>
      <c r="FN275"/>
      <c r="FO275"/>
      <c r="FP275"/>
      <c r="FQ275"/>
      <c r="FR275"/>
      <c r="FS275"/>
    </row>
    <row r="276" spans="1:175">
      <c r="A276" s="255">
        <v>109</v>
      </c>
      <c r="B276" s="255" t="s">
        <v>175</v>
      </c>
      <c r="C276" s="255" t="s">
        <v>215</v>
      </c>
      <c r="D276" s="221">
        <v>4.2833333333333332</v>
      </c>
      <c r="E276" s="221">
        <v>4.25</v>
      </c>
      <c r="F276" s="221">
        <v>4.3</v>
      </c>
      <c r="G276" s="221"/>
      <c r="H276" s="221"/>
      <c r="I276" s="221"/>
      <c r="J276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  <c r="BE276"/>
      <c r="BF276"/>
      <c r="BG276"/>
      <c r="BH276"/>
      <c r="BI276"/>
      <c r="BJ276"/>
      <c r="BK276"/>
      <c r="BL276"/>
      <c r="BM276"/>
      <c r="BN276"/>
      <c r="BO276"/>
      <c r="BP276"/>
      <c r="BQ276"/>
      <c r="BR276"/>
      <c r="BS276"/>
      <c r="BT276"/>
      <c r="BU276"/>
      <c r="BV276"/>
      <c r="BW276"/>
      <c r="BX276"/>
      <c r="BY276"/>
      <c r="BZ276"/>
      <c r="CA276"/>
      <c r="CB276"/>
      <c r="CC276"/>
      <c r="CD276"/>
      <c r="CE276"/>
      <c r="CF276"/>
      <c r="CG276"/>
      <c r="CH276"/>
      <c r="CI276"/>
      <c r="CJ276"/>
      <c r="CK276"/>
      <c r="CL276"/>
      <c r="CM276"/>
      <c r="CN276"/>
      <c r="CO276"/>
      <c r="CP276"/>
      <c r="CQ276"/>
      <c r="CR276"/>
      <c r="CS276"/>
      <c r="CT276"/>
      <c r="CU276"/>
      <c r="CV276"/>
      <c r="CW276"/>
      <c r="CX276"/>
      <c r="CY276"/>
      <c r="CZ276"/>
      <c r="DA276"/>
      <c r="DB276"/>
      <c r="DC276"/>
      <c r="DD276"/>
      <c r="DE276"/>
      <c r="DF276"/>
      <c r="DG276"/>
      <c r="DH276"/>
      <c r="DI276"/>
      <c r="DJ276"/>
      <c r="DK276"/>
      <c r="DL276"/>
      <c r="DM276"/>
      <c r="DN276"/>
      <c r="DO276"/>
      <c r="DP276"/>
      <c r="DQ276"/>
      <c r="DR276"/>
      <c r="DS276"/>
      <c r="DT276"/>
      <c r="DU276"/>
      <c r="DV276"/>
      <c r="DW276"/>
      <c r="DX276"/>
      <c r="DY276"/>
      <c r="DZ276"/>
      <c r="EA276"/>
      <c r="EB276"/>
      <c r="EC276"/>
      <c r="ED276"/>
      <c r="EE276"/>
      <c r="EF276"/>
      <c r="EG276"/>
      <c r="EH276"/>
      <c r="EI276"/>
      <c r="EJ276"/>
      <c r="EK276"/>
      <c r="EL276"/>
      <c r="EM276"/>
      <c r="EN276"/>
      <c r="EO276"/>
      <c r="EP276"/>
      <c r="EQ276"/>
      <c r="ER276"/>
      <c r="ES276"/>
      <c r="ET276"/>
      <c r="EU276"/>
      <c r="EV276"/>
      <c r="EW276"/>
      <c r="EX276"/>
      <c r="EY276"/>
      <c r="EZ276"/>
      <c r="FA276"/>
      <c r="FB276"/>
      <c r="FC276"/>
      <c r="FD276"/>
      <c r="FE276"/>
      <c r="FF276"/>
      <c r="FG276"/>
      <c r="FH276"/>
      <c r="FI276"/>
      <c r="FJ276"/>
      <c r="FK276"/>
      <c r="FL276"/>
      <c r="FM276"/>
      <c r="FN276"/>
      <c r="FO276"/>
      <c r="FP276"/>
      <c r="FQ276"/>
      <c r="FR276"/>
      <c r="FS276"/>
    </row>
    <row r="277" spans="1:175">
      <c r="A277" s="255">
        <v>109</v>
      </c>
      <c r="B277" s="255" t="s">
        <v>259</v>
      </c>
      <c r="C277" s="255" t="s">
        <v>215</v>
      </c>
      <c r="D277" s="221">
        <v>5</v>
      </c>
      <c r="E277" s="221">
        <v>5</v>
      </c>
      <c r="F277" s="221">
        <v>5</v>
      </c>
      <c r="G277" s="221"/>
      <c r="H277" s="221"/>
      <c r="I277" s="221"/>
      <c r="J277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  <c r="BE277"/>
      <c r="BF277"/>
      <c r="BG277"/>
      <c r="BH277"/>
      <c r="BI277"/>
      <c r="BJ277"/>
      <c r="BK277"/>
      <c r="BL277"/>
      <c r="BM277"/>
      <c r="BN277"/>
      <c r="BO277"/>
      <c r="BP277"/>
      <c r="BQ277"/>
      <c r="BR277"/>
      <c r="BS277"/>
      <c r="BT277"/>
      <c r="BU277"/>
      <c r="BV277"/>
      <c r="BW277"/>
      <c r="BX277"/>
      <c r="BY277"/>
      <c r="BZ277"/>
      <c r="CA277"/>
      <c r="CB277"/>
      <c r="CC277"/>
      <c r="CD277"/>
      <c r="CE277"/>
      <c r="CF277"/>
      <c r="CG277"/>
      <c r="CH277"/>
      <c r="CI277"/>
      <c r="CJ277"/>
      <c r="CK277"/>
      <c r="CL277"/>
      <c r="CM277"/>
      <c r="CN277"/>
      <c r="CO277"/>
      <c r="CP277"/>
      <c r="CQ277"/>
      <c r="CR277"/>
      <c r="CS277"/>
      <c r="CT277"/>
      <c r="CU277"/>
      <c r="CV277"/>
      <c r="CW277"/>
      <c r="CX277"/>
      <c r="CY277"/>
      <c r="CZ277"/>
      <c r="DA277"/>
      <c r="DB277"/>
      <c r="DC277"/>
      <c r="DD277"/>
      <c r="DE277"/>
      <c r="DF277"/>
      <c r="DG277"/>
      <c r="DH277"/>
      <c r="DI277"/>
      <c r="DJ277"/>
      <c r="DK277"/>
      <c r="DL277"/>
      <c r="DM277"/>
      <c r="DN277"/>
      <c r="DO277"/>
      <c r="DP277"/>
      <c r="DQ277"/>
      <c r="DR277"/>
      <c r="DS277"/>
      <c r="DT277"/>
      <c r="DU277"/>
      <c r="DV277"/>
      <c r="DW277"/>
      <c r="DX277"/>
      <c r="DY277"/>
      <c r="DZ277"/>
      <c r="EA277"/>
      <c r="EB277"/>
      <c r="EC277"/>
      <c r="ED277"/>
      <c r="EE277"/>
      <c r="EF277"/>
      <c r="EG277"/>
      <c r="EH277"/>
      <c r="EI277"/>
      <c r="EJ277"/>
      <c r="EK277"/>
      <c r="EL277"/>
      <c r="EM277"/>
      <c r="EN277"/>
      <c r="EO277"/>
      <c r="EP277"/>
      <c r="EQ277"/>
      <c r="ER277"/>
      <c r="ES277"/>
      <c r="ET277"/>
      <c r="EU277"/>
      <c r="EV277"/>
      <c r="EW277"/>
      <c r="EX277"/>
      <c r="EY277"/>
      <c r="EZ277"/>
      <c r="FA277"/>
      <c r="FB277"/>
      <c r="FC277"/>
      <c r="FD277"/>
      <c r="FE277"/>
      <c r="FF277"/>
      <c r="FG277"/>
      <c r="FH277"/>
      <c r="FI277"/>
      <c r="FJ277"/>
      <c r="FK277"/>
      <c r="FL277"/>
      <c r="FM277"/>
      <c r="FN277"/>
      <c r="FO277"/>
      <c r="FP277"/>
      <c r="FQ277"/>
      <c r="FR277"/>
      <c r="FS277"/>
    </row>
    <row r="278" spans="1:175">
      <c r="A278" s="255">
        <v>110</v>
      </c>
      <c r="B278" s="255" t="s">
        <v>229</v>
      </c>
      <c r="C278" s="255" t="s">
        <v>216</v>
      </c>
      <c r="D278" s="221">
        <v>4.7249999999999996</v>
      </c>
      <c r="E278" s="221">
        <v>4.7</v>
      </c>
      <c r="F278" s="221">
        <v>4.75</v>
      </c>
      <c r="G278" s="221"/>
      <c r="H278" s="221"/>
      <c r="I278" s="221"/>
      <c r="J278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  <c r="BE278"/>
      <c r="BF278"/>
      <c r="BG278"/>
      <c r="BH278"/>
      <c r="BI278"/>
      <c r="BJ278"/>
      <c r="BK278"/>
      <c r="BL278"/>
      <c r="BM278"/>
      <c r="BN278"/>
      <c r="BO278"/>
      <c r="BP278"/>
      <c r="BQ278"/>
      <c r="BR278"/>
      <c r="BS278"/>
      <c r="BT278"/>
      <c r="BU278"/>
      <c r="BV278"/>
      <c r="BW278"/>
      <c r="BX278"/>
      <c r="BY278"/>
      <c r="BZ278"/>
      <c r="CA278"/>
      <c r="CB278"/>
      <c r="CC278"/>
      <c r="CD278"/>
      <c r="CE278"/>
      <c r="CF278"/>
      <c r="CG278"/>
      <c r="CH278"/>
      <c r="CI278"/>
      <c r="CJ278"/>
      <c r="CK278"/>
      <c r="CL278"/>
      <c r="CM278"/>
      <c r="CN278"/>
      <c r="CO278"/>
      <c r="CP278"/>
      <c r="CQ278"/>
      <c r="CR278"/>
      <c r="CS278"/>
      <c r="CT278"/>
      <c r="CU278"/>
      <c r="CV278"/>
      <c r="CW278"/>
      <c r="CX278"/>
      <c r="CY278"/>
      <c r="CZ278"/>
      <c r="DA278"/>
      <c r="DB278"/>
      <c r="DC278"/>
      <c r="DD278"/>
      <c r="DE278"/>
      <c r="DF278"/>
      <c r="DG278"/>
      <c r="DH278"/>
      <c r="DI278"/>
      <c r="DJ278"/>
      <c r="DK278"/>
      <c r="DL278"/>
      <c r="DM278"/>
      <c r="DN278"/>
      <c r="DO278"/>
      <c r="DP278"/>
      <c r="DQ278"/>
      <c r="DR278"/>
      <c r="DS278"/>
      <c r="DT278"/>
      <c r="DU278"/>
      <c r="DV278"/>
      <c r="DW278"/>
      <c r="DX278"/>
      <c r="DY278"/>
      <c r="DZ278"/>
      <c r="EA278"/>
      <c r="EB278"/>
      <c r="EC278"/>
      <c r="ED278"/>
      <c r="EE278"/>
      <c r="EF278"/>
      <c r="EG278"/>
      <c r="EH278"/>
      <c r="EI278"/>
      <c r="EJ278"/>
      <c r="EK278"/>
      <c r="EL278"/>
      <c r="EM278"/>
      <c r="EN278"/>
      <c r="EO278"/>
      <c r="EP278"/>
      <c r="EQ278"/>
      <c r="ER278"/>
      <c r="ES278"/>
      <c r="ET278"/>
      <c r="EU278"/>
      <c r="EV278"/>
      <c r="EW278"/>
      <c r="EX278"/>
      <c r="EY278"/>
      <c r="EZ278"/>
      <c r="FA278"/>
      <c r="FB278"/>
      <c r="FC278"/>
      <c r="FD278"/>
      <c r="FE278"/>
      <c r="FF278"/>
      <c r="FG278"/>
      <c r="FH278"/>
      <c r="FI278"/>
      <c r="FJ278"/>
      <c r="FK278"/>
      <c r="FL278"/>
      <c r="FM278"/>
      <c r="FN278"/>
      <c r="FO278"/>
      <c r="FP278"/>
      <c r="FQ278"/>
      <c r="FR278"/>
      <c r="FS278"/>
    </row>
    <row r="279" spans="1:175">
      <c r="A279" s="255">
        <v>110</v>
      </c>
      <c r="B279" s="255" t="s">
        <v>182</v>
      </c>
      <c r="C279" s="255" t="s">
        <v>216</v>
      </c>
      <c r="D279" s="221">
        <v>5.25</v>
      </c>
      <c r="E279" s="221">
        <v>5</v>
      </c>
      <c r="F279" s="221">
        <v>5.5</v>
      </c>
      <c r="G279" s="221"/>
      <c r="H279" s="221"/>
      <c r="I279" s="221"/>
      <c r="J279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  <c r="BE279"/>
      <c r="BF279"/>
      <c r="BG279"/>
      <c r="BH279"/>
      <c r="BI279"/>
      <c r="BJ279"/>
      <c r="BK279"/>
      <c r="BL279"/>
      <c r="BM279"/>
      <c r="BN279"/>
      <c r="BO279"/>
      <c r="BP279"/>
      <c r="BQ279"/>
      <c r="BR279"/>
      <c r="BS279"/>
      <c r="BT279"/>
      <c r="BU279"/>
      <c r="BV279"/>
      <c r="BW279"/>
      <c r="BX279"/>
      <c r="BY279"/>
      <c r="BZ279"/>
      <c r="CA279"/>
      <c r="CB279"/>
      <c r="CC279"/>
      <c r="CD279"/>
      <c r="CE279"/>
      <c r="CF279"/>
      <c r="CG279"/>
      <c r="CH279"/>
      <c r="CI279"/>
      <c r="CJ279"/>
      <c r="CK279"/>
      <c r="CL279"/>
      <c r="CM279"/>
      <c r="CN279"/>
      <c r="CO279"/>
      <c r="CP279"/>
      <c r="CQ279"/>
      <c r="CR279"/>
      <c r="CS279"/>
      <c r="CT279"/>
      <c r="CU279"/>
      <c r="CV279"/>
      <c r="CW279"/>
      <c r="CX279"/>
      <c r="CY279"/>
      <c r="CZ279"/>
      <c r="DA279"/>
      <c r="DB279"/>
      <c r="DC279"/>
      <c r="DD279"/>
      <c r="DE279"/>
      <c r="DF279"/>
      <c r="DG279"/>
      <c r="DH279"/>
      <c r="DI279"/>
      <c r="DJ279"/>
      <c r="DK279"/>
      <c r="DL279"/>
      <c r="DM279"/>
      <c r="DN279"/>
      <c r="DO279"/>
      <c r="DP279"/>
      <c r="DQ279"/>
      <c r="DR279"/>
      <c r="DS279"/>
      <c r="DT279"/>
      <c r="DU279"/>
      <c r="DV279"/>
      <c r="DW279"/>
      <c r="DX279"/>
      <c r="DY279"/>
      <c r="DZ279"/>
      <c r="EA279"/>
      <c r="EB279"/>
      <c r="EC279"/>
      <c r="ED279"/>
      <c r="EE279"/>
      <c r="EF279"/>
      <c r="EG279"/>
      <c r="EH279"/>
      <c r="EI279"/>
      <c r="EJ279"/>
      <c r="EK279"/>
      <c r="EL279"/>
      <c r="EM279"/>
      <c r="EN279"/>
      <c r="EO279"/>
      <c r="EP279"/>
      <c r="EQ279"/>
      <c r="ER279"/>
      <c r="ES279"/>
      <c r="ET279"/>
      <c r="EU279"/>
      <c r="EV279"/>
      <c r="EW279"/>
      <c r="EX279"/>
      <c r="EY279"/>
      <c r="EZ279"/>
      <c r="FA279"/>
      <c r="FB279"/>
      <c r="FC279"/>
      <c r="FD279"/>
      <c r="FE279"/>
      <c r="FF279"/>
      <c r="FG279"/>
      <c r="FH279"/>
      <c r="FI279"/>
      <c r="FJ279"/>
      <c r="FK279"/>
      <c r="FL279"/>
      <c r="FM279"/>
      <c r="FN279"/>
      <c r="FO279"/>
      <c r="FP279"/>
      <c r="FQ279"/>
      <c r="FR279"/>
      <c r="FS279"/>
    </row>
    <row r="280" spans="1:175">
      <c r="A280" s="255">
        <v>110</v>
      </c>
      <c r="B280" s="255" t="s">
        <v>175</v>
      </c>
      <c r="C280" s="255" t="s">
        <v>216</v>
      </c>
      <c r="D280" s="221">
        <v>4.2833333333333332</v>
      </c>
      <c r="E280" s="221">
        <v>4.25</v>
      </c>
      <c r="F280" s="221">
        <v>4.3</v>
      </c>
      <c r="G280" s="221"/>
      <c r="H280" s="221"/>
      <c r="I280" s="221"/>
      <c r="J280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  <c r="BE280"/>
      <c r="BF280"/>
      <c r="BG280"/>
      <c r="BH280"/>
      <c r="BI280"/>
      <c r="BJ280"/>
      <c r="BK280"/>
      <c r="BL280"/>
      <c r="BM280"/>
      <c r="BN280"/>
      <c r="BO280"/>
      <c r="BP280"/>
      <c r="BQ280"/>
      <c r="BR280"/>
      <c r="BS280"/>
      <c r="BT280"/>
      <c r="BU280"/>
      <c r="BV280"/>
      <c r="BW280"/>
      <c r="BX280"/>
      <c r="BY280"/>
      <c r="BZ280"/>
      <c r="CA280"/>
      <c r="CB280"/>
      <c r="CC280"/>
      <c r="CD280"/>
      <c r="CE280"/>
      <c r="CF280"/>
      <c r="CG280"/>
      <c r="CH280"/>
      <c r="CI280"/>
      <c r="CJ280"/>
      <c r="CK280"/>
      <c r="CL280"/>
      <c r="CM280"/>
      <c r="CN280"/>
      <c r="CO280"/>
      <c r="CP280"/>
      <c r="CQ280"/>
      <c r="CR280"/>
      <c r="CS280"/>
      <c r="CT280"/>
      <c r="CU280"/>
      <c r="CV280"/>
      <c r="CW280"/>
      <c r="CX280"/>
      <c r="CY280"/>
      <c r="CZ280"/>
      <c r="DA280"/>
      <c r="DB280"/>
      <c r="DC280"/>
      <c r="DD280"/>
      <c r="DE280"/>
      <c r="DF280"/>
      <c r="DG280"/>
      <c r="DH280"/>
      <c r="DI280"/>
      <c r="DJ280"/>
      <c r="DK280"/>
      <c r="DL280"/>
      <c r="DM280"/>
      <c r="DN280"/>
      <c r="DO280"/>
      <c r="DP280"/>
      <c r="DQ280"/>
      <c r="DR280"/>
      <c r="DS280"/>
      <c r="DT280"/>
      <c r="DU280"/>
      <c r="DV280"/>
      <c r="DW280"/>
      <c r="DX280"/>
      <c r="DY280"/>
      <c r="DZ280"/>
      <c r="EA280"/>
      <c r="EB280"/>
      <c r="EC280"/>
      <c r="ED280"/>
      <c r="EE280"/>
      <c r="EF280"/>
      <c r="EG280"/>
      <c r="EH280"/>
      <c r="EI280"/>
      <c r="EJ280"/>
      <c r="EK280"/>
      <c r="EL280"/>
      <c r="EM280"/>
      <c r="EN280"/>
      <c r="EO280"/>
      <c r="EP280"/>
      <c r="EQ280"/>
      <c r="ER280"/>
      <c r="ES280"/>
      <c r="ET280"/>
      <c r="EU280"/>
      <c r="EV280"/>
      <c r="EW280"/>
      <c r="EX280"/>
      <c r="EY280"/>
      <c r="EZ280"/>
      <c r="FA280"/>
      <c r="FB280"/>
      <c r="FC280"/>
      <c r="FD280"/>
      <c r="FE280"/>
      <c r="FF280"/>
      <c r="FG280"/>
      <c r="FH280"/>
      <c r="FI280"/>
      <c r="FJ280"/>
      <c r="FK280"/>
      <c r="FL280"/>
      <c r="FM280"/>
      <c r="FN280"/>
      <c r="FO280"/>
      <c r="FP280"/>
      <c r="FQ280"/>
      <c r="FR280"/>
      <c r="FS280"/>
    </row>
    <row r="281" spans="1:175">
      <c r="A281" s="255">
        <v>110</v>
      </c>
      <c r="B281" s="255" t="s">
        <v>259</v>
      </c>
      <c r="C281" s="255" t="s">
        <v>216</v>
      </c>
      <c r="D281" s="221">
        <v>4.5</v>
      </c>
      <c r="E281" s="221">
        <v>4.5</v>
      </c>
      <c r="F281" s="221">
        <v>4.5</v>
      </c>
      <c r="G281" s="221"/>
      <c r="H281" s="221"/>
      <c r="I281" s="221"/>
      <c r="J281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  <c r="BE281"/>
      <c r="BF281"/>
      <c r="BG281"/>
      <c r="BH281"/>
      <c r="BI281"/>
      <c r="BJ281"/>
      <c r="BK281"/>
      <c r="BL281"/>
      <c r="BM281"/>
      <c r="BN281"/>
      <c r="BO281"/>
      <c r="BP281"/>
      <c r="BQ281"/>
      <c r="BR281"/>
      <c r="BS281"/>
      <c r="BT281"/>
      <c r="BU281"/>
      <c r="BV281"/>
      <c r="BW281"/>
      <c r="BX281"/>
      <c r="BY281"/>
      <c r="BZ281"/>
      <c r="CA281"/>
      <c r="CB281"/>
      <c r="CC281"/>
      <c r="CD281"/>
      <c r="CE281"/>
      <c r="CF281"/>
      <c r="CG281"/>
      <c r="CH281"/>
      <c r="CI281"/>
      <c r="CJ281"/>
      <c r="CK281"/>
      <c r="CL281"/>
      <c r="CM281"/>
      <c r="CN281"/>
      <c r="CO281"/>
      <c r="CP281"/>
      <c r="CQ281"/>
      <c r="CR281"/>
      <c r="CS281"/>
      <c r="CT281"/>
      <c r="CU281"/>
      <c r="CV281"/>
      <c r="CW281"/>
      <c r="CX281"/>
      <c r="CY281"/>
      <c r="CZ281"/>
      <c r="DA281"/>
      <c r="DB281"/>
      <c r="DC281"/>
      <c r="DD281"/>
      <c r="DE281"/>
      <c r="DF281"/>
      <c r="DG281"/>
      <c r="DH281"/>
      <c r="DI281"/>
      <c r="DJ281"/>
      <c r="DK281"/>
      <c r="DL281"/>
      <c r="DM281"/>
      <c r="DN281"/>
      <c r="DO281"/>
      <c r="DP281"/>
      <c r="DQ281"/>
      <c r="DR281"/>
      <c r="DS281"/>
      <c r="DT281"/>
      <c r="DU281"/>
      <c r="DV281"/>
      <c r="DW281"/>
      <c r="DX281"/>
      <c r="DY281"/>
      <c r="DZ281"/>
      <c r="EA281"/>
      <c r="EB281"/>
      <c r="EC281"/>
      <c r="ED281"/>
      <c r="EE281"/>
      <c r="EF281"/>
      <c r="EG281"/>
      <c r="EH281"/>
      <c r="EI281"/>
      <c r="EJ281"/>
      <c r="EK281"/>
      <c r="EL281"/>
      <c r="EM281"/>
      <c r="EN281"/>
      <c r="EO281"/>
      <c r="EP281"/>
      <c r="EQ281"/>
      <c r="ER281"/>
      <c r="ES281"/>
      <c r="ET281"/>
      <c r="EU281"/>
      <c r="EV281"/>
      <c r="EW281"/>
      <c r="EX281"/>
      <c r="EY281"/>
      <c r="EZ281"/>
      <c r="FA281"/>
      <c r="FB281"/>
      <c r="FC281"/>
      <c r="FD281"/>
      <c r="FE281"/>
      <c r="FF281"/>
      <c r="FG281"/>
      <c r="FH281"/>
      <c r="FI281"/>
      <c r="FJ281"/>
      <c r="FK281"/>
      <c r="FL281"/>
      <c r="FM281"/>
      <c r="FN281"/>
      <c r="FO281"/>
      <c r="FP281"/>
      <c r="FQ281"/>
      <c r="FR281"/>
      <c r="FS281"/>
    </row>
    <row r="282" spans="1:175">
      <c r="A282" s="255">
        <v>111</v>
      </c>
      <c r="B282" s="255" t="s">
        <v>229</v>
      </c>
      <c r="C282" s="255" t="s">
        <v>217</v>
      </c>
      <c r="D282" s="221">
        <v>4.5999999999999996</v>
      </c>
      <c r="E282" s="221">
        <v>4.5999999999999996</v>
      </c>
      <c r="F282" s="221">
        <v>4.5999999999999996</v>
      </c>
      <c r="G282" s="221"/>
      <c r="H282" s="221"/>
      <c r="I282" s="221"/>
      <c r="J28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  <c r="BE282"/>
      <c r="BF282"/>
      <c r="BG282"/>
      <c r="BH282"/>
      <c r="BI282"/>
      <c r="BJ282"/>
      <c r="BK282"/>
      <c r="BL282"/>
      <c r="BM282"/>
      <c r="BN282"/>
      <c r="BO282"/>
      <c r="BP282"/>
      <c r="BQ282"/>
      <c r="BR282"/>
      <c r="BS282"/>
      <c r="BT282"/>
      <c r="BU282"/>
      <c r="BV282"/>
      <c r="BW282"/>
      <c r="BX282"/>
      <c r="BY282"/>
      <c r="BZ282"/>
      <c r="CA282"/>
      <c r="CB282"/>
      <c r="CC282"/>
      <c r="CD282"/>
      <c r="CE282"/>
      <c r="CF282"/>
      <c r="CG282"/>
      <c r="CH282"/>
      <c r="CI282"/>
      <c r="CJ282"/>
      <c r="CK282"/>
      <c r="CL282"/>
      <c r="CM282"/>
      <c r="CN282"/>
      <c r="CO282"/>
      <c r="CP282"/>
      <c r="CQ282"/>
      <c r="CR282"/>
      <c r="CS282"/>
      <c r="CT282"/>
      <c r="CU282"/>
      <c r="CV282"/>
      <c r="CW282"/>
      <c r="CX282"/>
      <c r="CY282"/>
      <c r="CZ282"/>
      <c r="DA282"/>
      <c r="DB282"/>
      <c r="DC282"/>
      <c r="DD282"/>
      <c r="DE282"/>
      <c r="DF282"/>
      <c r="DG282"/>
      <c r="DH282"/>
      <c r="DI282"/>
      <c r="DJ282"/>
      <c r="DK282"/>
      <c r="DL282"/>
      <c r="DM282"/>
      <c r="DN282"/>
      <c r="DO282"/>
      <c r="DP282"/>
      <c r="DQ282"/>
      <c r="DR282"/>
      <c r="DS282"/>
      <c r="DT282"/>
      <c r="DU282"/>
      <c r="DV282"/>
      <c r="DW282"/>
      <c r="DX282"/>
      <c r="DY282"/>
      <c r="DZ282"/>
      <c r="EA282"/>
      <c r="EB282"/>
      <c r="EC282"/>
      <c r="ED282"/>
      <c r="EE282"/>
      <c r="EF282"/>
      <c r="EG282"/>
      <c r="EH282"/>
      <c r="EI282"/>
      <c r="EJ282"/>
      <c r="EK282"/>
      <c r="EL282"/>
      <c r="EM282"/>
      <c r="EN282"/>
      <c r="EO282"/>
      <c r="EP282"/>
      <c r="EQ282"/>
      <c r="ER282"/>
      <c r="ES282"/>
      <c r="ET282"/>
      <c r="EU282"/>
      <c r="EV282"/>
      <c r="EW282"/>
      <c r="EX282"/>
      <c r="EY282"/>
      <c r="EZ282"/>
      <c r="FA282"/>
      <c r="FB282"/>
      <c r="FC282"/>
      <c r="FD282"/>
      <c r="FE282"/>
      <c r="FF282"/>
      <c r="FG282"/>
      <c r="FH282"/>
      <c r="FI282"/>
      <c r="FJ282"/>
      <c r="FK282"/>
      <c r="FL282"/>
      <c r="FM282"/>
      <c r="FN282"/>
      <c r="FO282"/>
      <c r="FP282"/>
      <c r="FQ282"/>
      <c r="FR282"/>
      <c r="FS282"/>
    </row>
    <row r="283" spans="1:175">
      <c r="A283" s="255">
        <v>111</v>
      </c>
      <c r="B283" s="255" t="s">
        <v>182</v>
      </c>
      <c r="C283" s="255" t="s">
        <v>217</v>
      </c>
      <c r="D283" s="221">
        <v>4.25</v>
      </c>
      <c r="E283" s="221">
        <v>4</v>
      </c>
      <c r="F283" s="221">
        <v>4.5</v>
      </c>
      <c r="G283" s="221"/>
      <c r="H283" s="221"/>
      <c r="I283" s="221"/>
      <c r="J283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  <c r="BE283"/>
      <c r="BF283"/>
      <c r="BG283"/>
      <c r="BH283"/>
      <c r="BI283"/>
      <c r="BJ283"/>
      <c r="BK283"/>
      <c r="BL283"/>
      <c r="BM283"/>
      <c r="BN283"/>
      <c r="BO283"/>
      <c r="BP283"/>
      <c r="BQ283"/>
      <c r="BR283"/>
      <c r="BS283"/>
      <c r="BT283"/>
      <c r="BU283"/>
      <c r="BV283"/>
      <c r="BW283"/>
      <c r="BX283"/>
      <c r="BY283"/>
      <c r="BZ283"/>
      <c r="CA283"/>
      <c r="CB283"/>
      <c r="CC283"/>
      <c r="CD283"/>
      <c r="CE283"/>
      <c r="CF283"/>
      <c r="CG283"/>
      <c r="CH283"/>
      <c r="CI283"/>
      <c r="CJ283"/>
      <c r="CK283"/>
      <c r="CL283"/>
      <c r="CM283"/>
      <c r="CN283"/>
      <c r="CO283"/>
      <c r="CP283"/>
      <c r="CQ283"/>
      <c r="CR283"/>
      <c r="CS283"/>
      <c r="CT283"/>
      <c r="CU283"/>
      <c r="CV283"/>
      <c r="CW283"/>
      <c r="CX283"/>
      <c r="CY283"/>
      <c r="CZ283"/>
      <c r="DA283"/>
      <c r="DB283"/>
      <c r="DC283"/>
      <c r="DD283"/>
      <c r="DE283"/>
      <c r="DF283"/>
      <c r="DG283"/>
      <c r="DH283"/>
      <c r="DI283"/>
      <c r="DJ283"/>
      <c r="DK283"/>
      <c r="DL283"/>
      <c r="DM283"/>
      <c r="DN283"/>
      <c r="DO283"/>
      <c r="DP283"/>
      <c r="DQ283"/>
      <c r="DR283"/>
      <c r="DS283"/>
      <c r="DT283"/>
      <c r="DU283"/>
      <c r="DV283"/>
      <c r="DW283"/>
      <c r="DX283"/>
      <c r="DY283"/>
      <c r="DZ283"/>
      <c r="EA283"/>
      <c r="EB283"/>
      <c r="EC283"/>
      <c r="ED283"/>
      <c r="EE283"/>
      <c r="EF283"/>
      <c r="EG283"/>
      <c r="EH283"/>
      <c r="EI283"/>
      <c r="EJ283"/>
      <c r="EK283"/>
      <c r="EL283"/>
      <c r="EM283"/>
      <c r="EN283"/>
      <c r="EO283"/>
      <c r="EP283"/>
      <c r="EQ283"/>
      <c r="ER283"/>
      <c r="ES283"/>
      <c r="ET283"/>
      <c r="EU283"/>
      <c r="EV283"/>
      <c r="EW283"/>
      <c r="EX283"/>
      <c r="EY283"/>
      <c r="EZ283"/>
      <c r="FA283"/>
      <c r="FB283"/>
      <c r="FC283"/>
      <c r="FD283"/>
      <c r="FE283"/>
      <c r="FF283"/>
      <c r="FG283"/>
      <c r="FH283"/>
      <c r="FI283"/>
      <c r="FJ283"/>
      <c r="FK283"/>
      <c r="FL283"/>
      <c r="FM283"/>
      <c r="FN283"/>
      <c r="FO283"/>
      <c r="FP283"/>
      <c r="FQ283"/>
      <c r="FR283"/>
      <c r="FS283"/>
    </row>
    <row r="284" spans="1:175">
      <c r="A284" s="255">
        <v>111</v>
      </c>
      <c r="B284" s="255" t="s">
        <v>175</v>
      </c>
      <c r="C284" s="255" t="s">
        <v>217</v>
      </c>
      <c r="D284" s="221">
        <v>4.2833333333333332</v>
      </c>
      <c r="E284" s="221">
        <v>4.25</v>
      </c>
      <c r="F284" s="221">
        <v>4.3</v>
      </c>
      <c r="G284" s="221"/>
      <c r="H284" s="221"/>
      <c r="I284" s="221"/>
      <c r="J284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  <c r="BE284"/>
      <c r="BF284"/>
      <c r="BG284"/>
      <c r="BH284"/>
      <c r="BI284"/>
      <c r="BJ284"/>
      <c r="BK284"/>
      <c r="BL284"/>
      <c r="BM284"/>
      <c r="BN284"/>
      <c r="BO284"/>
      <c r="BP284"/>
      <c r="BQ284"/>
      <c r="BR284"/>
      <c r="BS284"/>
      <c r="BT284"/>
      <c r="BU284"/>
      <c r="BV284"/>
      <c r="BW284"/>
      <c r="BX284"/>
      <c r="BY284"/>
      <c r="BZ284"/>
      <c r="CA284"/>
      <c r="CB284"/>
      <c r="CC284"/>
      <c r="CD284"/>
      <c r="CE284"/>
      <c r="CF284"/>
      <c r="CG284"/>
      <c r="CH284"/>
      <c r="CI284"/>
      <c r="CJ284"/>
      <c r="CK284"/>
      <c r="CL284"/>
      <c r="CM284"/>
      <c r="CN284"/>
      <c r="CO284"/>
      <c r="CP284"/>
      <c r="CQ284"/>
      <c r="CR284"/>
      <c r="CS284"/>
      <c r="CT284"/>
      <c r="CU284"/>
      <c r="CV284"/>
      <c r="CW284"/>
      <c r="CX284"/>
      <c r="CY284"/>
      <c r="CZ284"/>
      <c r="DA284"/>
      <c r="DB284"/>
      <c r="DC284"/>
      <c r="DD284"/>
      <c r="DE284"/>
      <c r="DF284"/>
      <c r="DG284"/>
      <c r="DH284"/>
      <c r="DI284"/>
      <c r="DJ284"/>
      <c r="DK284"/>
      <c r="DL284"/>
      <c r="DM284"/>
      <c r="DN284"/>
      <c r="DO284"/>
      <c r="DP284"/>
      <c r="DQ284"/>
      <c r="DR284"/>
      <c r="DS284"/>
      <c r="DT284"/>
      <c r="DU284"/>
      <c r="DV284"/>
      <c r="DW284"/>
      <c r="DX284"/>
      <c r="DY284"/>
      <c r="DZ284"/>
      <c r="EA284"/>
      <c r="EB284"/>
      <c r="EC284"/>
      <c r="ED284"/>
      <c r="EE284"/>
      <c r="EF284"/>
      <c r="EG284"/>
      <c r="EH284"/>
      <c r="EI284"/>
      <c r="EJ284"/>
      <c r="EK284"/>
      <c r="EL284"/>
      <c r="EM284"/>
      <c r="EN284"/>
      <c r="EO284"/>
      <c r="EP284"/>
      <c r="EQ284"/>
      <c r="ER284"/>
      <c r="ES284"/>
      <c r="ET284"/>
      <c r="EU284"/>
      <c r="EV284"/>
      <c r="EW284"/>
      <c r="EX284"/>
      <c r="EY284"/>
      <c r="EZ284"/>
      <c r="FA284"/>
      <c r="FB284"/>
      <c r="FC284"/>
      <c r="FD284"/>
      <c r="FE284"/>
      <c r="FF284"/>
      <c r="FG284"/>
      <c r="FH284"/>
      <c r="FI284"/>
      <c r="FJ284"/>
      <c r="FK284"/>
      <c r="FL284"/>
      <c r="FM284"/>
      <c r="FN284"/>
      <c r="FO284"/>
      <c r="FP284"/>
      <c r="FQ284"/>
      <c r="FR284"/>
      <c r="FS284"/>
    </row>
    <row r="285" spans="1:175">
      <c r="A285" s="255">
        <v>111</v>
      </c>
      <c r="B285" s="255" t="s">
        <v>259</v>
      </c>
      <c r="C285" s="255" t="s">
        <v>217</v>
      </c>
      <c r="D285" s="221">
        <v>4.5</v>
      </c>
      <c r="E285" s="221">
        <v>4.5</v>
      </c>
      <c r="F285" s="221">
        <v>4.5</v>
      </c>
      <c r="G285" s="221"/>
      <c r="H285" s="221"/>
      <c r="I285" s="221"/>
      <c r="J285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  <c r="BE285"/>
      <c r="BF285"/>
      <c r="BG285"/>
      <c r="BH285"/>
      <c r="BI285"/>
      <c r="BJ285"/>
      <c r="BK285"/>
      <c r="BL285"/>
      <c r="BM285"/>
      <c r="BN285"/>
      <c r="BO285"/>
      <c r="BP285"/>
      <c r="BQ285"/>
      <c r="BR285"/>
      <c r="BS285"/>
      <c r="BT285"/>
      <c r="BU285"/>
      <c r="BV285"/>
      <c r="BW285"/>
      <c r="BX285"/>
      <c r="BY285"/>
      <c r="BZ285"/>
      <c r="CA285"/>
      <c r="CB285"/>
      <c r="CC285"/>
      <c r="CD285"/>
      <c r="CE285"/>
      <c r="CF285"/>
      <c r="CG285"/>
      <c r="CH285"/>
      <c r="CI285"/>
      <c r="CJ285"/>
      <c r="CK285"/>
      <c r="CL285"/>
      <c r="CM285"/>
      <c r="CN285"/>
      <c r="CO285"/>
      <c r="CP285"/>
      <c r="CQ285"/>
      <c r="CR285"/>
      <c r="CS285"/>
      <c r="CT285"/>
      <c r="CU285"/>
      <c r="CV285"/>
      <c r="CW285"/>
      <c r="CX285"/>
      <c r="CY285"/>
      <c r="CZ285"/>
      <c r="DA285"/>
      <c r="DB285"/>
      <c r="DC285"/>
      <c r="DD285"/>
      <c r="DE285"/>
      <c r="DF285"/>
      <c r="DG285"/>
      <c r="DH285"/>
      <c r="DI285"/>
      <c r="DJ285"/>
      <c r="DK285"/>
      <c r="DL285"/>
      <c r="DM285"/>
      <c r="DN285"/>
      <c r="DO285"/>
      <c r="DP285"/>
      <c r="DQ285"/>
      <c r="DR285"/>
      <c r="DS285"/>
      <c r="DT285"/>
      <c r="DU285"/>
      <c r="DV285"/>
      <c r="DW285"/>
      <c r="DX285"/>
      <c r="DY285"/>
      <c r="DZ285"/>
      <c r="EA285"/>
      <c r="EB285"/>
      <c r="EC285"/>
      <c r="ED285"/>
      <c r="EE285"/>
      <c r="EF285"/>
      <c r="EG285"/>
      <c r="EH285"/>
      <c r="EI285"/>
      <c r="EJ285"/>
      <c r="EK285"/>
      <c r="EL285"/>
      <c r="EM285"/>
      <c r="EN285"/>
      <c r="EO285"/>
      <c r="EP285"/>
      <c r="EQ285"/>
      <c r="ER285"/>
      <c r="ES285"/>
      <c r="ET285"/>
      <c r="EU285"/>
      <c r="EV285"/>
      <c r="EW285"/>
      <c r="EX285"/>
      <c r="EY285"/>
      <c r="EZ285"/>
      <c r="FA285"/>
      <c r="FB285"/>
      <c r="FC285"/>
      <c r="FD285"/>
      <c r="FE285"/>
      <c r="FF285"/>
      <c r="FG285"/>
      <c r="FH285"/>
      <c r="FI285"/>
      <c r="FJ285"/>
      <c r="FK285"/>
      <c r="FL285"/>
      <c r="FM285"/>
      <c r="FN285"/>
      <c r="FO285"/>
      <c r="FP285"/>
      <c r="FQ285"/>
      <c r="FR285"/>
      <c r="FS285"/>
    </row>
    <row r="286" spans="1:175">
      <c r="A286" s="255">
        <v>112</v>
      </c>
      <c r="B286" s="255" t="s">
        <v>229</v>
      </c>
      <c r="C286" s="255" t="s">
        <v>218</v>
      </c>
      <c r="D286" s="221">
        <v>4</v>
      </c>
      <c r="E286" s="221">
        <v>4</v>
      </c>
      <c r="F286" s="221">
        <v>4</v>
      </c>
      <c r="G286" s="221"/>
      <c r="H286" s="221"/>
      <c r="I286" s="221"/>
      <c r="J286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  <c r="BE286"/>
      <c r="BF286"/>
      <c r="BG286"/>
      <c r="BH286"/>
      <c r="BI286"/>
      <c r="BJ286"/>
      <c r="BK286"/>
      <c r="BL286"/>
      <c r="BM286"/>
      <c r="BN286"/>
      <c r="BO286"/>
      <c r="BP286"/>
      <c r="BQ286"/>
      <c r="BR286"/>
      <c r="BS286"/>
      <c r="BT286"/>
      <c r="BU286"/>
      <c r="BV286"/>
      <c r="BW286"/>
      <c r="BX286"/>
      <c r="BY286"/>
      <c r="BZ286"/>
      <c r="CA286"/>
      <c r="CB286"/>
      <c r="CC286"/>
      <c r="CD286"/>
      <c r="CE286"/>
      <c r="CF286"/>
      <c r="CG286"/>
      <c r="CH286"/>
      <c r="CI286"/>
      <c r="CJ286"/>
      <c r="CK286"/>
      <c r="CL286"/>
      <c r="CM286"/>
      <c r="CN286"/>
      <c r="CO286"/>
      <c r="CP286"/>
      <c r="CQ286"/>
      <c r="CR286"/>
      <c r="CS286"/>
      <c r="CT286"/>
      <c r="CU286"/>
      <c r="CV286"/>
      <c r="CW286"/>
      <c r="CX286"/>
      <c r="CY286"/>
      <c r="CZ286"/>
      <c r="DA286"/>
      <c r="DB286"/>
      <c r="DC286"/>
      <c r="DD286"/>
      <c r="DE286"/>
      <c r="DF286"/>
      <c r="DG286"/>
      <c r="DH286"/>
      <c r="DI286"/>
      <c r="DJ286"/>
      <c r="DK286"/>
      <c r="DL286"/>
      <c r="DM286"/>
      <c r="DN286"/>
      <c r="DO286"/>
      <c r="DP286"/>
      <c r="DQ286"/>
      <c r="DR286"/>
      <c r="DS286"/>
      <c r="DT286"/>
      <c r="DU286"/>
      <c r="DV286"/>
      <c r="DW286"/>
      <c r="DX286"/>
      <c r="DY286"/>
      <c r="DZ286"/>
      <c r="EA286"/>
      <c r="EB286"/>
      <c r="EC286"/>
      <c r="ED286"/>
      <c r="EE286"/>
      <c r="EF286"/>
      <c r="EG286"/>
      <c r="EH286"/>
      <c r="EI286"/>
      <c r="EJ286"/>
      <c r="EK286"/>
      <c r="EL286"/>
      <c r="EM286"/>
      <c r="EN286"/>
      <c r="EO286"/>
      <c r="EP286"/>
      <c r="EQ286"/>
      <c r="ER286"/>
      <c r="ES286"/>
      <c r="ET286"/>
      <c r="EU286"/>
      <c r="EV286"/>
      <c r="EW286"/>
      <c r="EX286"/>
      <c r="EY286"/>
      <c r="EZ286"/>
      <c r="FA286"/>
      <c r="FB286"/>
      <c r="FC286"/>
      <c r="FD286"/>
      <c r="FE286"/>
      <c r="FF286"/>
      <c r="FG286"/>
      <c r="FH286"/>
      <c r="FI286"/>
      <c r="FJ286"/>
      <c r="FK286"/>
      <c r="FL286"/>
      <c r="FM286"/>
      <c r="FN286"/>
      <c r="FO286"/>
      <c r="FP286"/>
      <c r="FQ286"/>
      <c r="FR286"/>
      <c r="FS286"/>
    </row>
    <row r="287" spans="1:175">
      <c r="A287" s="255">
        <v>112</v>
      </c>
      <c r="B287" s="255" t="s">
        <v>182</v>
      </c>
      <c r="C287" s="255" t="s">
        <v>218</v>
      </c>
      <c r="D287" s="221">
        <v>3.5</v>
      </c>
      <c r="E287" s="221">
        <v>3.5</v>
      </c>
      <c r="F287" s="221">
        <v>3.5</v>
      </c>
      <c r="G287" s="221"/>
      <c r="H287" s="221"/>
      <c r="I287" s="221"/>
      <c r="J287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  <c r="BE287"/>
      <c r="BF287"/>
      <c r="BG287"/>
      <c r="BH287"/>
      <c r="BI287"/>
      <c r="BJ287"/>
      <c r="BK287"/>
      <c r="BL287"/>
      <c r="BM287"/>
      <c r="BN287"/>
      <c r="BO287"/>
      <c r="BP287"/>
      <c r="BQ287"/>
      <c r="BR287"/>
      <c r="BS287"/>
      <c r="BT287"/>
      <c r="BU287"/>
      <c r="BV287"/>
      <c r="BW287"/>
      <c r="BX287"/>
      <c r="BY287"/>
      <c r="BZ287"/>
      <c r="CA287"/>
      <c r="CB287"/>
      <c r="CC287"/>
      <c r="CD287"/>
      <c r="CE287"/>
      <c r="CF287"/>
      <c r="CG287"/>
      <c r="CH287"/>
      <c r="CI287"/>
      <c r="CJ287"/>
      <c r="CK287"/>
      <c r="CL287"/>
      <c r="CM287"/>
      <c r="CN287"/>
      <c r="CO287"/>
      <c r="CP287"/>
      <c r="CQ287"/>
      <c r="CR287"/>
      <c r="CS287"/>
      <c r="CT287"/>
      <c r="CU287"/>
      <c r="CV287"/>
      <c r="CW287"/>
      <c r="CX287"/>
      <c r="CY287"/>
      <c r="CZ287"/>
      <c r="DA287"/>
      <c r="DB287"/>
      <c r="DC287"/>
      <c r="DD287"/>
      <c r="DE287"/>
      <c r="DF287"/>
      <c r="DG287"/>
      <c r="DH287"/>
      <c r="DI287"/>
      <c r="DJ287"/>
      <c r="DK287"/>
      <c r="DL287"/>
      <c r="DM287"/>
      <c r="DN287"/>
      <c r="DO287"/>
      <c r="DP287"/>
      <c r="DQ287"/>
      <c r="DR287"/>
      <c r="DS287"/>
      <c r="DT287"/>
      <c r="DU287"/>
      <c r="DV287"/>
      <c r="DW287"/>
      <c r="DX287"/>
      <c r="DY287"/>
      <c r="DZ287"/>
      <c r="EA287"/>
      <c r="EB287"/>
      <c r="EC287"/>
      <c r="ED287"/>
      <c r="EE287"/>
      <c r="EF287"/>
      <c r="EG287"/>
      <c r="EH287"/>
      <c r="EI287"/>
      <c r="EJ287"/>
      <c r="EK287"/>
      <c r="EL287"/>
      <c r="EM287"/>
      <c r="EN287"/>
      <c r="EO287"/>
      <c r="EP287"/>
      <c r="EQ287"/>
      <c r="ER287"/>
      <c r="ES287"/>
      <c r="ET287"/>
      <c r="EU287"/>
      <c r="EV287"/>
      <c r="EW287"/>
      <c r="EX287"/>
      <c r="EY287"/>
      <c r="EZ287"/>
      <c r="FA287"/>
      <c r="FB287"/>
      <c r="FC287"/>
      <c r="FD287"/>
      <c r="FE287"/>
      <c r="FF287"/>
      <c r="FG287"/>
      <c r="FH287"/>
      <c r="FI287"/>
      <c r="FJ287"/>
      <c r="FK287"/>
      <c r="FL287"/>
      <c r="FM287"/>
      <c r="FN287"/>
      <c r="FO287"/>
      <c r="FP287"/>
      <c r="FQ287"/>
      <c r="FR287"/>
      <c r="FS287"/>
    </row>
    <row r="288" spans="1:175">
      <c r="A288" s="255">
        <v>112</v>
      </c>
      <c r="B288" s="255" t="s">
        <v>175</v>
      </c>
      <c r="C288" s="255" t="s">
        <v>218</v>
      </c>
      <c r="D288" s="221">
        <v>3.75</v>
      </c>
      <c r="E288" s="221">
        <v>3.75</v>
      </c>
      <c r="F288" s="221">
        <v>3.75</v>
      </c>
      <c r="G288" s="221"/>
      <c r="H288" s="221"/>
      <c r="I288" s="221"/>
      <c r="J288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  <c r="BE288"/>
      <c r="BF288"/>
      <c r="BG288"/>
      <c r="BH288"/>
      <c r="BI288"/>
      <c r="BJ288"/>
      <c r="BK288"/>
      <c r="BL288"/>
      <c r="BM288"/>
      <c r="BN288"/>
      <c r="BO288"/>
      <c r="BP288"/>
      <c r="BQ288"/>
      <c r="BR288"/>
      <c r="BS288"/>
      <c r="BT288"/>
      <c r="BU288"/>
      <c r="BV288"/>
      <c r="BW288"/>
      <c r="BX288"/>
      <c r="BY288"/>
      <c r="BZ288"/>
      <c r="CA288"/>
      <c r="CB288"/>
      <c r="CC288"/>
      <c r="CD288"/>
      <c r="CE288"/>
      <c r="CF288"/>
      <c r="CG288"/>
      <c r="CH288"/>
      <c r="CI288"/>
      <c r="CJ288"/>
      <c r="CK288"/>
      <c r="CL288"/>
      <c r="CM288"/>
      <c r="CN288"/>
      <c r="CO288"/>
      <c r="CP288"/>
      <c r="CQ288"/>
      <c r="CR288"/>
      <c r="CS288"/>
      <c r="CT288"/>
      <c r="CU288"/>
      <c r="CV288"/>
      <c r="CW288"/>
      <c r="CX288"/>
      <c r="CY288"/>
      <c r="CZ288"/>
      <c r="DA288"/>
      <c r="DB288"/>
      <c r="DC288"/>
      <c r="DD288"/>
      <c r="DE288"/>
      <c r="DF288"/>
      <c r="DG288"/>
      <c r="DH288"/>
      <c r="DI288"/>
      <c r="DJ288"/>
      <c r="DK288"/>
      <c r="DL288"/>
      <c r="DM288"/>
      <c r="DN288"/>
      <c r="DO288"/>
      <c r="DP288"/>
      <c r="DQ288"/>
      <c r="DR288"/>
      <c r="DS288"/>
      <c r="DT288"/>
      <c r="DU288"/>
      <c r="DV288"/>
      <c r="DW288"/>
      <c r="DX288"/>
      <c r="DY288"/>
      <c r="DZ288"/>
      <c r="EA288"/>
      <c r="EB288"/>
      <c r="EC288"/>
      <c r="ED288"/>
      <c r="EE288"/>
      <c r="EF288"/>
      <c r="EG288"/>
      <c r="EH288"/>
      <c r="EI288"/>
      <c r="EJ288"/>
      <c r="EK288"/>
      <c r="EL288"/>
      <c r="EM288"/>
      <c r="EN288"/>
      <c r="EO288"/>
      <c r="EP288"/>
      <c r="EQ288"/>
      <c r="ER288"/>
      <c r="ES288"/>
      <c r="ET288"/>
      <c r="EU288"/>
      <c r="EV288"/>
      <c r="EW288"/>
      <c r="EX288"/>
      <c r="EY288"/>
      <c r="EZ288"/>
      <c r="FA288"/>
      <c r="FB288"/>
      <c r="FC288"/>
      <c r="FD288"/>
      <c r="FE288"/>
      <c r="FF288"/>
      <c r="FG288"/>
      <c r="FH288"/>
      <c r="FI288"/>
      <c r="FJ288"/>
      <c r="FK288"/>
      <c r="FL288"/>
      <c r="FM288"/>
      <c r="FN288"/>
      <c r="FO288"/>
      <c r="FP288"/>
      <c r="FQ288"/>
      <c r="FR288"/>
      <c r="FS288"/>
    </row>
    <row r="289" spans="1:175">
      <c r="A289" s="255">
        <v>112</v>
      </c>
      <c r="B289" s="255" t="s">
        <v>259</v>
      </c>
      <c r="C289" s="255" t="s">
        <v>218</v>
      </c>
      <c r="D289" s="221">
        <v>4</v>
      </c>
      <c r="E289" s="221">
        <v>4</v>
      </c>
      <c r="F289" s="221">
        <v>4</v>
      </c>
      <c r="G289" s="221"/>
      <c r="H289" s="221"/>
      <c r="I289" s="221"/>
      <c r="J289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  <c r="BE289"/>
      <c r="BF289"/>
      <c r="BG289"/>
      <c r="BH289"/>
      <c r="BI289"/>
      <c r="BJ289"/>
      <c r="BK289"/>
      <c r="BL289"/>
      <c r="BM289"/>
      <c r="BN289"/>
      <c r="BO289"/>
      <c r="BP289"/>
      <c r="BQ289"/>
      <c r="BR289"/>
      <c r="BS289"/>
      <c r="BT289"/>
      <c r="BU289"/>
      <c r="BV289"/>
      <c r="BW289"/>
      <c r="BX289"/>
      <c r="BY289"/>
      <c r="BZ289"/>
      <c r="CA289"/>
      <c r="CB289"/>
      <c r="CC289"/>
      <c r="CD289"/>
      <c r="CE289"/>
      <c r="CF289"/>
      <c r="CG289"/>
      <c r="CH289"/>
      <c r="CI289"/>
      <c r="CJ289"/>
      <c r="CK289"/>
      <c r="CL289"/>
      <c r="CM289"/>
      <c r="CN289"/>
      <c r="CO289"/>
      <c r="CP289"/>
      <c r="CQ289"/>
      <c r="CR289"/>
      <c r="CS289"/>
      <c r="CT289"/>
      <c r="CU289"/>
      <c r="CV289"/>
      <c r="CW289"/>
      <c r="CX289"/>
      <c r="CY289"/>
      <c r="CZ289"/>
      <c r="DA289"/>
      <c r="DB289"/>
      <c r="DC289"/>
      <c r="DD289"/>
      <c r="DE289"/>
      <c r="DF289"/>
      <c r="DG289"/>
      <c r="DH289"/>
      <c r="DI289"/>
      <c r="DJ289"/>
      <c r="DK289"/>
      <c r="DL289"/>
      <c r="DM289"/>
      <c r="DN289"/>
      <c r="DO289"/>
      <c r="DP289"/>
      <c r="DQ289"/>
      <c r="DR289"/>
      <c r="DS289"/>
      <c r="DT289"/>
      <c r="DU289"/>
      <c r="DV289"/>
      <c r="DW289"/>
      <c r="DX289"/>
      <c r="DY289"/>
      <c r="DZ289"/>
      <c r="EA289"/>
      <c r="EB289"/>
      <c r="EC289"/>
      <c r="ED289"/>
      <c r="EE289"/>
      <c r="EF289"/>
      <c r="EG289"/>
      <c r="EH289"/>
      <c r="EI289"/>
      <c r="EJ289"/>
      <c r="EK289"/>
      <c r="EL289"/>
      <c r="EM289"/>
      <c r="EN289"/>
      <c r="EO289"/>
      <c r="EP289"/>
      <c r="EQ289"/>
      <c r="ER289"/>
      <c r="ES289"/>
      <c r="ET289"/>
      <c r="EU289"/>
      <c r="EV289"/>
      <c r="EW289"/>
      <c r="EX289"/>
      <c r="EY289"/>
      <c r="EZ289"/>
      <c r="FA289"/>
      <c r="FB289"/>
      <c r="FC289"/>
      <c r="FD289"/>
      <c r="FE289"/>
      <c r="FF289"/>
      <c r="FG289"/>
      <c r="FH289"/>
      <c r="FI289"/>
      <c r="FJ289"/>
      <c r="FK289"/>
      <c r="FL289"/>
      <c r="FM289"/>
      <c r="FN289"/>
      <c r="FO289"/>
      <c r="FP289"/>
      <c r="FQ289"/>
      <c r="FR289"/>
      <c r="FS289"/>
    </row>
    <row r="290" spans="1:175">
      <c r="A290" s="255">
        <v>113</v>
      </c>
      <c r="B290" s="255" t="s">
        <v>229</v>
      </c>
      <c r="C290" s="255" t="s">
        <v>219</v>
      </c>
      <c r="D290" s="221">
        <v>4</v>
      </c>
      <c r="E290" s="221">
        <v>4</v>
      </c>
      <c r="F290" s="221">
        <v>4</v>
      </c>
      <c r="G290" s="221"/>
      <c r="H290" s="221"/>
      <c r="I290" s="221"/>
      <c r="J290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  <c r="BE290"/>
      <c r="BF290"/>
      <c r="BG290"/>
      <c r="BH290"/>
      <c r="BI290"/>
      <c r="BJ290"/>
      <c r="BK290"/>
      <c r="BL290"/>
      <c r="BM290"/>
      <c r="BN290"/>
      <c r="BO290"/>
      <c r="BP290"/>
      <c r="BQ290"/>
      <c r="BR290"/>
      <c r="BS290"/>
      <c r="BT290"/>
      <c r="BU290"/>
      <c r="BV290"/>
      <c r="BW290"/>
      <c r="BX290"/>
      <c r="BY290"/>
      <c r="BZ290"/>
      <c r="CA290"/>
      <c r="CB290"/>
      <c r="CC290"/>
      <c r="CD290"/>
      <c r="CE290"/>
      <c r="CF290"/>
      <c r="CG290"/>
      <c r="CH290"/>
      <c r="CI290"/>
      <c r="CJ290"/>
      <c r="CK290"/>
      <c r="CL290"/>
      <c r="CM290"/>
      <c r="CN290"/>
      <c r="CO290"/>
      <c r="CP290"/>
      <c r="CQ290"/>
      <c r="CR290"/>
      <c r="CS290"/>
      <c r="CT290"/>
      <c r="CU290"/>
      <c r="CV290"/>
      <c r="CW290"/>
      <c r="CX290"/>
      <c r="CY290"/>
      <c r="CZ290"/>
      <c r="DA290"/>
      <c r="DB290"/>
      <c r="DC290"/>
      <c r="DD290"/>
      <c r="DE290"/>
      <c r="DF290"/>
      <c r="DG290"/>
      <c r="DH290"/>
      <c r="DI290"/>
      <c r="DJ290"/>
      <c r="DK290"/>
      <c r="DL290"/>
      <c r="DM290"/>
      <c r="DN290"/>
      <c r="DO290"/>
      <c r="DP290"/>
      <c r="DQ290"/>
      <c r="DR290"/>
      <c r="DS290"/>
      <c r="DT290"/>
      <c r="DU290"/>
      <c r="DV290"/>
      <c r="DW290"/>
      <c r="DX290"/>
      <c r="DY290"/>
      <c r="DZ290"/>
      <c r="EA290"/>
      <c r="EB290"/>
      <c r="EC290"/>
      <c r="ED290"/>
      <c r="EE290"/>
      <c r="EF290"/>
      <c r="EG290"/>
      <c r="EH290"/>
      <c r="EI290"/>
      <c r="EJ290"/>
      <c r="EK290"/>
      <c r="EL290"/>
      <c r="EM290"/>
      <c r="EN290"/>
      <c r="EO290"/>
      <c r="EP290"/>
      <c r="EQ290"/>
      <c r="ER290"/>
      <c r="ES290"/>
      <c r="ET290"/>
      <c r="EU290"/>
      <c r="EV290"/>
      <c r="EW290"/>
      <c r="EX290"/>
      <c r="EY290"/>
      <c r="EZ290"/>
      <c r="FA290"/>
      <c r="FB290"/>
      <c r="FC290"/>
      <c r="FD290"/>
      <c r="FE290"/>
      <c r="FF290"/>
      <c r="FG290"/>
      <c r="FH290"/>
      <c r="FI290"/>
      <c r="FJ290"/>
      <c r="FK290"/>
      <c r="FL290"/>
      <c r="FM290"/>
      <c r="FN290"/>
      <c r="FO290"/>
      <c r="FP290"/>
      <c r="FQ290"/>
      <c r="FR290"/>
      <c r="FS290"/>
    </row>
    <row r="291" spans="1:175">
      <c r="A291" s="255">
        <v>113</v>
      </c>
      <c r="B291" s="255" t="s">
        <v>182</v>
      </c>
      <c r="C291" s="255" t="s">
        <v>219</v>
      </c>
      <c r="D291" s="221">
        <v>4</v>
      </c>
      <c r="E291" s="221">
        <v>4</v>
      </c>
      <c r="F291" s="221">
        <v>4</v>
      </c>
      <c r="G291" s="221"/>
      <c r="H291" s="221"/>
      <c r="I291" s="221"/>
      <c r="J291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  <c r="BE291"/>
      <c r="BF291"/>
      <c r="BG291"/>
      <c r="BH291"/>
      <c r="BI291"/>
      <c r="BJ291"/>
      <c r="BK291"/>
      <c r="BL291"/>
      <c r="BM291"/>
      <c r="BN291"/>
      <c r="BO291"/>
      <c r="BP291"/>
      <c r="BQ291"/>
      <c r="BR291"/>
      <c r="BS291"/>
      <c r="BT291"/>
      <c r="BU291"/>
      <c r="BV291"/>
      <c r="BW291"/>
      <c r="BX291"/>
      <c r="BY291"/>
      <c r="BZ291"/>
      <c r="CA291"/>
      <c r="CB291"/>
      <c r="CC291"/>
      <c r="CD291"/>
      <c r="CE291"/>
      <c r="CF291"/>
      <c r="CG291"/>
      <c r="CH291"/>
      <c r="CI291"/>
      <c r="CJ291"/>
      <c r="CK291"/>
      <c r="CL291"/>
      <c r="CM291"/>
      <c r="CN291"/>
      <c r="CO291"/>
      <c r="CP291"/>
      <c r="CQ291"/>
      <c r="CR291"/>
      <c r="CS291"/>
      <c r="CT291"/>
      <c r="CU291"/>
      <c r="CV291"/>
      <c r="CW291"/>
      <c r="CX291"/>
      <c r="CY291"/>
      <c r="CZ291"/>
      <c r="DA291"/>
      <c r="DB291"/>
      <c r="DC291"/>
      <c r="DD291"/>
      <c r="DE291"/>
      <c r="DF291"/>
      <c r="DG291"/>
      <c r="DH291"/>
      <c r="DI291"/>
      <c r="DJ291"/>
      <c r="DK291"/>
      <c r="DL291"/>
      <c r="DM291"/>
      <c r="DN291"/>
      <c r="DO291"/>
      <c r="DP291"/>
      <c r="DQ291"/>
      <c r="DR291"/>
      <c r="DS291"/>
      <c r="DT291"/>
      <c r="DU291"/>
      <c r="DV291"/>
      <c r="DW291"/>
      <c r="DX291"/>
      <c r="DY291"/>
      <c r="DZ291"/>
      <c r="EA291"/>
      <c r="EB291"/>
      <c r="EC291"/>
      <c r="ED291"/>
      <c r="EE291"/>
      <c r="EF291"/>
      <c r="EG291"/>
      <c r="EH291"/>
      <c r="EI291"/>
      <c r="EJ291"/>
      <c r="EK291"/>
      <c r="EL291"/>
      <c r="EM291"/>
      <c r="EN291"/>
      <c r="EO291"/>
      <c r="EP291"/>
      <c r="EQ291"/>
      <c r="ER291"/>
      <c r="ES291"/>
      <c r="ET291"/>
      <c r="EU291"/>
      <c r="EV291"/>
      <c r="EW291"/>
      <c r="EX291"/>
      <c r="EY291"/>
      <c r="EZ291"/>
      <c r="FA291"/>
      <c r="FB291"/>
      <c r="FC291"/>
      <c r="FD291"/>
      <c r="FE291"/>
      <c r="FF291"/>
      <c r="FG291"/>
      <c r="FH291"/>
      <c r="FI291"/>
      <c r="FJ291"/>
      <c r="FK291"/>
      <c r="FL291"/>
      <c r="FM291"/>
      <c r="FN291"/>
      <c r="FO291"/>
      <c r="FP291"/>
      <c r="FQ291"/>
      <c r="FR291"/>
      <c r="FS291"/>
    </row>
    <row r="292" spans="1:175">
      <c r="A292" s="255">
        <v>113</v>
      </c>
      <c r="B292" s="255" t="s">
        <v>175</v>
      </c>
      <c r="C292" s="255" t="s">
        <v>219</v>
      </c>
      <c r="D292" s="221">
        <v>4</v>
      </c>
      <c r="E292" s="221">
        <v>4</v>
      </c>
      <c r="F292" s="221">
        <v>4</v>
      </c>
      <c r="G292" s="221"/>
      <c r="H292" s="221"/>
      <c r="I292" s="221"/>
      <c r="J29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  <c r="BE292"/>
      <c r="BF292"/>
      <c r="BG292"/>
      <c r="BH292"/>
      <c r="BI292"/>
      <c r="BJ292"/>
      <c r="BK292"/>
      <c r="BL292"/>
      <c r="BM292"/>
      <c r="BN292"/>
      <c r="BO292"/>
      <c r="BP292"/>
      <c r="BQ292"/>
      <c r="BR292"/>
      <c r="BS292"/>
      <c r="BT292"/>
      <c r="BU292"/>
      <c r="BV292"/>
      <c r="BW292"/>
      <c r="BX292"/>
      <c r="BY292"/>
      <c r="BZ292"/>
      <c r="CA292"/>
      <c r="CB292"/>
      <c r="CC292"/>
      <c r="CD292"/>
      <c r="CE292"/>
      <c r="CF292"/>
      <c r="CG292"/>
      <c r="CH292"/>
      <c r="CI292"/>
      <c r="CJ292"/>
      <c r="CK292"/>
      <c r="CL292"/>
      <c r="CM292"/>
      <c r="CN292"/>
      <c r="CO292"/>
      <c r="CP292"/>
      <c r="CQ292"/>
      <c r="CR292"/>
      <c r="CS292"/>
      <c r="CT292"/>
      <c r="CU292"/>
      <c r="CV292"/>
      <c r="CW292"/>
      <c r="CX292"/>
      <c r="CY292"/>
      <c r="CZ292"/>
      <c r="DA292"/>
      <c r="DB292"/>
      <c r="DC292"/>
      <c r="DD292"/>
      <c r="DE292"/>
      <c r="DF292"/>
      <c r="DG292"/>
      <c r="DH292"/>
      <c r="DI292"/>
      <c r="DJ292"/>
      <c r="DK292"/>
      <c r="DL292"/>
      <c r="DM292"/>
      <c r="DN292"/>
      <c r="DO292"/>
      <c r="DP292"/>
      <c r="DQ292"/>
      <c r="DR292"/>
      <c r="DS292"/>
      <c r="DT292"/>
      <c r="DU292"/>
      <c r="DV292"/>
      <c r="DW292"/>
      <c r="DX292"/>
      <c r="DY292"/>
      <c r="DZ292"/>
      <c r="EA292"/>
      <c r="EB292"/>
      <c r="EC292"/>
      <c r="ED292"/>
      <c r="EE292"/>
      <c r="EF292"/>
      <c r="EG292"/>
      <c r="EH292"/>
      <c r="EI292"/>
      <c r="EJ292"/>
      <c r="EK292"/>
      <c r="EL292"/>
      <c r="EM292"/>
      <c r="EN292"/>
      <c r="EO292"/>
      <c r="EP292"/>
      <c r="EQ292"/>
      <c r="ER292"/>
      <c r="ES292"/>
      <c r="ET292"/>
      <c r="EU292"/>
      <c r="EV292"/>
      <c r="EW292"/>
      <c r="EX292"/>
      <c r="EY292"/>
      <c r="EZ292"/>
      <c r="FA292"/>
      <c r="FB292"/>
      <c r="FC292"/>
      <c r="FD292"/>
      <c r="FE292"/>
      <c r="FF292"/>
      <c r="FG292"/>
      <c r="FH292"/>
      <c r="FI292"/>
      <c r="FJ292"/>
      <c r="FK292"/>
      <c r="FL292"/>
      <c r="FM292"/>
      <c r="FN292"/>
      <c r="FO292"/>
      <c r="FP292"/>
      <c r="FQ292"/>
      <c r="FR292"/>
      <c r="FS292"/>
    </row>
    <row r="293" spans="1:175">
      <c r="A293" s="255">
        <v>113</v>
      </c>
      <c r="B293" s="255" t="s">
        <v>259</v>
      </c>
      <c r="C293" s="255" t="s">
        <v>219</v>
      </c>
      <c r="D293" s="221">
        <v>4.5</v>
      </c>
      <c r="E293" s="221">
        <v>4.5</v>
      </c>
      <c r="F293" s="221">
        <v>4.5</v>
      </c>
      <c r="G293" s="221"/>
      <c r="H293" s="221"/>
      <c r="I293" s="221"/>
      <c r="J293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  <c r="BE293"/>
      <c r="BF293"/>
      <c r="BG293"/>
      <c r="BH293"/>
      <c r="BI293"/>
      <c r="BJ293"/>
      <c r="BK293"/>
      <c r="BL293"/>
      <c r="BM293"/>
      <c r="BN293"/>
      <c r="BO293"/>
      <c r="BP293"/>
      <c r="BQ293"/>
      <c r="BR293"/>
      <c r="BS293"/>
      <c r="BT293"/>
      <c r="BU293"/>
      <c r="BV293"/>
      <c r="BW293"/>
      <c r="BX293"/>
      <c r="BY293"/>
      <c r="BZ293"/>
      <c r="CA293"/>
      <c r="CB293"/>
      <c r="CC293"/>
      <c r="CD293"/>
      <c r="CE293"/>
      <c r="CF293"/>
      <c r="CG293"/>
      <c r="CH293"/>
      <c r="CI293"/>
      <c r="CJ293"/>
      <c r="CK293"/>
      <c r="CL293"/>
      <c r="CM293"/>
      <c r="CN293"/>
      <c r="CO293"/>
      <c r="CP293"/>
      <c r="CQ293"/>
      <c r="CR293"/>
      <c r="CS293"/>
      <c r="CT293"/>
      <c r="CU293"/>
      <c r="CV293"/>
      <c r="CW293"/>
      <c r="CX293"/>
      <c r="CY293"/>
      <c r="CZ293"/>
      <c r="DA293"/>
      <c r="DB293"/>
      <c r="DC293"/>
      <c r="DD293"/>
      <c r="DE293"/>
      <c r="DF293"/>
      <c r="DG293"/>
      <c r="DH293"/>
      <c r="DI293"/>
      <c r="DJ293"/>
      <c r="DK293"/>
      <c r="DL293"/>
      <c r="DM293"/>
      <c r="DN293"/>
      <c r="DO293"/>
      <c r="DP293"/>
      <c r="DQ293"/>
      <c r="DR293"/>
      <c r="DS293"/>
      <c r="DT293"/>
      <c r="DU293"/>
      <c r="DV293"/>
      <c r="DW293"/>
      <c r="DX293"/>
      <c r="DY293"/>
      <c r="DZ293"/>
      <c r="EA293"/>
      <c r="EB293"/>
      <c r="EC293"/>
      <c r="ED293"/>
      <c r="EE293"/>
      <c r="EF293"/>
      <c r="EG293"/>
      <c r="EH293"/>
      <c r="EI293"/>
      <c r="EJ293"/>
      <c r="EK293"/>
      <c r="EL293"/>
      <c r="EM293"/>
      <c r="EN293"/>
      <c r="EO293"/>
      <c r="EP293"/>
      <c r="EQ293"/>
      <c r="ER293"/>
      <c r="ES293"/>
      <c r="ET293"/>
      <c r="EU293"/>
      <c r="EV293"/>
      <c r="EW293"/>
      <c r="EX293"/>
      <c r="EY293"/>
      <c r="EZ293"/>
      <c r="FA293"/>
      <c r="FB293"/>
      <c r="FC293"/>
      <c r="FD293"/>
      <c r="FE293"/>
      <c r="FF293"/>
      <c r="FG293"/>
      <c r="FH293"/>
      <c r="FI293"/>
      <c r="FJ293"/>
      <c r="FK293"/>
      <c r="FL293"/>
      <c r="FM293"/>
      <c r="FN293"/>
      <c r="FO293"/>
      <c r="FP293"/>
      <c r="FQ293"/>
      <c r="FR293"/>
      <c r="FS293"/>
    </row>
    <row r="294" spans="1:175">
      <c r="A294" s="255">
        <v>114</v>
      </c>
      <c r="B294" s="255" t="s">
        <v>229</v>
      </c>
      <c r="C294" s="255" t="s">
        <v>220</v>
      </c>
      <c r="D294" s="221">
        <v>4</v>
      </c>
      <c r="E294" s="221">
        <v>4</v>
      </c>
      <c r="F294" s="221">
        <v>4</v>
      </c>
      <c r="G294" s="221"/>
      <c r="H294" s="221"/>
      <c r="I294" s="221"/>
      <c r="J294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  <c r="BE294"/>
      <c r="BF294"/>
      <c r="BG294"/>
      <c r="BH294"/>
      <c r="BI294"/>
      <c r="BJ294"/>
      <c r="BK294"/>
      <c r="BL294"/>
      <c r="BM294"/>
      <c r="BN294"/>
      <c r="BO294"/>
      <c r="BP294"/>
      <c r="BQ294"/>
      <c r="BR294"/>
      <c r="BS294"/>
      <c r="BT294"/>
      <c r="BU294"/>
      <c r="BV294"/>
      <c r="BW294"/>
      <c r="BX294"/>
      <c r="BY294"/>
      <c r="BZ294"/>
      <c r="CA294"/>
      <c r="CB294"/>
      <c r="CC294"/>
      <c r="CD294"/>
      <c r="CE294"/>
      <c r="CF294"/>
      <c r="CG294"/>
      <c r="CH294"/>
      <c r="CI294"/>
      <c r="CJ294"/>
      <c r="CK294"/>
      <c r="CL294"/>
      <c r="CM294"/>
      <c r="CN294"/>
      <c r="CO294"/>
      <c r="CP294"/>
      <c r="CQ294"/>
      <c r="CR294"/>
      <c r="CS294"/>
      <c r="CT294"/>
      <c r="CU294"/>
      <c r="CV294"/>
      <c r="CW294"/>
      <c r="CX294"/>
      <c r="CY294"/>
      <c r="CZ294"/>
      <c r="DA294"/>
      <c r="DB294"/>
      <c r="DC294"/>
      <c r="DD294"/>
      <c r="DE294"/>
      <c r="DF294"/>
      <c r="DG294"/>
      <c r="DH294"/>
      <c r="DI294"/>
      <c r="DJ294"/>
      <c r="DK294"/>
      <c r="DL294"/>
      <c r="DM294"/>
      <c r="DN294"/>
      <c r="DO294"/>
      <c r="DP294"/>
      <c r="DQ294"/>
      <c r="DR294"/>
      <c r="DS294"/>
      <c r="DT294"/>
      <c r="DU294"/>
      <c r="DV294"/>
      <c r="DW294"/>
      <c r="DX294"/>
      <c r="DY294"/>
      <c r="DZ294"/>
      <c r="EA294"/>
      <c r="EB294"/>
      <c r="EC294"/>
      <c r="ED294"/>
      <c r="EE294"/>
      <c r="EF294"/>
      <c r="EG294"/>
      <c r="EH294"/>
      <c r="EI294"/>
      <c r="EJ294"/>
      <c r="EK294"/>
      <c r="EL294"/>
      <c r="EM294"/>
      <c r="EN294"/>
      <c r="EO294"/>
      <c r="EP294"/>
      <c r="EQ294"/>
      <c r="ER294"/>
      <c r="ES294"/>
      <c r="ET294"/>
      <c r="EU294"/>
      <c r="EV294"/>
      <c r="EW294"/>
      <c r="EX294"/>
      <c r="EY294"/>
      <c r="EZ294"/>
      <c r="FA294"/>
      <c r="FB294"/>
      <c r="FC294"/>
      <c r="FD294"/>
      <c r="FE294"/>
      <c r="FF294"/>
      <c r="FG294"/>
      <c r="FH294"/>
      <c r="FI294"/>
      <c r="FJ294"/>
      <c r="FK294"/>
      <c r="FL294"/>
      <c r="FM294"/>
      <c r="FN294"/>
      <c r="FO294"/>
      <c r="FP294"/>
      <c r="FQ294"/>
      <c r="FR294"/>
      <c r="FS294"/>
    </row>
    <row r="295" spans="1:175">
      <c r="A295" s="255">
        <v>114</v>
      </c>
      <c r="B295" s="255" t="s">
        <v>182</v>
      </c>
      <c r="C295" s="255" t="s">
        <v>220</v>
      </c>
      <c r="D295" s="221">
        <v>4</v>
      </c>
      <c r="E295" s="221">
        <v>4</v>
      </c>
      <c r="F295" s="221">
        <v>4</v>
      </c>
      <c r="G295" s="221"/>
      <c r="H295" s="221"/>
      <c r="I295" s="221"/>
      <c r="J295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  <c r="BE295"/>
      <c r="BF295"/>
      <c r="BG295"/>
      <c r="BH295"/>
      <c r="BI295"/>
      <c r="BJ295"/>
      <c r="BK295"/>
      <c r="BL295"/>
      <c r="BM295"/>
      <c r="BN295"/>
      <c r="BO295"/>
      <c r="BP295"/>
      <c r="BQ295"/>
      <c r="BR295"/>
      <c r="BS295"/>
      <c r="BT295"/>
      <c r="BU295"/>
      <c r="BV295"/>
      <c r="BW295"/>
      <c r="BX295"/>
      <c r="BY295"/>
      <c r="BZ295"/>
      <c r="CA295"/>
      <c r="CB295"/>
      <c r="CC295"/>
      <c r="CD295"/>
      <c r="CE295"/>
      <c r="CF295"/>
      <c r="CG295"/>
      <c r="CH295"/>
      <c r="CI295"/>
      <c r="CJ295"/>
      <c r="CK295"/>
      <c r="CL295"/>
      <c r="CM295"/>
      <c r="CN295"/>
      <c r="CO295"/>
      <c r="CP295"/>
      <c r="CQ295"/>
      <c r="CR295"/>
      <c r="CS295"/>
      <c r="CT295"/>
      <c r="CU295"/>
      <c r="CV295"/>
      <c r="CW295"/>
      <c r="CX295"/>
      <c r="CY295"/>
      <c r="CZ295"/>
      <c r="DA295"/>
      <c r="DB295"/>
      <c r="DC295"/>
      <c r="DD295"/>
      <c r="DE295"/>
      <c r="DF295"/>
      <c r="DG295"/>
      <c r="DH295"/>
      <c r="DI295"/>
      <c r="DJ295"/>
      <c r="DK295"/>
      <c r="DL295"/>
      <c r="DM295"/>
      <c r="DN295"/>
      <c r="DO295"/>
      <c r="DP295"/>
      <c r="DQ295"/>
      <c r="DR295"/>
      <c r="DS295"/>
      <c r="DT295"/>
      <c r="DU295"/>
      <c r="DV295"/>
      <c r="DW295"/>
      <c r="DX295"/>
      <c r="DY295"/>
      <c r="DZ295"/>
      <c r="EA295"/>
      <c r="EB295"/>
      <c r="EC295"/>
      <c r="ED295"/>
      <c r="EE295"/>
      <c r="EF295"/>
      <c r="EG295"/>
      <c r="EH295"/>
      <c r="EI295"/>
      <c r="EJ295"/>
      <c r="EK295"/>
      <c r="EL295"/>
      <c r="EM295"/>
      <c r="EN295"/>
      <c r="EO295"/>
      <c r="EP295"/>
      <c r="EQ295"/>
      <c r="ER295"/>
      <c r="ES295"/>
      <c r="ET295"/>
      <c r="EU295"/>
      <c r="EV295"/>
      <c r="EW295"/>
      <c r="EX295"/>
      <c r="EY295"/>
      <c r="EZ295"/>
      <c r="FA295"/>
      <c r="FB295"/>
      <c r="FC295"/>
      <c r="FD295"/>
      <c r="FE295"/>
      <c r="FF295"/>
      <c r="FG295"/>
      <c r="FH295"/>
      <c r="FI295"/>
      <c r="FJ295"/>
      <c r="FK295"/>
      <c r="FL295"/>
      <c r="FM295"/>
      <c r="FN295"/>
      <c r="FO295"/>
      <c r="FP295"/>
      <c r="FQ295"/>
      <c r="FR295"/>
      <c r="FS295"/>
    </row>
    <row r="296" spans="1:175">
      <c r="A296" s="255">
        <v>114</v>
      </c>
      <c r="B296" s="255" t="s">
        <v>175</v>
      </c>
      <c r="C296" s="255" t="s">
        <v>220</v>
      </c>
      <c r="D296" s="221">
        <v>4</v>
      </c>
      <c r="E296" s="221">
        <v>4</v>
      </c>
      <c r="F296" s="221">
        <v>4</v>
      </c>
      <c r="G296" s="221"/>
      <c r="H296" s="221"/>
      <c r="I296" s="221"/>
      <c r="J296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  <c r="BE296"/>
      <c r="BF296"/>
      <c r="BG296"/>
      <c r="BH296"/>
      <c r="BI296"/>
      <c r="BJ296"/>
      <c r="BK296"/>
      <c r="BL296"/>
      <c r="BM296"/>
      <c r="BN296"/>
      <c r="BO296"/>
      <c r="BP296"/>
      <c r="BQ296"/>
      <c r="BR296"/>
      <c r="BS296"/>
      <c r="BT296"/>
      <c r="BU296"/>
      <c r="BV296"/>
      <c r="BW296"/>
      <c r="BX296"/>
      <c r="BY296"/>
      <c r="BZ296"/>
      <c r="CA296"/>
      <c r="CB296"/>
      <c r="CC296"/>
      <c r="CD296"/>
      <c r="CE296"/>
      <c r="CF296"/>
      <c r="CG296"/>
      <c r="CH296"/>
      <c r="CI296"/>
      <c r="CJ296"/>
      <c r="CK296"/>
      <c r="CL296"/>
      <c r="CM296"/>
      <c r="CN296"/>
      <c r="CO296"/>
      <c r="CP296"/>
      <c r="CQ296"/>
      <c r="CR296"/>
      <c r="CS296"/>
      <c r="CT296"/>
      <c r="CU296"/>
      <c r="CV296"/>
      <c r="CW296"/>
      <c r="CX296"/>
      <c r="CY296"/>
      <c r="CZ296"/>
      <c r="DA296"/>
      <c r="DB296"/>
      <c r="DC296"/>
      <c r="DD296"/>
      <c r="DE296"/>
      <c r="DF296"/>
      <c r="DG296"/>
      <c r="DH296"/>
      <c r="DI296"/>
      <c r="DJ296"/>
      <c r="DK296"/>
      <c r="DL296"/>
      <c r="DM296"/>
      <c r="DN296"/>
      <c r="DO296"/>
      <c r="DP296"/>
      <c r="DQ296"/>
      <c r="DR296"/>
      <c r="DS296"/>
      <c r="DT296"/>
      <c r="DU296"/>
      <c r="DV296"/>
      <c r="DW296"/>
      <c r="DX296"/>
      <c r="DY296"/>
      <c r="DZ296"/>
      <c r="EA296"/>
      <c r="EB296"/>
      <c r="EC296"/>
      <c r="ED296"/>
      <c r="EE296"/>
      <c r="EF296"/>
      <c r="EG296"/>
      <c r="EH296"/>
      <c r="EI296"/>
      <c r="EJ296"/>
      <c r="EK296"/>
      <c r="EL296"/>
      <c r="EM296"/>
      <c r="EN296"/>
      <c r="EO296"/>
      <c r="EP296"/>
      <c r="EQ296"/>
      <c r="ER296"/>
      <c r="ES296"/>
      <c r="ET296"/>
      <c r="EU296"/>
      <c r="EV296"/>
      <c r="EW296"/>
      <c r="EX296"/>
      <c r="EY296"/>
      <c r="EZ296"/>
      <c r="FA296"/>
      <c r="FB296"/>
      <c r="FC296"/>
      <c r="FD296"/>
      <c r="FE296"/>
      <c r="FF296"/>
      <c r="FG296"/>
      <c r="FH296"/>
      <c r="FI296"/>
      <c r="FJ296"/>
      <c r="FK296"/>
      <c r="FL296"/>
      <c r="FM296"/>
      <c r="FN296"/>
      <c r="FO296"/>
      <c r="FP296"/>
      <c r="FQ296"/>
      <c r="FR296"/>
      <c r="FS296"/>
    </row>
    <row r="297" spans="1:175">
      <c r="A297" s="255">
        <v>114</v>
      </c>
      <c r="B297" s="255" t="s">
        <v>259</v>
      </c>
      <c r="C297" s="255" t="s">
        <v>220</v>
      </c>
      <c r="D297" s="221">
        <v>4.5</v>
      </c>
      <c r="E297" s="221">
        <v>4.5</v>
      </c>
      <c r="F297" s="221">
        <v>4.5</v>
      </c>
      <c r="G297" s="221"/>
      <c r="H297" s="221"/>
      <c r="I297" s="221"/>
      <c r="J297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  <c r="BE297"/>
      <c r="BF297"/>
      <c r="BG297"/>
      <c r="BH297"/>
      <c r="BI297"/>
      <c r="BJ297"/>
      <c r="BK297"/>
      <c r="BL297"/>
      <c r="BM297"/>
      <c r="BN297"/>
      <c r="BO297"/>
      <c r="BP297"/>
      <c r="BQ297"/>
      <c r="BR297"/>
      <c r="BS297"/>
      <c r="BT297"/>
      <c r="BU297"/>
      <c r="BV297"/>
      <c r="BW297"/>
      <c r="BX297"/>
      <c r="BY297"/>
      <c r="BZ297"/>
      <c r="CA297"/>
      <c r="CB297"/>
      <c r="CC297"/>
      <c r="CD297"/>
      <c r="CE297"/>
      <c r="CF297"/>
      <c r="CG297"/>
      <c r="CH297"/>
      <c r="CI297"/>
      <c r="CJ297"/>
      <c r="CK297"/>
      <c r="CL297"/>
      <c r="CM297"/>
      <c r="CN297"/>
      <c r="CO297"/>
      <c r="CP297"/>
      <c r="CQ297"/>
      <c r="CR297"/>
      <c r="CS297"/>
      <c r="CT297"/>
      <c r="CU297"/>
      <c r="CV297"/>
      <c r="CW297"/>
      <c r="CX297"/>
      <c r="CY297"/>
      <c r="CZ297"/>
      <c r="DA297"/>
      <c r="DB297"/>
      <c r="DC297"/>
      <c r="DD297"/>
      <c r="DE297"/>
      <c r="DF297"/>
      <c r="DG297"/>
      <c r="DH297"/>
      <c r="DI297"/>
      <c r="DJ297"/>
      <c r="DK297"/>
      <c r="DL297"/>
      <c r="DM297"/>
      <c r="DN297"/>
      <c r="DO297"/>
      <c r="DP297"/>
      <c r="DQ297"/>
      <c r="DR297"/>
      <c r="DS297"/>
      <c r="DT297"/>
      <c r="DU297"/>
      <c r="DV297"/>
      <c r="DW297"/>
      <c r="DX297"/>
      <c r="DY297"/>
      <c r="DZ297"/>
      <c r="EA297"/>
      <c r="EB297"/>
      <c r="EC297"/>
      <c r="ED297"/>
      <c r="EE297"/>
      <c r="EF297"/>
      <c r="EG297"/>
      <c r="EH297"/>
      <c r="EI297"/>
      <c r="EJ297"/>
      <c r="EK297"/>
      <c r="EL297"/>
      <c r="EM297"/>
      <c r="EN297"/>
      <c r="EO297"/>
      <c r="EP297"/>
      <c r="EQ297"/>
      <c r="ER297"/>
      <c r="ES297"/>
      <c r="ET297"/>
      <c r="EU297"/>
      <c r="EV297"/>
      <c r="EW297"/>
      <c r="EX297"/>
      <c r="EY297"/>
      <c r="EZ297"/>
      <c r="FA297"/>
      <c r="FB297"/>
      <c r="FC297"/>
      <c r="FD297"/>
      <c r="FE297"/>
      <c r="FF297"/>
      <c r="FG297"/>
      <c r="FH297"/>
      <c r="FI297"/>
      <c r="FJ297"/>
      <c r="FK297"/>
      <c r="FL297"/>
      <c r="FM297"/>
      <c r="FN297"/>
      <c r="FO297"/>
      <c r="FP297"/>
      <c r="FQ297"/>
      <c r="FR297"/>
      <c r="FS297"/>
    </row>
    <row r="298" spans="1:175">
      <c r="A298" s="255">
        <v>115</v>
      </c>
      <c r="B298" s="255" t="s">
        <v>229</v>
      </c>
      <c r="C298" s="255" t="s">
        <v>221</v>
      </c>
      <c r="D298" s="221">
        <v>4</v>
      </c>
      <c r="E298" s="221">
        <v>4</v>
      </c>
      <c r="F298" s="221">
        <v>4</v>
      </c>
      <c r="G298" s="221"/>
      <c r="H298" s="221"/>
      <c r="I298" s="221"/>
      <c r="J298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  <c r="BE298"/>
      <c r="BF298"/>
      <c r="BG298"/>
      <c r="BH298"/>
      <c r="BI298"/>
      <c r="BJ298"/>
      <c r="BK298"/>
      <c r="BL298"/>
      <c r="BM298"/>
      <c r="BN298"/>
      <c r="BO298"/>
      <c r="BP298"/>
      <c r="BQ298"/>
      <c r="BR298"/>
      <c r="BS298"/>
      <c r="BT298"/>
      <c r="BU298"/>
      <c r="BV298"/>
      <c r="BW298"/>
      <c r="BX298"/>
      <c r="BY298"/>
      <c r="BZ298"/>
      <c r="CA298"/>
      <c r="CB298"/>
      <c r="CC298"/>
      <c r="CD298"/>
      <c r="CE298"/>
      <c r="CF298"/>
      <c r="CG298"/>
      <c r="CH298"/>
      <c r="CI298"/>
      <c r="CJ298"/>
      <c r="CK298"/>
      <c r="CL298"/>
      <c r="CM298"/>
      <c r="CN298"/>
      <c r="CO298"/>
      <c r="CP298"/>
      <c r="CQ298"/>
      <c r="CR298"/>
      <c r="CS298"/>
      <c r="CT298"/>
      <c r="CU298"/>
      <c r="CV298"/>
      <c r="CW298"/>
      <c r="CX298"/>
      <c r="CY298"/>
      <c r="CZ298"/>
      <c r="DA298"/>
      <c r="DB298"/>
      <c r="DC298"/>
      <c r="DD298"/>
      <c r="DE298"/>
      <c r="DF298"/>
      <c r="DG298"/>
      <c r="DH298"/>
      <c r="DI298"/>
      <c r="DJ298"/>
      <c r="DK298"/>
      <c r="DL298"/>
      <c r="DM298"/>
      <c r="DN298"/>
      <c r="DO298"/>
      <c r="DP298"/>
      <c r="DQ298"/>
      <c r="DR298"/>
      <c r="DS298"/>
      <c r="DT298"/>
      <c r="DU298"/>
      <c r="DV298"/>
      <c r="DW298"/>
      <c r="DX298"/>
      <c r="DY298"/>
      <c r="DZ298"/>
      <c r="EA298"/>
      <c r="EB298"/>
      <c r="EC298"/>
      <c r="ED298"/>
      <c r="EE298"/>
      <c r="EF298"/>
      <c r="EG298"/>
      <c r="EH298"/>
      <c r="EI298"/>
      <c r="EJ298"/>
      <c r="EK298"/>
      <c r="EL298"/>
      <c r="EM298"/>
      <c r="EN298"/>
      <c r="EO298"/>
      <c r="EP298"/>
      <c r="EQ298"/>
      <c r="ER298"/>
      <c r="ES298"/>
      <c r="ET298"/>
      <c r="EU298"/>
      <c r="EV298"/>
      <c r="EW298"/>
      <c r="EX298"/>
      <c r="EY298"/>
      <c r="EZ298"/>
      <c r="FA298"/>
      <c r="FB298"/>
      <c r="FC298"/>
      <c r="FD298"/>
      <c r="FE298"/>
      <c r="FF298"/>
      <c r="FG298"/>
      <c r="FH298"/>
      <c r="FI298"/>
      <c r="FJ298"/>
      <c r="FK298"/>
      <c r="FL298"/>
      <c r="FM298"/>
      <c r="FN298"/>
      <c r="FO298"/>
      <c r="FP298"/>
      <c r="FQ298"/>
      <c r="FR298"/>
      <c r="FS298"/>
    </row>
    <row r="299" spans="1:175">
      <c r="A299" s="255">
        <v>115</v>
      </c>
      <c r="B299" s="255" t="s">
        <v>182</v>
      </c>
      <c r="C299" s="255" t="s">
        <v>221</v>
      </c>
      <c r="D299" s="221">
        <v>3.75</v>
      </c>
      <c r="E299" s="221">
        <v>3.5</v>
      </c>
      <c r="F299" s="221">
        <v>4</v>
      </c>
      <c r="G299" s="221"/>
      <c r="H299" s="221"/>
      <c r="I299" s="221"/>
      <c r="J299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  <c r="BE299"/>
      <c r="BF299"/>
      <c r="BG299"/>
      <c r="BH299"/>
      <c r="BI299"/>
      <c r="BJ299"/>
      <c r="BK299"/>
      <c r="BL299"/>
      <c r="BM299"/>
      <c r="BN299"/>
      <c r="BO299"/>
      <c r="BP299"/>
      <c r="BQ299"/>
      <c r="BR299"/>
      <c r="BS299"/>
      <c r="BT299"/>
      <c r="BU299"/>
      <c r="BV299"/>
      <c r="BW299"/>
      <c r="BX299"/>
      <c r="BY299"/>
      <c r="BZ299"/>
      <c r="CA299"/>
      <c r="CB299"/>
      <c r="CC299"/>
      <c r="CD299"/>
      <c r="CE299"/>
      <c r="CF299"/>
      <c r="CG299"/>
      <c r="CH299"/>
      <c r="CI299"/>
      <c r="CJ299"/>
      <c r="CK299"/>
      <c r="CL299"/>
      <c r="CM299"/>
      <c r="CN299"/>
      <c r="CO299"/>
      <c r="CP299"/>
      <c r="CQ299"/>
      <c r="CR299"/>
      <c r="CS299"/>
      <c r="CT299"/>
      <c r="CU299"/>
      <c r="CV299"/>
      <c r="CW299"/>
      <c r="CX299"/>
      <c r="CY299"/>
      <c r="CZ299"/>
      <c r="DA299"/>
      <c r="DB299"/>
      <c r="DC299"/>
      <c r="DD299"/>
      <c r="DE299"/>
      <c r="DF299"/>
      <c r="DG299"/>
      <c r="DH299"/>
      <c r="DI299"/>
      <c r="DJ299"/>
      <c r="DK299"/>
      <c r="DL299"/>
      <c r="DM299"/>
      <c r="DN299"/>
      <c r="DO299"/>
      <c r="DP299"/>
      <c r="DQ299"/>
      <c r="DR299"/>
      <c r="DS299"/>
      <c r="DT299"/>
      <c r="DU299"/>
      <c r="DV299"/>
      <c r="DW299"/>
      <c r="DX299"/>
      <c r="DY299"/>
      <c r="DZ299"/>
      <c r="EA299"/>
      <c r="EB299"/>
      <c r="EC299"/>
      <c r="ED299"/>
      <c r="EE299"/>
      <c r="EF299"/>
      <c r="EG299"/>
      <c r="EH299"/>
      <c r="EI299"/>
      <c r="EJ299"/>
      <c r="EK299"/>
      <c r="EL299"/>
      <c r="EM299"/>
      <c r="EN299"/>
      <c r="EO299"/>
      <c r="EP299"/>
      <c r="EQ299"/>
      <c r="ER299"/>
      <c r="ES299"/>
      <c r="ET299"/>
      <c r="EU299"/>
      <c r="EV299"/>
      <c r="EW299"/>
      <c r="EX299"/>
      <c r="EY299"/>
      <c r="EZ299"/>
      <c r="FA299"/>
      <c r="FB299"/>
      <c r="FC299"/>
      <c r="FD299"/>
      <c r="FE299"/>
      <c r="FF299"/>
      <c r="FG299"/>
      <c r="FH299"/>
      <c r="FI299"/>
      <c r="FJ299"/>
      <c r="FK299"/>
      <c r="FL299"/>
      <c r="FM299"/>
      <c r="FN299"/>
      <c r="FO299"/>
      <c r="FP299"/>
      <c r="FQ299"/>
      <c r="FR299"/>
      <c r="FS299"/>
    </row>
    <row r="300" spans="1:175">
      <c r="A300" s="255">
        <v>115</v>
      </c>
      <c r="B300" s="255" t="s">
        <v>175</v>
      </c>
      <c r="C300" s="255" t="s">
        <v>221</v>
      </c>
      <c r="D300" s="221">
        <v>4</v>
      </c>
      <c r="E300" s="221">
        <v>4</v>
      </c>
      <c r="F300" s="221">
        <v>4</v>
      </c>
      <c r="G300" s="221"/>
      <c r="H300" s="221"/>
      <c r="I300" s="221"/>
      <c r="J300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  <c r="BE300"/>
      <c r="BF300"/>
      <c r="BG300"/>
      <c r="BH300"/>
      <c r="BI300"/>
      <c r="BJ300"/>
      <c r="BK300"/>
      <c r="BL300"/>
      <c r="BM300"/>
      <c r="BN300"/>
      <c r="BO300"/>
      <c r="BP300"/>
      <c r="BQ300"/>
      <c r="BR300"/>
      <c r="BS300"/>
      <c r="BT300"/>
      <c r="BU300"/>
      <c r="BV300"/>
      <c r="BW300"/>
      <c r="BX300"/>
      <c r="BY300"/>
      <c r="BZ300"/>
      <c r="CA300"/>
      <c r="CB300"/>
      <c r="CC300"/>
      <c r="CD300"/>
      <c r="CE300"/>
      <c r="CF300"/>
      <c r="CG300"/>
      <c r="CH300"/>
      <c r="CI300"/>
      <c r="CJ300"/>
      <c r="CK300"/>
      <c r="CL300"/>
      <c r="CM300"/>
      <c r="CN300"/>
      <c r="CO300"/>
      <c r="CP300"/>
      <c r="CQ300"/>
      <c r="CR300"/>
      <c r="CS300"/>
      <c r="CT300"/>
      <c r="CU300"/>
      <c r="CV300"/>
      <c r="CW300"/>
      <c r="CX300"/>
      <c r="CY300"/>
      <c r="CZ300"/>
      <c r="DA300"/>
      <c r="DB300"/>
      <c r="DC300"/>
      <c r="DD300"/>
      <c r="DE300"/>
      <c r="DF300"/>
      <c r="DG300"/>
      <c r="DH300"/>
      <c r="DI300"/>
      <c r="DJ300"/>
      <c r="DK300"/>
      <c r="DL300"/>
      <c r="DM300"/>
      <c r="DN300"/>
      <c r="DO300"/>
      <c r="DP300"/>
      <c r="DQ300"/>
      <c r="DR300"/>
      <c r="DS300"/>
      <c r="DT300"/>
      <c r="DU300"/>
      <c r="DV300"/>
      <c r="DW300"/>
      <c r="DX300"/>
      <c r="DY300"/>
      <c r="DZ300"/>
      <c r="EA300"/>
      <c r="EB300"/>
      <c r="EC300"/>
      <c r="ED300"/>
      <c r="EE300"/>
      <c r="EF300"/>
      <c r="EG300"/>
      <c r="EH300"/>
      <c r="EI300"/>
      <c r="EJ300"/>
      <c r="EK300"/>
      <c r="EL300"/>
      <c r="EM300"/>
      <c r="EN300"/>
      <c r="EO300"/>
      <c r="EP300"/>
      <c r="EQ300"/>
      <c r="ER300"/>
      <c r="ES300"/>
      <c r="ET300"/>
      <c r="EU300"/>
      <c r="EV300"/>
      <c r="EW300"/>
      <c r="EX300"/>
      <c r="EY300"/>
      <c r="EZ300"/>
      <c r="FA300"/>
      <c r="FB300"/>
      <c r="FC300"/>
      <c r="FD300"/>
      <c r="FE300"/>
      <c r="FF300"/>
      <c r="FG300"/>
      <c r="FH300"/>
      <c r="FI300"/>
      <c r="FJ300"/>
      <c r="FK300"/>
      <c r="FL300"/>
      <c r="FM300"/>
      <c r="FN300"/>
      <c r="FO300"/>
      <c r="FP300"/>
      <c r="FQ300"/>
      <c r="FR300"/>
      <c r="FS300"/>
    </row>
    <row r="301" spans="1:175">
      <c r="A301" s="255">
        <v>115</v>
      </c>
      <c r="B301" s="255" t="s">
        <v>259</v>
      </c>
      <c r="C301" s="255" t="s">
        <v>221</v>
      </c>
      <c r="D301" s="221">
        <v>4</v>
      </c>
      <c r="E301" s="221">
        <v>4</v>
      </c>
      <c r="F301" s="221">
        <v>4</v>
      </c>
      <c r="G301" s="221"/>
      <c r="H301" s="221"/>
      <c r="I301" s="221"/>
      <c r="J301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  <c r="BE301"/>
      <c r="BF301"/>
      <c r="BG301"/>
      <c r="BH301"/>
      <c r="BI301"/>
      <c r="BJ301"/>
      <c r="BK301"/>
      <c r="BL301"/>
      <c r="BM301"/>
      <c r="BN301"/>
      <c r="BO301"/>
      <c r="BP301"/>
      <c r="BQ301"/>
      <c r="BR301"/>
      <c r="BS301"/>
      <c r="BT301"/>
      <c r="BU301"/>
      <c r="BV301"/>
      <c r="BW301"/>
      <c r="BX301"/>
      <c r="BY301"/>
      <c r="BZ301"/>
      <c r="CA301"/>
      <c r="CB301"/>
      <c r="CC301"/>
      <c r="CD301"/>
      <c r="CE301"/>
      <c r="CF301"/>
      <c r="CG301"/>
      <c r="CH301"/>
      <c r="CI301"/>
      <c r="CJ301"/>
      <c r="CK301"/>
      <c r="CL301"/>
      <c r="CM301"/>
      <c r="CN301"/>
      <c r="CO301"/>
      <c r="CP301"/>
      <c r="CQ301"/>
      <c r="CR301"/>
      <c r="CS301"/>
      <c r="CT301"/>
      <c r="CU301"/>
      <c r="CV301"/>
      <c r="CW301"/>
      <c r="CX301"/>
      <c r="CY301"/>
      <c r="CZ301"/>
      <c r="DA301"/>
      <c r="DB301"/>
      <c r="DC301"/>
      <c r="DD301"/>
      <c r="DE301"/>
      <c r="DF301"/>
      <c r="DG301"/>
      <c r="DH301"/>
      <c r="DI301"/>
      <c r="DJ301"/>
      <c r="DK301"/>
      <c r="DL301"/>
      <c r="DM301"/>
      <c r="DN301"/>
      <c r="DO301"/>
      <c r="DP301"/>
      <c r="DQ301"/>
      <c r="DR301"/>
      <c r="DS301"/>
      <c r="DT301"/>
      <c r="DU301"/>
      <c r="DV301"/>
      <c r="DW301"/>
      <c r="DX301"/>
      <c r="DY301"/>
      <c r="DZ301"/>
      <c r="EA301"/>
      <c r="EB301"/>
      <c r="EC301"/>
      <c r="ED301"/>
      <c r="EE301"/>
      <c r="EF301"/>
      <c r="EG301"/>
      <c r="EH301"/>
      <c r="EI301"/>
      <c r="EJ301"/>
      <c r="EK301"/>
      <c r="EL301"/>
      <c r="EM301"/>
      <c r="EN301"/>
      <c r="EO301"/>
      <c r="EP301"/>
      <c r="EQ301"/>
      <c r="ER301"/>
      <c r="ES301"/>
      <c r="ET301"/>
      <c r="EU301"/>
      <c r="EV301"/>
      <c r="EW301"/>
      <c r="EX301"/>
      <c r="EY301"/>
      <c r="EZ301"/>
      <c r="FA301"/>
      <c r="FB301"/>
      <c r="FC301"/>
      <c r="FD301"/>
      <c r="FE301"/>
      <c r="FF301"/>
      <c r="FG301"/>
      <c r="FH301"/>
      <c r="FI301"/>
      <c r="FJ301"/>
      <c r="FK301"/>
      <c r="FL301"/>
      <c r="FM301"/>
      <c r="FN301"/>
      <c r="FO301"/>
      <c r="FP301"/>
      <c r="FQ301"/>
      <c r="FR301"/>
      <c r="FS301"/>
    </row>
    <row r="302" spans="1:175">
      <c r="A302" s="255">
        <v>116</v>
      </c>
      <c r="B302" s="255" t="s">
        <v>229</v>
      </c>
      <c r="C302" s="255" t="s">
        <v>222</v>
      </c>
      <c r="D302" s="221">
        <v>4</v>
      </c>
      <c r="E302" s="221">
        <v>4</v>
      </c>
      <c r="F302" s="221">
        <v>4</v>
      </c>
      <c r="G302" s="221"/>
      <c r="H302" s="221"/>
      <c r="I302" s="221"/>
      <c r="J30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  <c r="BE302"/>
      <c r="BF302"/>
      <c r="BG302"/>
      <c r="BH302"/>
      <c r="BI302"/>
      <c r="BJ302"/>
      <c r="BK302"/>
      <c r="BL302"/>
      <c r="BM302"/>
      <c r="BN302"/>
      <c r="BO302"/>
      <c r="BP302"/>
      <c r="BQ302"/>
      <c r="BR302"/>
      <c r="BS302"/>
      <c r="BT302"/>
      <c r="BU302"/>
      <c r="BV302"/>
      <c r="BW302"/>
      <c r="BX302"/>
      <c r="BY302"/>
      <c r="BZ302"/>
      <c r="CA302"/>
      <c r="CB302"/>
      <c r="CC302"/>
      <c r="CD302"/>
      <c r="CE302"/>
      <c r="CF302"/>
      <c r="CG302"/>
      <c r="CH302"/>
      <c r="CI302"/>
      <c r="CJ302"/>
      <c r="CK302"/>
      <c r="CL302"/>
      <c r="CM302"/>
      <c r="CN302"/>
      <c r="CO302"/>
      <c r="CP302"/>
      <c r="CQ302"/>
      <c r="CR302"/>
      <c r="CS302"/>
      <c r="CT302"/>
      <c r="CU302"/>
      <c r="CV302"/>
      <c r="CW302"/>
      <c r="CX302"/>
      <c r="CY302"/>
      <c r="CZ302"/>
      <c r="DA302"/>
      <c r="DB302"/>
      <c r="DC302"/>
      <c r="DD302"/>
      <c r="DE302"/>
      <c r="DF302"/>
      <c r="DG302"/>
      <c r="DH302"/>
      <c r="DI302"/>
      <c r="DJ302"/>
      <c r="DK302"/>
      <c r="DL302"/>
      <c r="DM302"/>
      <c r="DN302"/>
      <c r="DO302"/>
      <c r="DP302"/>
      <c r="DQ302"/>
      <c r="DR302"/>
      <c r="DS302"/>
      <c r="DT302"/>
      <c r="DU302"/>
      <c r="DV302"/>
      <c r="DW302"/>
      <c r="DX302"/>
      <c r="DY302"/>
      <c r="DZ302"/>
      <c r="EA302"/>
      <c r="EB302"/>
      <c r="EC302"/>
      <c r="ED302"/>
      <c r="EE302"/>
      <c r="EF302"/>
      <c r="EG302"/>
      <c r="EH302"/>
      <c r="EI302"/>
      <c r="EJ302"/>
      <c r="EK302"/>
      <c r="EL302"/>
      <c r="EM302"/>
      <c r="EN302"/>
      <c r="EO302"/>
      <c r="EP302"/>
      <c r="EQ302"/>
      <c r="ER302"/>
      <c r="ES302"/>
      <c r="ET302"/>
      <c r="EU302"/>
      <c r="EV302"/>
      <c r="EW302"/>
      <c r="EX302"/>
      <c r="EY302"/>
      <c r="EZ302"/>
      <c r="FA302"/>
      <c r="FB302"/>
      <c r="FC302"/>
      <c r="FD302"/>
      <c r="FE302"/>
      <c r="FF302"/>
      <c r="FG302"/>
      <c r="FH302"/>
      <c r="FI302"/>
      <c r="FJ302"/>
      <c r="FK302"/>
      <c r="FL302"/>
      <c r="FM302"/>
      <c r="FN302"/>
      <c r="FO302"/>
      <c r="FP302"/>
      <c r="FQ302"/>
      <c r="FR302"/>
      <c r="FS302"/>
    </row>
    <row r="303" spans="1:175">
      <c r="A303" s="255">
        <v>116</v>
      </c>
      <c r="B303" s="255" t="s">
        <v>182</v>
      </c>
      <c r="C303" s="255" t="s">
        <v>222</v>
      </c>
      <c r="D303" s="221">
        <v>3.75</v>
      </c>
      <c r="E303" s="221">
        <v>3.5</v>
      </c>
      <c r="F303" s="221">
        <v>4</v>
      </c>
      <c r="G303" s="221"/>
      <c r="H303" s="221"/>
      <c r="I303" s="221"/>
      <c r="J303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  <c r="BE303"/>
      <c r="BF303"/>
      <c r="BG303"/>
      <c r="BH303"/>
      <c r="BI303"/>
      <c r="BJ303"/>
      <c r="BK303"/>
      <c r="BL303"/>
      <c r="BM303"/>
      <c r="BN303"/>
      <c r="BO303"/>
      <c r="BP303"/>
      <c r="BQ303"/>
      <c r="BR303"/>
      <c r="BS303"/>
      <c r="BT303"/>
      <c r="BU303"/>
      <c r="BV303"/>
      <c r="BW303"/>
      <c r="BX303"/>
      <c r="BY303"/>
      <c r="BZ303"/>
      <c r="CA303"/>
      <c r="CB303"/>
      <c r="CC303"/>
      <c r="CD303"/>
      <c r="CE303"/>
      <c r="CF303"/>
      <c r="CG303"/>
      <c r="CH303"/>
      <c r="CI303"/>
      <c r="CJ303"/>
      <c r="CK303"/>
      <c r="CL303"/>
      <c r="CM303"/>
      <c r="CN303"/>
      <c r="CO303"/>
      <c r="CP303"/>
      <c r="CQ303"/>
      <c r="CR303"/>
      <c r="CS303"/>
      <c r="CT303"/>
      <c r="CU303"/>
      <c r="CV303"/>
      <c r="CW303"/>
      <c r="CX303"/>
      <c r="CY303"/>
      <c r="CZ303"/>
      <c r="DA303"/>
      <c r="DB303"/>
      <c r="DC303"/>
      <c r="DD303"/>
      <c r="DE303"/>
      <c r="DF303"/>
      <c r="DG303"/>
      <c r="DH303"/>
      <c r="DI303"/>
      <c r="DJ303"/>
      <c r="DK303"/>
      <c r="DL303"/>
      <c r="DM303"/>
      <c r="DN303"/>
      <c r="DO303"/>
      <c r="DP303"/>
      <c r="DQ303"/>
      <c r="DR303"/>
      <c r="DS303"/>
      <c r="DT303"/>
      <c r="DU303"/>
      <c r="DV303"/>
      <c r="DW303"/>
      <c r="DX303"/>
      <c r="DY303"/>
      <c r="DZ303"/>
      <c r="EA303"/>
      <c r="EB303"/>
      <c r="EC303"/>
      <c r="ED303"/>
      <c r="EE303"/>
      <c r="EF303"/>
      <c r="EG303"/>
      <c r="EH303"/>
      <c r="EI303"/>
      <c r="EJ303"/>
      <c r="EK303"/>
      <c r="EL303"/>
      <c r="EM303"/>
      <c r="EN303"/>
      <c r="EO303"/>
      <c r="EP303"/>
      <c r="EQ303"/>
      <c r="ER303"/>
      <c r="ES303"/>
      <c r="ET303"/>
      <c r="EU303"/>
      <c r="EV303"/>
      <c r="EW303"/>
      <c r="EX303"/>
      <c r="EY303"/>
      <c r="EZ303"/>
      <c r="FA303"/>
      <c r="FB303"/>
      <c r="FC303"/>
      <c r="FD303"/>
      <c r="FE303"/>
      <c r="FF303"/>
      <c r="FG303"/>
      <c r="FH303"/>
      <c r="FI303"/>
      <c r="FJ303"/>
      <c r="FK303"/>
      <c r="FL303"/>
      <c r="FM303"/>
      <c r="FN303"/>
      <c r="FO303"/>
      <c r="FP303"/>
      <c r="FQ303"/>
      <c r="FR303"/>
      <c r="FS303"/>
    </row>
    <row r="304" spans="1:175">
      <c r="A304" s="255">
        <v>116</v>
      </c>
      <c r="B304" s="255" t="s">
        <v>175</v>
      </c>
      <c r="C304" s="255" t="s">
        <v>222</v>
      </c>
      <c r="D304" s="221">
        <v>4</v>
      </c>
      <c r="E304" s="221">
        <v>4</v>
      </c>
      <c r="F304" s="221">
        <v>4</v>
      </c>
      <c r="G304" s="221"/>
      <c r="H304" s="221"/>
      <c r="I304" s="221"/>
      <c r="J304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  <c r="BE304"/>
      <c r="BF304"/>
      <c r="BG304"/>
      <c r="BH304"/>
      <c r="BI304"/>
      <c r="BJ304"/>
      <c r="BK304"/>
      <c r="BL304"/>
      <c r="BM304"/>
      <c r="BN304"/>
      <c r="BO304"/>
      <c r="BP304"/>
      <c r="BQ304"/>
      <c r="BR304"/>
      <c r="BS304"/>
      <c r="BT304"/>
      <c r="BU304"/>
      <c r="BV304"/>
      <c r="BW304"/>
      <c r="BX304"/>
      <c r="BY304"/>
      <c r="BZ304"/>
      <c r="CA304"/>
      <c r="CB304"/>
      <c r="CC304"/>
      <c r="CD304"/>
      <c r="CE304"/>
      <c r="CF304"/>
      <c r="CG304"/>
      <c r="CH304"/>
      <c r="CI304"/>
      <c r="CJ304"/>
      <c r="CK304"/>
      <c r="CL304"/>
      <c r="CM304"/>
      <c r="CN304"/>
      <c r="CO304"/>
      <c r="CP304"/>
      <c r="CQ304"/>
      <c r="CR304"/>
      <c r="CS304"/>
      <c r="CT304"/>
      <c r="CU304"/>
      <c r="CV304"/>
      <c r="CW304"/>
      <c r="CX304"/>
      <c r="CY304"/>
      <c r="CZ304"/>
      <c r="DA304"/>
      <c r="DB304"/>
      <c r="DC304"/>
      <c r="DD304"/>
      <c r="DE304"/>
      <c r="DF304"/>
      <c r="DG304"/>
      <c r="DH304"/>
      <c r="DI304"/>
      <c r="DJ304"/>
      <c r="DK304"/>
      <c r="DL304"/>
      <c r="DM304"/>
      <c r="DN304"/>
      <c r="DO304"/>
      <c r="DP304"/>
      <c r="DQ304"/>
      <c r="DR304"/>
      <c r="DS304"/>
      <c r="DT304"/>
      <c r="DU304"/>
      <c r="DV304"/>
      <c r="DW304"/>
      <c r="DX304"/>
      <c r="DY304"/>
      <c r="DZ304"/>
      <c r="EA304"/>
      <c r="EB304"/>
      <c r="EC304"/>
      <c r="ED304"/>
      <c r="EE304"/>
      <c r="EF304"/>
      <c r="EG304"/>
      <c r="EH304"/>
      <c r="EI304"/>
      <c r="EJ304"/>
      <c r="EK304"/>
      <c r="EL304"/>
      <c r="EM304"/>
      <c r="EN304"/>
      <c r="EO304"/>
      <c r="EP304"/>
      <c r="EQ304"/>
      <c r="ER304"/>
      <c r="ES304"/>
      <c r="ET304"/>
      <c r="EU304"/>
      <c r="EV304"/>
      <c r="EW304"/>
      <c r="EX304"/>
      <c r="EY304"/>
      <c r="EZ304"/>
      <c r="FA304"/>
      <c r="FB304"/>
      <c r="FC304"/>
      <c r="FD304"/>
      <c r="FE304"/>
      <c r="FF304"/>
      <c r="FG304"/>
      <c r="FH304"/>
      <c r="FI304"/>
      <c r="FJ304"/>
      <c r="FK304"/>
      <c r="FL304"/>
      <c r="FM304"/>
      <c r="FN304"/>
      <c r="FO304"/>
      <c r="FP304"/>
      <c r="FQ304"/>
      <c r="FR304"/>
      <c r="FS304"/>
    </row>
    <row r="305" spans="1:175">
      <c r="A305" s="255">
        <v>116</v>
      </c>
      <c r="B305" s="255" t="s">
        <v>259</v>
      </c>
      <c r="C305" s="255" t="s">
        <v>222</v>
      </c>
      <c r="D305" s="221">
        <v>4</v>
      </c>
      <c r="E305" s="221">
        <v>4</v>
      </c>
      <c r="F305" s="221">
        <v>4</v>
      </c>
      <c r="G305" s="221"/>
      <c r="H305" s="221"/>
      <c r="I305" s="221"/>
      <c r="J305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  <c r="BE305"/>
      <c r="BF305"/>
      <c r="BG305"/>
      <c r="BH305"/>
      <c r="BI305"/>
      <c r="BJ305"/>
      <c r="BK305"/>
      <c r="BL305"/>
      <c r="BM305"/>
      <c r="BN305"/>
      <c r="BO305"/>
      <c r="BP305"/>
      <c r="BQ305"/>
      <c r="BR305"/>
      <c r="BS305"/>
      <c r="BT305"/>
      <c r="BU305"/>
      <c r="BV305"/>
      <c r="BW305"/>
      <c r="BX305"/>
      <c r="BY305"/>
      <c r="BZ305"/>
      <c r="CA305"/>
      <c r="CB305"/>
      <c r="CC305"/>
      <c r="CD305"/>
      <c r="CE305"/>
      <c r="CF305"/>
      <c r="CG305"/>
      <c r="CH305"/>
      <c r="CI305"/>
      <c r="CJ305"/>
      <c r="CK305"/>
      <c r="CL305"/>
      <c r="CM305"/>
      <c r="CN305"/>
      <c r="CO305"/>
      <c r="CP305"/>
      <c r="CQ305"/>
      <c r="CR305"/>
      <c r="CS305"/>
      <c r="CT305"/>
      <c r="CU305"/>
      <c r="CV305"/>
      <c r="CW305"/>
      <c r="CX305"/>
      <c r="CY305"/>
      <c r="CZ305"/>
      <c r="DA305"/>
      <c r="DB305"/>
      <c r="DC305"/>
      <c r="DD305"/>
      <c r="DE305"/>
      <c r="DF305"/>
      <c r="DG305"/>
      <c r="DH305"/>
      <c r="DI305"/>
      <c r="DJ305"/>
      <c r="DK305"/>
      <c r="DL305"/>
      <c r="DM305"/>
      <c r="DN305"/>
      <c r="DO305"/>
      <c r="DP305"/>
      <c r="DQ305"/>
      <c r="DR305"/>
      <c r="DS305"/>
      <c r="DT305"/>
      <c r="DU305"/>
      <c r="DV305"/>
      <c r="DW305"/>
      <c r="DX305"/>
      <c r="DY305"/>
      <c r="DZ305"/>
      <c r="EA305"/>
      <c r="EB305"/>
      <c r="EC305"/>
      <c r="ED305"/>
      <c r="EE305"/>
      <c r="EF305"/>
      <c r="EG305"/>
      <c r="EH305"/>
      <c r="EI305"/>
      <c r="EJ305"/>
      <c r="EK305"/>
      <c r="EL305"/>
      <c r="EM305"/>
      <c r="EN305"/>
      <c r="EO305"/>
      <c r="EP305"/>
      <c r="EQ305"/>
      <c r="ER305"/>
      <c r="ES305"/>
      <c r="ET305"/>
      <c r="EU305"/>
      <c r="EV305"/>
      <c r="EW305"/>
      <c r="EX305"/>
      <c r="EY305"/>
      <c r="EZ305"/>
      <c r="FA305"/>
      <c r="FB305"/>
      <c r="FC305"/>
      <c r="FD305"/>
      <c r="FE305"/>
      <c r="FF305"/>
      <c r="FG305"/>
      <c r="FH305"/>
      <c r="FI305"/>
      <c r="FJ305"/>
      <c r="FK305"/>
      <c r="FL305"/>
      <c r="FM305"/>
      <c r="FN305"/>
      <c r="FO305"/>
      <c r="FP305"/>
      <c r="FQ305"/>
      <c r="FR305"/>
      <c r="FS305"/>
    </row>
    <row r="306" spans="1:175">
      <c r="A306" s="255">
        <v>119</v>
      </c>
      <c r="B306" s="255" t="s">
        <v>229</v>
      </c>
      <c r="C306" s="255" t="s">
        <v>144</v>
      </c>
      <c r="D306" s="221">
        <v>5.5</v>
      </c>
      <c r="E306" s="221">
        <v>5</v>
      </c>
      <c r="F306" s="221">
        <v>6</v>
      </c>
      <c r="G306" s="221"/>
      <c r="H306" s="221"/>
      <c r="I306" s="221"/>
      <c r="J306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  <c r="BE306"/>
      <c r="BF306"/>
      <c r="BG306"/>
      <c r="BH306"/>
      <c r="BI306"/>
      <c r="BJ306"/>
      <c r="BK306"/>
      <c r="BL306"/>
      <c r="BM306"/>
      <c r="BN306"/>
      <c r="BO306"/>
      <c r="BP306"/>
      <c r="BQ306"/>
      <c r="BR306"/>
      <c r="BS306"/>
      <c r="BT306"/>
      <c r="BU306"/>
      <c r="BV306"/>
      <c r="BW306"/>
      <c r="BX306"/>
      <c r="BY306"/>
      <c r="BZ306"/>
      <c r="CA306"/>
      <c r="CB306"/>
      <c r="CC306"/>
      <c r="CD306"/>
      <c r="CE306"/>
      <c r="CF306"/>
      <c r="CG306"/>
      <c r="CH306"/>
      <c r="CI306"/>
      <c r="CJ306"/>
      <c r="CK306"/>
      <c r="CL306"/>
      <c r="CM306"/>
      <c r="CN306"/>
      <c r="CO306"/>
      <c r="CP306"/>
      <c r="CQ306"/>
      <c r="CR306"/>
      <c r="CS306"/>
      <c r="CT306"/>
      <c r="CU306"/>
      <c r="CV306"/>
      <c r="CW306"/>
      <c r="CX306"/>
      <c r="CY306"/>
      <c r="CZ306"/>
      <c r="DA306"/>
      <c r="DB306"/>
      <c r="DC306"/>
      <c r="DD306"/>
      <c r="DE306"/>
      <c r="DF306"/>
      <c r="DG306"/>
      <c r="DH306"/>
      <c r="DI306"/>
      <c r="DJ306"/>
      <c r="DK306"/>
      <c r="DL306"/>
      <c r="DM306"/>
      <c r="DN306"/>
      <c r="DO306"/>
      <c r="DP306"/>
      <c r="DQ306"/>
      <c r="DR306"/>
      <c r="DS306"/>
      <c r="DT306"/>
      <c r="DU306"/>
      <c r="DV306"/>
      <c r="DW306"/>
      <c r="DX306"/>
      <c r="DY306"/>
      <c r="DZ306"/>
      <c r="EA306"/>
      <c r="EB306"/>
      <c r="EC306"/>
      <c r="ED306"/>
      <c r="EE306"/>
      <c r="EF306"/>
      <c r="EG306"/>
      <c r="EH306"/>
      <c r="EI306"/>
      <c r="EJ306"/>
      <c r="EK306"/>
      <c r="EL306"/>
      <c r="EM306"/>
      <c r="EN306"/>
      <c r="EO306"/>
      <c r="EP306"/>
      <c r="EQ306"/>
      <c r="ER306"/>
      <c r="ES306"/>
      <c r="ET306"/>
      <c r="EU306"/>
      <c r="EV306"/>
      <c r="EW306"/>
      <c r="EX306"/>
      <c r="EY306"/>
      <c r="EZ306"/>
      <c r="FA306"/>
      <c r="FB306"/>
      <c r="FC306"/>
      <c r="FD306"/>
      <c r="FE306"/>
      <c r="FF306"/>
      <c r="FG306"/>
      <c r="FH306"/>
      <c r="FI306"/>
      <c r="FJ306"/>
      <c r="FK306"/>
      <c r="FL306"/>
      <c r="FM306"/>
      <c r="FN306"/>
      <c r="FO306"/>
      <c r="FP306"/>
      <c r="FQ306"/>
      <c r="FR306"/>
      <c r="FS306"/>
    </row>
    <row r="307" spans="1:175">
      <c r="A307" s="255">
        <v>119</v>
      </c>
      <c r="B307" s="255" t="s">
        <v>182</v>
      </c>
      <c r="C307" s="255" t="s">
        <v>144</v>
      </c>
      <c r="D307" s="221">
        <v>6.833333333333333</v>
      </c>
      <c r="E307" s="221">
        <v>6.5</v>
      </c>
      <c r="F307" s="221">
        <v>7</v>
      </c>
      <c r="G307" s="221"/>
      <c r="H307" s="221"/>
      <c r="I307" s="221"/>
      <c r="J307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  <c r="BE307"/>
      <c r="BF307"/>
      <c r="BG307"/>
      <c r="BH307"/>
      <c r="BI307"/>
      <c r="BJ307"/>
      <c r="BK307"/>
      <c r="BL307"/>
      <c r="BM307"/>
      <c r="BN307"/>
      <c r="BO307"/>
      <c r="BP307"/>
      <c r="BQ307"/>
      <c r="BR307"/>
      <c r="BS307"/>
      <c r="BT307"/>
      <c r="BU307"/>
      <c r="BV307"/>
      <c r="BW307"/>
      <c r="BX307"/>
      <c r="BY307"/>
      <c r="BZ307"/>
      <c r="CA307"/>
      <c r="CB307"/>
      <c r="CC307"/>
      <c r="CD307"/>
      <c r="CE307"/>
      <c r="CF307"/>
      <c r="CG307"/>
      <c r="CH307"/>
      <c r="CI307"/>
      <c r="CJ307"/>
      <c r="CK307"/>
      <c r="CL307"/>
      <c r="CM307"/>
      <c r="CN307"/>
      <c r="CO307"/>
      <c r="CP307"/>
      <c r="CQ307"/>
      <c r="CR307"/>
      <c r="CS307"/>
      <c r="CT307"/>
      <c r="CU307"/>
      <c r="CV307"/>
      <c r="CW307"/>
      <c r="CX307"/>
      <c r="CY307"/>
      <c r="CZ307"/>
      <c r="DA307"/>
      <c r="DB307"/>
      <c r="DC307"/>
      <c r="DD307"/>
      <c r="DE307"/>
      <c r="DF307"/>
      <c r="DG307"/>
      <c r="DH307"/>
      <c r="DI307"/>
      <c r="DJ307"/>
      <c r="DK307"/>
      <c r="DL307"/>
      <c r="DM307"/>
      <c r="DN307"/>
      <c r="DO307"/>
      <c r="DP307"/>
      <c r="DQ307"/>
      <c r="DR307"/>
      <c r="DS307"/>
      <c r="DT307"/>
      <c r="DU307"/>
      <c r="DV307"/>
      <c r="DW307"/>
      <c r="DX307"/>
      <c r="DY307"/>
      <c r="DZ307"/>
      <c r="EA307"/>
      <c r="EB307"/>
      <c r="EC307"/>
      <c r="ED307"/>
      <c r="EE307"/>
      <c r="EF307"/>
      <c r="EG307"/>
      <c r="EH307"/>
      <c r="EI307"/>
      <c r="EJ307"/>
      <c r="EK307"/>
      <c r="EL307"/>
      <c r="EM307"/>
      <c r="EN307"/>
      <c r="EO307"/>
      <c r="EP307"/>
      <c r="EQ307"/>
      <c r="ER307"/>
      <c r="ES307"/>
      <c r="ET307"/>
      <c r="EU307"/>
      <c r="EV307"/>
      <c r="EW307"/>
      <c r="EX307"/>
      <c r="EY307"/>
      <c r="EZ307"/>
      <c r="FA307"/>
      <c r="FB307"/>
      <c r="FC307"/>
      <c r="FD307"/>
      <c r="FE307"/>
      <c r="FF307"/>
      <c r="FG307"/>
      <c r="FH307"/>
      <c r="FI307"/>
      <c r="FJ307"/>
      <c r="FK307"/>
      <c r="FL307"/>
      <c r="FM307"/>
      <c r="FN307"/>
      <c r="FO307"/>
      <c r="FP307"/>
      <c r="FQ307"/>
      <c r="FR307"/>
      <c r="FS307"/>
    </row>
    <row r="308" spans="1:175">
      <c r="A308" s="255">
        <v>119</v>
      </c>
      <c r="B308" s="255" t="s">
        <v>175</v>
      </c>
      <c r="C308" s="255" t="s">
        <v>144</v>
      </c>
      <c r="D308" s="221">
        <v>4.916666666666667</v>
      </c>
      <c r="E308" s="221">
        <v>4.75</v>
      </c>
      <c r="F308" s="221">
        <v>5</v>
      </c>
      <c r="G308" s="221"/>
      <c r="H308" s="221"/>
      <c r="I308" s="221"/>
      <c r="J308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  <c r="BE308"/>
      <c r="BF308"/>
      <c r="BG308"/>
      <c r="BH308"/>
      <c r="BI308"/>
      <c r="BJ308"/>
      <c r="BK308"/>
      <c r="BL308"/>
      <c r="BM308"/>
      <c r="BN308"/>
      <c r="BO308"/>
      <c r="BP308"/>
      <c r="BQ308"/>
      <c r="BR308"/>
      <c r="BS308"/>
      <c r="BT308"/>
      <c r="BU308"/>
      <c r="BV308"/>
      <c r="BW308"/>
      <c r="BX308"/>
      <c r="BY308"/>
      <c r="BZ308"/>
      <c r="CA308"/>
      <c r="CB308"/>
      <c r="CC308"/>
      <c r="CD308"/>
      <c r="CE308"/>
      <c r="CF308"/>
      <c r="CG308"/>
      <c r="CH308"/>
      <c r="CI308"/>
      <c r="CJ308"/>
      <c r="CK308"/>
      <c r="CL308"/>
      <c r="CM308"/>
      <c r="CN308"/>
      <c r="CO308"/>
      <c r="CP308"/>
      <c r="CQ308"/>
      <c r="CR308"/>
      <c r="CS308"/>
      <c r="CT308"/>
      <c r="CU308"/>
      <c r="CV308"/>
      <c r="CW308"/>
      <c r="CX308"/>
      <c r="CY308"/>
      <c r="CZ308"/>
      <c r="DA308"/>
      <c r="DB308"/>
      <c r="DC308"/>
      <c r="DD308"/>
      <c r="DE308"/>
      <c r="DF308"/>
      <c r="DG308"/>
      <c r="DH308"/>
      <c r="DI308"/>
      <c r="DJ308"/>
      <c r="DK308"/>
      <c r="DL308"/>
      <c r="DM308"/>
      <c r="DN308"/>
      <c r="DO308"/>
      <c r="DP308"/>
      <c r="DQ308"/>
      <c r="DR308"/>
      <c r="DS308"/>
      <c r="DT308"/>
      <c r="DU308"/>
      <c r="DV308"/>
      <c r="DW308"/>
      <c r="DX308"/>
      <c r="DY308"/>
      <c r="DZ308"/>
      <c r="EA308"/>
      <c r="EB308"/>
      <c r="EC308"/>
      <c r="ED308"/>
      <c r="EE308"/>
      <c r="EF308"/>
      <c r="EG308"/>
      <c r="EH308"/>
      <c r="EI308"/>
      <c r="EJ308"/>
      <c r="EK308"/>
      <c r="EL308"/>
      <c r="EM308"/>
      <c r="EN308"/>
      <c r="EO308"/>
      <c r="EP308"/>
      <c r="EQ308"/>
      <c r="ER308"/>
      <c r="ES308"/>
      <c r="ET308"/>
      <c r="EU308"/>
      <c r="EV308"/>
      <c r="EW308"/>
      <c r="EX308"/>
      <c r="EY308"/>
      <c r="EZ308"/>
      <c r="FA308"/>
      <c r="FB308"/>
      <c r="FC308"/>
      <c r="FD308"/>
      <c r="FE308"/>
      <c r="FF308"/>
      <c r="FG308"/>
      <c r="FH308"/>
      <c r="FI308"/>
      <c r="FJ308"/>
      <c r="FK308"/>
      <c r="FL308"/>
      <c r="FM308"/>
      <c r="FN308"/>
      <c r="FO308"/>
      <c r="FP308"/>
      <c r="FQ308"/>
      <c r="FR308"/>
      <c r="FS308"/>
    </row>
    <row r="309" spans="1:175">
      <c r="A309" s="255">
        <v>119</v>
      </c>
      <c r="B309" s="255" t="s">
        <v>259</v>
      </c>
      <c r="C309" s="255" t="s">
        <v>144</v>
      </c>
      <c r="D309" s="221">
        <v>6</v>
      </c>
      <c r="E309" s="221">
        <v>6</v>
      </c>
      <c r="F309" s="221">
        <v>6</v>
      </c>
      <c r="G309" s="221"/>
      <c r="H309" s="221"/>
      <c r="I309" s="221"/>
      <c r="J309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  <c r="BE309"/>
      <c r="BF309"/>
      <c r="BG309"/>
      <c r="BH309"/>
      <c r="BI309"/>
      <c r="BJ309"/>
      <c r="BK309"/>
      <c r="BL309"/>
      <c r="BM309"/>
      <c r="BN309"/>
      <c r="BO309"/>
      <c r="BP309"/>
      <c r="BQ309"/>
      <c r="BR309"/>
      <c r="BS309"/>
      <c r="BT309"/>
      <c r="BU309"/>
      <c r="BV309"/>
      <c r="BW309"/>
      <c r="BX309"/>
      <c r="BY309"/>
      <c r="BZ309"/>
      <c r="CA309"/>
      <c r="CB309"/>
      <c r="CC309"/>
      <c r="CD309"/>
      <c r="CE309"/>
      <c r="CF309"/>
      <c r="CG309"/>
      <c r="CH309"/>
      <c r="CI309"/>
      <c r="CJ309"/>
      <c r="CK309"/>
      <c r="CL309"/>
      <c r="CM309"/>
      <c r="CN309"/>
      <c r="CO309"/>
      <c r="CP309"/>
      <c r="CQ309"/>
      <c r="CR309"/>
      <c r="CS309"/>
      <c r="CT309"/>
      <c r="CU309"/>
      <c r="CV309"/>
      <c r="CW309"/>
      <c r="CX309"/>
      <c r="CY309"/>
      <c r="CZ309"/>
      <c r="DA309"/>
      <c r="DB309"/>
      <c r="DC309"/>
      <c r="DD309"/>
      <c r="DE309"/>
      <c r="DF309"/>
      <c r="DG309"/>
      <c r="DH309"/>
      <c r="DI309"/>
      <c r="DJ309"/>
      <c r="DK309"/>
      <c r="DL309"/>
      <c r="DM309"/>
      <c r="DN309"/>
      <c r="DO309"/>
      <c r="DP309"/>
      <c r="DQ309"/>
      <c r="DR309"/>
      <c r="DS309"/>
      <c r="DT309"/>
      <c r="DU309"/>
      <c r="DV309"/>
      <c r="DW309"/>
      <c r="DX309"/>
      <c r="DY309"/>
      <c r="DZ309"/>
      <c r="EA309"/>
      <c r="EB309"/>
      <c r="EC309"/>
      <c r="ED309"/>
      <c r="EE309"/>
      <c r="EF309"/>
      <c r="EG309"/>
      <c r="EH309"/>
      <c r="EI309"/>
      <c r="EJ309"/>
      <c r="EK309"/>
      <c r="EL309"/>
      <c r="EM309"/>
      <c r="EN309"/>
      <c r="EO309"/>
      <c r="EP309"/>
      <c r="EQ309"/>
      <c r="ER309"/>
      <c r="ES309"/>
      <c r="ET309"/>
      <c r="EU309"/>
      <c r="EV309"/>
      <c r="EW309"/>
      <c r="EX309"/>
      <c r="EY309"/>
      <c r="EZ309"/>
      <c r="FA309"/>
      <c r="FB309"/>
      <c r="FC309"/>
      <c r="FD309"/>
      <c r="FE309"/>
      <c r="FF309"/>
      <c r="FG309"/>
      <c r="FH309"/>
      <c r="FI309"/>
      <c r="FJ309"/>
      <c r="FK309"/>
      <c r="FL309"/>
      <c r="FM309"/>
      <c r="FN309"/>
      <c r="FO309"/>
      <c r="FP309"/>
      <c r="FQ309"/>
      <c r="FR309"/>
      <c r="FS309"/>
    </row>
    <row r="310" spans="1:175">
      <c r="A310" s="255">
        <v>120</v>
      </c>
      <c r="B310" s="255" t="s">
        <v>229</v>
      </c>
      <c r="C310" s="255" t="s">
        <v>145</v>
      </c>
      <c r="D310" s="221">
        <v>3</v>
      </c>
      <c r="E310" s="221">
        <v>3</v>
      </c>
      <c r="F310" s="221">
        <v>3</v>
      </c>
      <c r="G310" s="221"/>
      <c r="H310" s="221"/>
      <c r="I310" s="221"/>
      <c r="J310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  <c r="BE310"/>
      <c r="BF310"/>
      <c r="BG310"/>
      <c r="BH310"/>
      <c r="BI310"/>
      <c r="BJ310"/>
      <c r="BK310"/>
      <c r="BL310"/>
      <c r="BM310"/>
      <c r="BN310"/>
      <c r="BO310"/>
      <c r="BP310"/>
      <c r="BQ310"/>
      <c r="BR310"/>
      <c r="BS310"/>
      <c r="BT310"/>
      <c r="BU310"/>
      <c r="BV310"/>
      <c r="BW310"/>
      <c r="BX310"/>
      <c r="BY310"/>
      <c r="BZ310"/>
      <c r="CA310"/>
      <c r="CB310"/>
      <c r="CC310"/>
      <c r="CD310"/>
      <c r="CE310"/>
      <c r="CF310"/>
      <c r="CG310"/>
      <c r="CH310"/>
      <c r="CI310"/>
      <c r="CJ310"/>
      <c r="CK310"/>
      <c r="CL310"/>
      <c r="CM310"/>
      <c r="CN310"/>
      <c r="CO310"/>
      <c r="CP310"/>
      <c r="CQ310"/>
      <c r="CR310"/>
      <c r="CS310"/>
      <c r="CT310"/>
      <c r="CU310"/>
      <c r="CV310"/>
      <c r="CW310"/>
      <c r="CX310"/>
      <c r="CY310"/>
      <c r="CZ310"/>
      <c r="DA310"/>
      <c r="DB310"/>
      <c r="DC310"/>
      <c r="DD310"/>
      <c r="DE310"/>
      <c r="DF310"/>
      <c r="DG310"/>
      <c r="DH310"/>
      <c r="DI310"/>
      <c r="DJ310"/>
      <c r="DK310"/>
      <c r="DL310"/>
      <c r="DM310"/>
      <c r="DN310"/>
      <c r="DO310"/>
      <c r="DP310"/>
      <c r="DQ310"/>
      <c r="DR310"/>
      <c r="DS310"/>
      <c r="DT310"/>
      <c r="DU310"/>
      <c r="DV310"/>
      <c r="DW310"/>
      <c r="DX310"/>
      <c r="DY310"/>
      <c r="DZ310"/>
      <c r="EA310"/>
      <c r="EB310"/>
      <c r="EC310"/>
      <c r="ED310"/>
      <c r="EE310"/>
      <c r="EF310"/>
      <c r="EG310"/>
      <c r="EH310"/>
      <c r="EI310"/>
      <c r="EJ310"/>
      <c r="EK310"/>
      <c r="EL310"/>
      <c r="EM310"/>
      <c r="EN310"/>
      <c r="EO310"/>
      <c r="EP310"/>
      <c r="EQ310"/>
      <c r="ER310"/>
      <c r="ES310"/>
      <c r="ET310"/>
      <c r="EU310"/>
      <c r="EV310"/>
      <c r="EW310"/>
      <c r="EX310"/>
      <c r="EY310"/>
      <c r="EZ310"/>
      <c r="FA310"/>
      <c r="FB310"/>
      <c r="FC310"/>
      <c r="FD310"/>
      <c r="FE310"/>
      <c r="FF310"/>
      <c r="FG310"/>
      <c r="FH310"/>
      <c r="FI310"/>
      <c r="FJ310"/>
      <c r="FK310"/>
      <c r="FL310"/>
      <c r="FM310"/>
      <c r="FN310"/>
      <c r="FO310"/>
      <c r="FP310"/>
      <c r="FQ310"/>
      <c r="FR310"/>
      <c r="FS310"/>
    </row>
    <row r="311" spans="1:175">
      <c r="A311" s="255">
        <v>120</v>
      </c>
      <c r="B311" s="255" t="s">
        <v>182</v>
      </c>
      <c r="C311" s="255" t="s">
        <v>145</v>
      </c>
      <c r="D311" s="221">
        <v>3.5</v>
      </c>
      <c r="E311" s="221">
        <v>3.5</v>
      </c>
      <c r="F311" s="221">
        <v>3.5</v>
      </c>
      <c r="G311" s="221"/>
      <c r="H311" s="221"/>
      <c r="I311" s="221"/>
      <c r="J311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  <c r="BE311"/>
      <c r="BF311"/>
      <c r="BG311"/>
      <c r="BH311"/>
      <c r="BI311"/>
      <c r="BJ311"/>
      <c r="BK311"/>
      <c r="BL311"/>
      <c r="BM311"/>
      <c r="BN311"/>
      <c r="BO311"/>
      <c r="BP311"/>
      <c r="BQ311"/>
      <c r="BR311"/>
      <c r="BS311"/>
      <c r="BT311"/>
      <c r="BU311"/>
      <c r="BV311"/>
      <c r="BW311"/>
      <c r="BX311"/>
      <c r="BY311"/>
      <c r="BZ311"/>
      <c r="CA311"/>
      <c r="CB311"/>
      <c r="CC311"/>
      <c r="CD311"/>
      <c r="CE311"/>
      <c r="CF311"/>
      <c r="CG311"/>
      <c r="CH311"/>
      <c r="CI311"/>
      <c r="CJ311"/>
      <c r="CK311"/>
      <c r="CL311"/>
      <c r="CM311"/>
      <c r="CN311"/>
      <c r="CO311"/>
      <c r="CP311"/>
      <c r="CQ311"/>
      <c r="CR311"/>
      <c r="CS311"/>
      <c r="CT311"/>
      <c r="CU311"/>
      <c r="CV311"/>
      <c r="CW311"/>
      <c r="CX311"/>
      <c r="CY311"/>
      <c r="CZ311"/>
      <c r="DA311"/>
      <c r="DB311"/>
      <c r="DC311"/>
      <c r="DD311"/>
      <c r="DE311"/>
      <c r="DF311"/>
      <c r="DG311"/>
      <c r="DH311"/>
      <c r="DI311"/>
      <c r="DJ311"/>
      <c r="DK311"/>
      <c r="DL311"/>
      <c r="DM311"/>
      <c r="DN311"/>
      <c r="DO311"/>
      <c r="DP311"/>
      <c r="DQ311"/>
      <c r="DR311"/>
      <c r="DS311"/>
      <c r="DT311"/>
      <c r="DU311"/>
      <c r="DV311"/>
      <c r="DW311"/>
      <c r="DX311"/>
      <c r="DY311"/>
      <c r="DZ311"/>
      <c r="EA311"/>
      <c r="EB311"/>
      <c r="EC311"/>
      <c r="ED311"/>
      <c r="EE311"/>
      <c r="EF311"/>
      <c r="EG311"/>
      <c r="EH311"/>
      <c r="EI311"/>
      <c r="EJ311"/>
      <c r="EK311"/>
      <c r="EL311"/>
      <c r="EM311"/>
      <c r="EN311"/>
      <c r="EO311"/>
      <c r="EP311"/>
      <c r="EQ311"/>
      <c r="ER311"/>
      <c r="ES311"/>
      <c r="ET311"/>
      <c r="EU311"/>
      <c r="EV311"/>
      <c r="EW311"/>
      <c r="EX311"/>
      <c r="EY311"/>
      <c r="EZ311"/>
      <c r="FA311"/>
      <c r="FB311"/>
      <c r="FC311"/>
      <c r="FD311"/>
      <c r="FE311"/>
      <c r="FF311"/>
      <c r="FG311"/>
      <c r="FH311"/>
      <c r="FI311"/>
      <c r="FJ311"/>
      <c r="FK311"/>
      <c r="FL311"/>
      <c r="FM311"/>
      <c r="FN311"/>
      <c r="FO311"/>
      <c r="FP311"/>
      <c r="FQ311"/>
      <c r="FR311"/>
      <c r="FS311"/>
    </row>
    <row r="312" spans="1:175">
      <c r="A312" s="255">
        <v>120</v>
      </c>
      <c r="B312" s="255" t="s">
        <v>175</v>
      </c>
      <c r="C312" s="255" t="s">
        <v>145</v>
      </c>
      <c r="D312" s="221">
        <v>3</v>
      </c>
      <c r="E312" s="221">
        <v>3</v>
      </c>
      <c r="F312" s="221">
        <v>3</v>
      </c>
      <c r="G312" s="221"/>
      <c r="H312" s="221"/>
      <c r="I312" s="221"/>
      <c r="J3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  <c r="BE312"/>
      <c r="BF312"/>
      <c r="BG312"/>
      <c r="BH312"/>
      <c r="BI312"/>
      <c r="BJ312"/>
      <c r="BK312"/>
      <c r="BL312"/>
      <c r="BM312"/>
      <c r="BN312"/>
      <c r="BO312"/>
      <c r="BP312"/>
      <c r="BQ312"/>
      <c r="BR312"/>
      <c r="BS312"/>
      <c r="BT312"/>
      <c r="BU312"/>
      <c r="BV312"/>
      <c r="BW312"/>
      <c r="BX312"/>
      <c r="BY312"/>
      <c r="BZ312"/>
      <c r="CA312"/>
      <c r="CB312"/>
      <c r="CC312"/>
      <c r="CD312"/>
      <c r="CE312"/>
      <c r="CF312"/>
      <c r="CG312"/>
      <c r="CH312"/>
      <c r="CI312"/>
      <c r="CJ312"/>
      <c r="CK312"/>
      <c r="CL312"/>
      <c r="CM312"/>
      <c r="CN312"/>
      <c r="CO312"/>
      <c r="CP312"/>
      <c r="CQ312"/>
      <c r="CR312"/>
      <c r="CS312"/>
      <c r="CT312"/>
      <c r="CU312"/>
      <c r="CV312"/>
      <c r="CW312"/>
      <c r="CX312"/>
      <c r="CY312"/>
      <c r="CZ312"/>
      <c r="DA312"/>
      <c r="DB312"/>
      <c r="DC312"/>
      <c r="DD312"/>
      <c r="DE312"/>
      <c r="DF312"/>
      <c r="DG312"/>
      <c r="DH312"/>
      <c r="DI312"/>
      <c r="DJ312"/>
      <c r="DK312"/>
      <c r="DL312"/>
      <c r="DM312"/>
      <c r="DN312"/>
      <c r="DO312"/>
      <c r="DP312"/>
      <c r="DQ312"/>
      <c r="DR312"/>
      <c r="DS312"/>
      <c r="DT312"/>
      <c r="DU312"/>
      <c r="DV312"/>
      <c r="DW312"/>
      <c r="DX312"/>
      <c r="DY312"/>
      <c r="DZ312"/>
      <c r="EA312"/>
      <c r="EB312"/>
      <c r="EC312"/>
      <c r="ED312"/>
      <c r="EE312"/>
      <c r="EF312"/>
      <c r="EG312"/>
      <c r="EH312"/>
      <c r="EI312"/>
      <c r="EJ312"/>
      <c r="EK312"/>
      <c r="EL312"/>
      <c r="EM312"/>
      <c r="EN312"/>
      <c r="EO312"/>
      <c r="EP312"/>
      <c r="EQ312"/>
      <c r="ER312"/>
      <c r="ES312"/>
      <c r="ET312"/>
      <c r="EU312"/>
      <c r="EV312"/>
      <c r="EW312"/>
      <c r="EX312"/>
      <c r="EY312"/>
      <c r="EZ312"/>
      <c r="FA312"/>
      <c r="FB312"/>
      <c r="FC312"/>
      <c r="FD312"/>
      <c r="FE312"/>
      <c r="FF312"/>
      <c r="FG312"/>
      <c r="FH312"/>
      <c r="FI312"/>
      <c r="FJ312"/>
      <c r="FK312"/>
      <c r="FL312"/>
      <c r="FM312"/>
      <c r="FN312"/>
      <c r="FO312"/>
      <c r="FP312"/>
      <c r="FQ312"/>
      <c r="FR312"/>
      <c r="FS312"/>
    </row>
    <row r="313" spans="1:175">
      <c r="A313" s="255">
        <v>120</v>
      </c>
      <c r="B313" s="255" t="s">
        <v>259</v>
      </c>
      <c r="C313" s="255" t="s">
        <v>145</v>
      </c>
      <c r="D313" s="221">
        <v>3.25</v>
      </c>
      <c r="E313" s="221">
        <v>3</v>
      </c>
      <c r="F313" s="221">
        <v>3.5</v>
      </c>
      <c r="G313" s="221"/>
      <c r="H313" s="221"/>
      <c r="I313" s="221"/>
      <c r="J313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  <c r="BE313"/>
      <c r="BF313"/>
      <c r="BG313"/>
      <c r="BH313"/>
      <c r="BI313"/>
      <c r="BJ313"/>
      <c r="BK313"/>
      <c r="BL313"/>
      <c r="BM313"/>
      <c r="BN313"/>
      <c r="BO313"/>
      <c r="BP313"/>
      <c r="BQ313"/>
      <c r="BR313"/>
      <c r="BS313"/>
      <c r="BT313"/>
      <c r="BU313"/>
      <c r="BV313"/>
      <c r="BW313"/>
      <c r="BX313"/>
      <c r="BY313"/>
      <c r="BZ313"/>
      <c r="CA313"/>
      <c r="CB313"/>
      <c r="CC313"/>
      <c r="CD313"/>
      <c r="CE313"/>
      <c r="CF313"/>
      <c r="CG313"/>
      <c r="CH313"/>
      <c r="CI313"/>
      <c r="CJ313"/>
      <c r="CK313"/>
      <c r="CL313"/>
      <c r="CM313"/>
      <c r="CN313"/>
      <c r="CO313"/>
      <c r="CP313"/>
      <c r="CQ313"/>
      <c r="CR313"/>
      <c r="CS313"/>
      <c r="CT313"/>
      <c r="CU313"/>
      <c r="CV313"/>
      <c r="CW313"/>
      <c r="CX313"/>
      <c r="CY313"/>
      <c r="CZ313"/>
      <c r="DA313"/>
      <c r="DB313"/>
      <c r="DC313"/>
      <c r="DD313"/>
      <c r="DE313"/>
      <c r="DF313"/>
      <c r="DG313"/>
      <c r="DH313"/>
      <c r="DI313"/>
      <c r="DJ313"/>
      <c r="DK313"/>
      <c r="DL313"/>
      <c r="DM313"/>
      <c r="DN313"/>
      <c r="DO313"/>
      <c r="DP313"/>
      <c r="DQ313"/>
      <c r="DR313"/>
      <c r="DS313"/>
      <c r="DT313"/>
      <c r="DU313"/>
      <c r="DV313"/>
      <c r="DW313"/>
      <c r="DX313"/>
      <c r="DY313"/>
      <c r="DZ313"/>
      <c r="EA313"/>
      <c r="EB313"/>
      <c r="EC313"/>
      <c r="ED313"/>
      <c r="EE313"/>
      <c r="EF313"/>
      <c r="EG313"/>
      <c r="EH313"/>
      <c r="EI313"/>
      <c r="EJ313"/>
      <c r="EK313"/>
      <c r="EL313"/>
      <c r="EM313"/>
      <c r="EN313"/>
      <c r="EO313"/>
      <c r="EP313"/>
      <c r="EQ313"/>
      <c r="ER313"/>
      <c r="ES313"/>
      <c r="ET313"/>
      <c r="EU313"/>
      <c r="EV313"/>
      <c r="EW313"/>
      <c r="EX313"/>
      <c r="EY313"/>
      <c r="EZ313"/>
      <c r="FA313"/>
      <c r="FB313"/>
      <c r="FC313"/>
      <c r="FD313"/>
      <c r="FE313"/>
      <c r="FF313"/>
      <c r="FG313"/>
      <c r="FH313"/>
      <c r="FI313"/>
      <c r="FJ313"/>
      <c r="FK313"/>
      <c r="FL313"/>
      <c r="FM313"/>
      <c r="FN313"/>
      <c r="FO313"/>
      <c r="FP313"/>
      <c r="FQ313"/>
      <c r="FR313"/>
      <c r="FS313"/>
    </row>
    <row r="314" spans="1:175">
      <c r="A314" s="255">
        <v>121</v>
      </c>
      <c r="B314" s="255" t="s">
        <v>229</v>
      </c>
      <c r="C314" s="255" t="s">
        <v>146</v>
      </c>
      <c r="D314" s="221">
        <v>3</v>
      </c>
      <c r="E314" s="221">
        <v>3</v>
      </c>
      <c r="F314" s="221">
        <v>3</v>
      </c>
      <c r="G314" s="221"/>
      <c r="H314" s="221"/>
      <c r="I314" s="221"/>
      <c r="J314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  <c r="BE314"/>
      <c r="BF314"/>
      <c r="BG314"/>
      <c r="BH314"/>
      <c r="BI314"/>
      <c r="BJ314"/>
      <c r="BK314"/>
      <c r="BL314"/>
      <c r="BM314"/>
      <c r="BN314"/>
      <c r="BO314"/>
      <c r="BP314"/>
      <c r="BQ314"/>
      <c r="BR314"/>
      <c r="BS314"/>
      <c r="BT314"/>
      <c r="BU314"/>
      <c r="BV314"/>
      <c r="BW314"/>
      <c r="BX314"/>
      <c r="BY314"/>
      <c r="BZ314"/>
      <c r="CA314"/>
      <c r="CB314"/>
      <c r="CC314"/>
      <c r="CD314"/>
      <c r="CE314"/>
      <c r="CF314"/>
      <c r="CG314"/>
      <c r="CH314"/>
      <c r="CI314"/>
      <c r="CJ314"/>
      <c r="CK314"/>
      <c r="CL314"/>
      <c r="CM314"/>
      <c r="CN314"/>
      <c r="CO314"/>
      <c r="CP314"/>
      <c r="CQ314"/>
      <c r="CR314"/>
      <c r="CS314"/>
      <c r="CT314"/>
      <c r="CU314"/>
      <c r="CV314"/>
      <c r="CW314"/>
      <c r="CX314"/>
      <c r="CY314"/>
      <c r="CZ314"/>
      <c r="DA314"/>
      <c r="DB314"/>
      <c r="DC314"/>
      <c r="DD314"/>
      <c r="DE314"/>
      <c r="DF314"/>
      <c r="DG314"/>
      <c r="DH314"/>
      <c r="DI314"/>
      <c r="DJ314"/>
      <c r="DK314"/>
      <c r="DL314"/>
      <c r="DM314"/>
      <c r="DN314"/>
      <c r="DO314"/>
      <c r="DP314"/>
      <c r="DQ314"/>
      <c r="DR314"/>
      <c r="DS314"/>
      <c r="DT314"/>
      <c r="DU314"/>
      <c r="DV314"/>
      <c r="DW314"/>
      <c r="DX314"/>
      <c r="DY314"/>
      <c r="DZ314"/>
      <c r="EA314"/>
      <c r="EB314"/>
      <c r="EC314"/>
      <c r="ED314"/>
      <c r="EE314"/>
      <c r="EF314"/>
      <c r="EG314"/>
      <c r="EH314"/>
      <c r="EI314"/>
      <c r="EJ314"/>
      <c r="EK314"/>
      <c r="EL314"/>
      <c r="EM314"/>
      <c r="EN314"/>
      <c r="EO314"/>
      <c r="EP314"/>
      <c r="EQ314"/>
      <c r="ER314"/>
      <c r="ES314"/>
      <c r="ET314"/>
      <c r="EU314"/>
      <c r="EV314"/>
      <c r="EW314"/>
      <c r="EX314"/>
      <c r="EY314"/>
      <c r="EZ314"/>
      <c r="FA314"/>
      <c r="FB314"/>
      <c r="FC314"/>
      <c r="FD314"/>
      <c r="FE314"/>
      <c r="FF314"/>
      <c r="FG314"/>
      <c r="FH314"/>
      <c r="FI314"/>
      <c r="FJ314"/>
      <c r="FK314"/>
      <c r="FL314"/>
      <c r="FM314"/>
      <c r="FN314"/>
      <c r="FO314"/>
      <c r="FP314"/>
      <c r="FQ314"/>
      <c r="FR314"/>
      <c r="FS314"/>
    </row>
    <row r="315" spans="1:175">
      <c r="A315" s="255">
        <v>121</v>
      </c>
      <c r="B315" s="255" t="s">
        <v>182</v>
      </c>
      <c r="C315" s="255" t="s">
        <v>146</v>
      </c>
      <c r="D315" s="221">
        <v>3.5</v>
      </c>
      <c r="E315" s="221">
        <v>3.5</v>
      </c>
      <c r="F315" s="221">
        <v>3.5</v>
      </c>
      <c r="G315" s="221"/>
      <c r="H315" s="221"/>
      <c r="I315" s="221"/>
      <c r="J315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  <c r="BE315"/>
      <c r="BF315"/>
      <c r="BG315"/>
      <c r="BH315"/>
      <c r="BI315"/>
      <c r="BJ315"/>
      <c r="BK315"/>
      <c r="BL315"/>
      <c r="BM315"/>
      <c r="BN315"/>
      <c r="BO315"/>
      <c r="BP315"/>
      <c r="BQ315"/>
      <c r="BR315"/>
      <c r="BS315"/>
      <c r="BT315"/>
      <c r="BU315"/>
      <c r="BV315"/>
      <c r="BW315"/>
      <c r="BX315"/>
      <c r="BY315"/>
      <c r="BZ315"/>
      <c r="CA315"/>
      <c r="CB315"/>
      <c r="CC315"/>
      <c r="CD315"/>
      <c r="CE315"/>
      <c r="CF315"/>
      <c r="CG315"/>
      <c r="CH315"/>
      <c r="CI315"/>
      <c r="CJ315"/>
      <c r="CK315"/>
      <c r="CL315"/>
      <c r="CM315"/>
      <c r="CN315"/>
      <c r="CO315"/>
      <c r="CP315"/>
      <c r="CQ315"/>
      <c r="CR315"/>
      <c r="CS315"/>
      <c r="CT315"/>
      <c r="CU315"/>
      <c r="CV315"/>
      <c r="CW315"/>
      <c r="CX315"/>
      <c r="CY315"/>
      <c r="CZ315"/>
      <c r="DA315"/>
      <c r="DB315"/>
      <c r="DC315"/>
      <c r="DD315"/>
      <c r="DE315"/>
      <c r="DF315"/>
      <c r="DG315"/>
      <c r="DH315"/>
      <c r="DI315"/>
      <c r="DJ315"/>
      <c r="DK315"/>
      <c r="DL315"/>
      <c r="DM315"/>
      <c r="DN315"/>
      <c r="DO315"/>
      <c r="DP315"/>
      <c r="DQ315"/>
      <c r="DR315"/>
      <c r="DS315"/>
      <c r="DT315"/>
      <c r="DU315"/>
      <c r="DV315"/>
      <c r="DW315"/>
      <c r="DX315"/>
      <c r="DY315"/>
      <c r="DZ315"/>
      <c r="EA315"/>
      <c r="EB315"/>
      <c r="EC315"/>
      <c r="ED315"/>
      <c r="EE315"/>
      <c r="EF315"/>
      <c r="EG315"/>
      <c r="EH315"/>
      <c r="EI315"/>
      <c r="EJ315"/>
      <c r="EK315"/>
      <c r="EL315"/>
      <c r="EM315"/>
      <c r="EN315"/>
      <c r="EO315"/>
      <c r="EP315"/>
      <c r="EQ315"/>
      <c r="ER315"/>
      <c r="ES315"/>
      <c r="ET315"/>
      <c r="EU315"/>
      <c r="EV315"/>
      <c r="EW315"/>
      <c r="EX315"/>
      <c r="EY315"/>
      <c r="EZ315"/>
      <c r="FA315"/>
      <c r="FB315"/>
      <c r="FC315"/>
      <c r="FD315"/>
      <c r="FE315"/>
      <c r="FF315"/>
      <c r="FG315"/>
      <c r="FH315"/>
      <c r="FI315"/>
      <c r="FJ315"/>
      <c r="FK315"/>
      <c r="FL315"/>
      <c r="FM315"/>
      <c r="FN315"/>
      <c r="FO315"/>
      <c r="FP315"/>
      <c r="FQ315"/>
      <c r="FR315"/>
      <c r="FS315"/>
    </row>
    <row r="316" spans="1:175">
      <c r="A316" s="255">
        <v>121</v>
      </c>
      <c r="B316" s="255" t="s">
        <v>175</v>
      </c>
      <c r="C316" s="255" t="s">
        <v>146</v>
      </c>
      <c r="D316" s="221">
        <v>3</v>
      </c>
      <c r="E316" s="221">
        <v>3</v>
      </c>
      <c r="F316" s="221">
        <v>3</v>
      </c>
      <c r="G316" s="221"/>
      <c r="H316" s="221"/>
      <c r="I316" s="221"/>
      <c r="J316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  <c r="BE316"/>
      <c r="BF316"/>
      <c r="BG316"/>
      <c r="BH316"/>
      <c r="BI316"/>
      <c r="BJ316"/>
      <c r="BK316"/>
      <c r="BL316"/>
      <c r="BM316"/>
      <c r="BN316"/>
      <c r="BO316"/>
      <c r="BP316"/>
      <c r="BQ316"/>
      <c r="BR316"/>
      <c r="BS316"/>
      <c r="BT316"/>
      <c r="BU316"/>
      <c r="BV316"/>
      <c r="BW316"/>
      <c r="BX316"/>
      <c r="BY316"/>
      <c r="BZ316"/>
      <c r="CA316"/>
      <c r="CB316"/>
      <c r="CC316"/>
      <c r="CD316"/>
      <c r="CE316"/>
      <c r="CF316"/>
      <c r="CG316"/>
      <c r="CH316"/>
      <c r="CI316"/>
      <c r="CJ316"/>
      <c r="CK316"/>
      <c r="CL316"/>
      <c r="CM316"/>
      <c r="CN316"/>
      <c r="CO316"/>
      <c r="CP316"/>
      <c r="CQ316"/>
      <c r="CR316"/>
      <c r="CS316"/>
      <c r="CT316"/>
      <c r="CU316"/>
      <c r="CV316"/>
      <c r="CW316"/>
      <c r="CX316"/>
      <c r="CY316"/>
      <c r="CZ316"/>
      <c r="DA316"/>
      <c r="DB316"/>
      <c r="DC316"/>
      <c r="DD316"/>
      <c r="DE316"/>
      <c r="DF316"/>
      <c r="DG316"/>
      <c r="DH316"/>
      <c r="DI316"/>
      <c r="DJ316"/>
      <c r="DK316"/>
      <c r="DL316"/>
      <c r="DM316"/>
      <c r="DN316"/>
      <c r="DO316"/>
      <c r="DP316"/>
      <c r="DQ316"/>
      <c r="DR316"/>
      <c r="DS316"/>
      <c r="DT316"/>
      <c r="DU316"/>
      <c r="DV316"/>
      <c r="DW316"/>
      <c r="DX316"/>
      <c r="DY316"/>
      <c r="DZ316"/>
      <c r="EA316"/>
      <c r="EB316"/>
      <c r="EC316"/>
      <c r="ED316"/>
      <c r="EE316"/>
      <c r="EF316"/>
      <c r="EG316"/>
      <c r="EH316"/>
      <c r="EI316"/>
      <c r="EJ316"/>
      <c r="EK316"/>
      <c r="EL316"/>
      <c r="EM316"/>
      <c r="EN316"/>
      <c r="EO316"/>
      <c r="EP316"/>
      <c r="EQ316"/>
      <c r="ER316"/>
      <c r="ES316"/>
      <c r="ET316"/>
      <c r="EU316"/>
      <c r="EV316"/>
      <c r="EW316"/>
      <c r="EX316"/>
      <c r="EY316"/>
      <c r="EZ316"/>
      <c r="FA316"/>
      <c r="FB316"/>
      <c r="FC316"/>
      <c r="FD316"/>
      <c r="FE316"/>
      <c r="FF316"/>
      <c r="FG316"/>
      <c r="FH316"/>
      <c r="FI316"/>
      <c r="FJ316"/>
      <c r="FK316"/>
      <c r="FL316"/>
      <c r="FM316"/>
      <c r="FN316"/>
      <c r="FO316"/>
      <c r="FP316"/>
      <c r="FQ316"/>
      <c r="FR316"/>
      <c r="FS316"/>
    </row>
    <row r="317" spans="1:175">
      <c r="A317" s="255">
        <v>121</v>
      </c>
      <c r="B317" s="255" t="s">
        <v>259</v>
      </c>
      <c r="C317" s="255" t="s">
        <v>146</v>
      </c>
      <c r="D317" s="221">
        <v>3.25</v>
      </c>
      <c r="E317" s="221">
        <v>3</v>
      </c>
      <c r="F317" s="221">
        <v>3.5</v>
      </c>
      <c r="G317" s="221"/>
      <c r="H317" s="221"/>
      <c r="I317" s="221"/>
      <c r="J317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  <c r="BE317"/>
      <c r="BF317"/>
      <c r="BG317"/>
      <c r="BH317"/>
      <c r="BI317"/>
      <c r="BJ317"/>
      <c r="BK317"/>
      <c r="BL317"/>
      <c r="BM317"/>
      <c r="BN317"/>
      <c r="BO317"/>
      <c r="BP317"/>
      <c r="BQ317"/>
      <c r="BR317"/>
      <c r="BS317"/>
      <c r="BT317"/>
      <c r="BU317"/>
      <c r="BV317"/>
      <c r="BW317"/>
      <c r="BX317"/>
      <c r="BY317"/>
      <c r="BZ317"/>
      <c r="CA317"/>
      <c r="CB317"/>
      <c r="CC317"/>
      <c r="CD317"/>
      <c r="CE317"/>
      <c r="CF317"/>
      <c r="CG317"/>
      <c r="CH317"/>
      <c r="CI317"/>
      <c r="CJ317"/>
      <c r="CK317"/>
      <c r="CL317"/>
      <c r="CM317"/>
      <c r="CN317"/>
      <c r="CO317"/>
      <c r="CP317"/>
      <c r="CQ317"/>
      <c r="CR317"/>
      <c r="CS317"/>
      <c r="CT317"/>
      <c r="CU317"/>
      <c r="CV317"/>
      <c r="CW317"/>
      <c r="CX317"/>
      <c r="CY317"/>
      <c r="CZ317"/>
      <c r="DA317"/>
      <c r="DB317"/>
      <c r="DC317"/>
      <c r="DD317"/>
      <c r="DE317"/>
      <c r="DF317"/>
      <c r="DG317"/>
      <c r="DH317"/>
      <c r="DI317"/>
      <c r="DJ317"/>
      <c r="DK317"/>
      <c r="DL317"/>
      <c r="DM317"/>
      <c r="DN317"/>
      <c r="DO317"/>
      <c r="DP317"/>
      <c r="DQ317"/>
      <c r="DR317"/>
      <c r="DS317"/>
      <c r="DT317"/>
      <c r="DU317"/>
      <c r="DV317"/>
      <c r="DW317"/>
      <c r="DX317"/>
      <c r="DY317"/>
      <c r="DZ317"/>
      <c r="EA317"/>
      <c r="EB317"/>
      <c r="EC317"/>
      <c r="ED317"/>
      <c r="EE317"/>
      <c r="EF317"/>
      <c r="EG317"/>
      <c r="EH317"/>
      <c r="EI317"/>
      <c r="EJ317"/>
      <c r="EK317"/>
      <c r="EL317"/>
      <c r="EM317"/>
      <c r="EN317"/>
      <c r="EO317"/>
      <c r="EP317"/>
      <c r="EQ317"/>
      <c r="ER317"/>
      <c r="ES317"/>
      <c r="ET317"/>
      <c r="EU317"/>
      <c r="EV317"/>
      <c r="EW317"/>
      <c r="EX317"/>
      <c r="EY317"/>
      <c r="EZ317"/>
      <c r="FA317"/>
      <c r="FB317"/>
      <c r="FC317"/>
      <c r="FD317"/>
      <c r="FE317"/>
      <c r="FF317"/>
      <c r="FG317"/>
      <c r="FH317"/>
      <c r="FI317"/>
      <c r="FJ317"/>
      <c r="FK317"/>
      <c r="FL317"/>
      <c r="FM317"/>
      <c r="FN317"/>
      <c r="FO317"/>
      <c r="FP317"/>
      <c r="FQ317"/>
      <c r="FR317"/>
      <c r="FS317"/>
    </row>
    <row r="318" spans="1:175">
      <c r="A318" s="255">
        <v>122</v>
      </c>
      <c r="B318" s="255" t="s">
        <v>229</v>
      </c>
      <c r="C318" s="255" t="s">
        <v>155</v>
      </c>
      <c r="D318" s="221">
        <v>2.75</v>
      </c>
      <c r="E318" s="221">
        <v>2.7</v>
      </c>
      <c r="F318" s="221">
        <v>2.8</v>
      </c>
      <c r="G318" s="221"/>
      <c r="H318" s="221"/>
      <c r="I318" s="221"/>
      <c r="J318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  <c r="BE318"/>
      <c r="BF318"/>
      <c r="BG318"/>
      <c r="BH318"/>
      <c r="BI318"/>
      <c r="BJ318"/>
      <c r="BK318"/>
      <c r="BL318"/>
      <c r="BM318"/>
      <c r="BN318"/>
      <c r="BO318"/>
      <c r="BP318"/>
      <c r="BQ318"/>
      <c r="BR318"/>
      <c r="BS318"/>
      <c r="BT318"/>
      <c r="BU318"/>
      <c r="BV318"/>
      <c r="BW318"/>
      <c r="BX318"/>
      <c r="BY318"/>
      <c r="BZ318"/>
      <c r="CA318"/>
      <c r="CB318"/>
      <c r="CC318"/>
      <c r="CD318"/>
      <c r="CE318"/>
      <c r="CF318"/>
      <c r="CG318"/>
      <c r="CH318"/>
      <c r="CI318"/>
      <c r="CJ318"/>
      <c r="CK318"/>
      <c r="CL318"/>
      <c r="CM318"/>
      <c r="CN318"/>
      <c r="CO318"/>
      <c r="CP318"/>
      <c r="CQ318"/>
      <c r="CR318"/>
      <c r="CS318"/>
      <c r="CT318"/>
      <c r="CU318"/>
      <c r="CV318"/>
      <c r="CW318"/>
      <c r="CX318"/>
      <c r="CY318"/>
      <c r="CZ318"/>
      <c r="DA318"/>
      <c r="DB318"/>
      <c r="DC318"/>
      <c r="DD318"/>
      <c r="DE318"/>
      <c r="DF318"/>
      <c r="DG318"/>
      <c r="DH318"/>
      <c r="DI318"/>
      <c r="DJ318"/>
      <c r="DK318"/>
      <c r="DL318"/>
      <c r="DM318"/>
      <c r="DN318"/>
      <c r="DO318"/>
      <c r="DP318"/>
      <c r="DQ318"/>
      <c r="DR318"/>
      <c r="DS318"/>
      <c r="DT318"/>
      <c r="DU318"/>
      <c r="DV318"/>
      <c r="DW318"/>
      <c r="DX318"/>
      <c r="DY318"/>
      <c r="DZ318"/>
      <c r="EA318"/>
      <c r="EB318"/>
      <c r="EC318"/>
      <c r="ED318"/>
      <c r="EE318"/>
      <c r="EF318"/>
      <c r="EG318"/>
      <c r="EH318"/>
      <c r="EI318"/>
      <c r="EJ318"/>
      <c r="EK318"/>
      <c r="EL318"/>
      <c r="EM318"/>
      <c r="EN318"/>
      <c r="EO318"/>
      <c r="EP318"/>
      <c r="EQ318"/>
      <c r="ER318"/>
      <c r="ES318"/>
      <c r="ET318"/>
      <c r="EU318"/>
      <c r="EV318"/>
      <c r="EW318"/>
      <c r="EX318"/>
      <c r="EY318"/>
      <c r="EZ318"/>
      <c r="FA318"/>
      <c r="FB318"/>
      <c r="FC318"/>
      <c r="FD318"/>
      <c r="FE318"/>
      <c r="FF318"/>
      <c r="FG318"/>
      <c r="FH318"/>
      <c r="FI318"/>
      <c r="FJ318"/>
      <c r="FK318"/>
      <c r="FL318"/>
      <c r="FM318"/>
      <c r="FN318"/>
      <c r="FO318"/>
      <c r="FP318"/>
      <c r="FQ318"/>
      <c r="FR318"/>
      <c r="FS318"/>
    </row>
    <row r="319" spans="1:175">
      <c r="A319" s="255">
        <v>122</v>
      </c>
      <c r="B319" s="255" t="s">
        <v>182</v>
      </c>
      <c r="C319" s="255" t="s">
        <v>155</v>
      </c>
      <c r="D319" s="221">
        <v>3.4166666666666665</v>
      </c>
      <c r="E319" s="221">
        <v>3.25</v>
      </c>
      <c r="F319" s="221">
        <v>3.5</v>
      </c>
      <c r="G319" s="221"/>
      <c r="H319" s="221"/>
      <c r="I319" s="221"/>
      <c r="J319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  <c r="BE319"/>
      <c r="BF319"/>
      <c r="BG319"/>
      <c r="BH319"/>
      <c r="BI319"/>
      <c r="BJ319"/>
      <c r="BK319"/>
      <c r="BL319"/>
      <c r="BM319"/>
      <c r="BN319"/>
      <c r="BO319"/>
      <c r="BP319"/>
      <c r="BQ319"/>
      <c r="BR319"/>
      <c r="BS319"/>
      <c r="BT319"/>
      <c r="BU319"/>
      <c r="BV319"/>
      <c r="BW319"/>
      <c r="BX319"/>
      <c r="BY319"/>
      <c r="BZ319"/>
      <c r="CA319"/>
      <c r="CB319"/>
      <c r="CC319"/>
      <c r="CD319"/>
      <c r="CE319"/>
      <c r="CF319"/>
      <c r="CG319"/>
      <c r="CH319"/>
      <c r="CI319"/>
      <c r="CJ319"/>
      <c r="CK319"/>
      <c r="CL319"/>
      <c r="CM319"/>
      <c r="CN319"/>
      <c r="CO319"/>
      <c r="CP319"/>
      <c r="CQ319"/>
      <c r="CR319"/>
      <c r="CS319"/>
      <c r="CT319"/>
      <c r="CU319"/>
      <c r="CV319"/>
      <c r="CW319"/>
      <c r="CX319"/>
      <c r="CY319"/>
      <c r="CZ319"/>
      <c r="DA319"/>
      <c r="DB319"/>
      <c r="DC319"/>
      <c r="DD319"/>
      <c r="DE319"/>
      <c r="DF319"/>
      <c r="DG319"/>
      <c r="DH319"/>
      <c r="DI319"/>
      <c r="DJ319"/>
      <c r="DK319"/>
      <c r="DL319"/>
      <c r="DM319"/>
      <c r="DN319"/>
      <c r="DO319"/>
      <c r="DP319"/>
      <c r="DQ319"/>
      <c r="DR319"/>
      <c r="DS319"/>
      <c r="DT319"/>
      <c r="DU319"/>
      <c r="DV319"/>
      <c r="DW319"/>
      <c r="DX319"/>
      <c r="DY319"/>
      <c r="DZ319"/>
      <c r="EA319"/>
      <c r="EB319"/>
      <c r="EC319"/>
      <c r="ED319"/>
      <c r="EE319"/>
      <c r="EF319"/>
      <c r="EG319"/>
      <c r="EH319"/>
      <c r="EI319"/>
      <c r="EJ319"/>
      <c r="EK319"/>
      <c r="EL319"/>
      <c r="EM319"/>
      <c r="EN319"/>
      <c r="EO319"/>
      <c r="EP319"/>
      <c r="EQ319"/>
      <c r="ER319"/>
      <c r="ES319"/>
      <c r="ET319"/>
      <c r="EU319"/>
      <c r="EV319"/>
      <c r="EW319"/>
      <c r="EX319"/>
      <c r="EY319"/>
      <c r="EZ319"/>
      <c r="FA319"/>
      <c r="FB319"/>
      <c r="FC319"/>
      <c r="FD319"/>
      <c r="FE319"/>
      <c r="FF319"/>
      <c r="FG319"/>
      <c r="FH319"/>
      <c r="FI319"/>
      <c r="FJ319"/>
      <c r="FK319"/>
      <c r="FL319"/>
      <c r="FM319"/>
      <c r="FN319"/>
      <c r="FO319"/>
      <c r="FP319"/>
      <c r="FQ319"/>
      <c r="FR319"/>
      <c r="FS319"/>
    </row>
    <row r="320" spans="1:175">
      <c r="A320" s="255">
        <v>122</v>
      </c>
      <c r="B320" s="255" t="s">
        <v>175</v>
      </c>
      <c r="C320" s="255" t="s">
        <v>155</v>
      </c>
      <c r="D320" s="221">
        <v>3</v>
      </c>
      <c r="E320" s="221">
        <v>3</v>
      </c>
      <c r="F320" s="221">
        <v>3</v>
      </c>
      <c r="G320" s="221"/>
      <c r="H320" s="221"/>
      <c r="I320" s="221"/>
      <c r="J320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  <c r="BE320"/>
      <c r="BF320"/>
      <c r="BG320"/>
      <c r="BH320"/>
      <c r="BI320"/>
      <c r="BJ320"/>
      <c r="BK320"/>
      <c r="BL320"/>
      <c r="BM320"/>
      <c r="BN320"/>
      <c r="BO320"/>
      <c r="BP320"/>
      <c r="BQ320"/>
      <c r="BR320"/>
      <c r="BS320"/>
      <c r="BT320"/>
      <c r="BU320"/>
      <c r="BV320"/>
      <c r="BW320"/>
      <c r="BX320"/>
      <c r="BY320"/>
      <c r="BZ320"/>
      <c r="CA320"/>
      <c r="CB320"/>
      <c r="CC320"/>
      <c r="CD320"/>
      <c r="CE320"/>
      <c r="CF320"/>
      <c r="CG320"/>
      <c r="CH320"/>
      <c r="CI320"/>
      <c r="CJ320"/>
      <c r="CK320"/>
      <c r="CL320"/>
      <c r="CM320"/>
      <c r="CN320"/>
      <c r="CO320"/>
      <c r="CP320"/>
      <c r="CQ320"/>
      <c r="CR320"/>
      <c r="CS320"/>
      <c r="CT320"/>
      <c r="CU320"/>
      <c r="CV320"/>
      <c r="CW320"/>
      <c r="CX320"/>
      <c r="CY320"/>
      <c r="CZ320"/>
      <c r="DA320"/>
      <c r="DB320"/>
      <c r="DC320"/>
      <c r="DD320"/>
      <c r="DE320"/>
      <c r="DF320"/>
      <c r="DG320"/>
      <c r="DH320"/>
      <c r="DI320"/>
      <c r="DJ320"/>
      <c r="DK320"/>
      <c r="DL320"/>
      <c r="DM320"/>
      <c r="DN320"/>
      <c r="DO320"/>
      <c r="DP320"/>
      <c r="DQ320"/>
      <c r="DR320"/>
      <c r="DS320"/>
      <c r="DT320"/>
      <c r="DU320"/>
      <c r="DV320"/>
      <c r="DW320"/>
      <c r="DX320"/>
      <c r="DY320"/>
      <c r="DZ320"/>
      <c r="EA320"/>
      <c r="EB320"/>
      <c r="EC320"/>
      <c r="ED320"/>
      <c r="EE320"/>
      <c r="EF320"/>
      <c r="EG320"/>
      <c r="EH320"/>
      <c r="EI320"/>
      <c r="EJ320"/>
      <c r="EK320"/>
      <c r="EL320"/>
      <c r="EM320"/>
      <c r="EN320"/>
      <c r="EO320"/>
      <c r="EP320"/>
      <c r="EQ320"/>
      <c r="ER320"/>
      <c r="ES320"/>
      <c r="ET320"/>
      <c r="EU320"/>
      <c r="EV320"/>
      <c r="EW320"/>
      <c r="EX320"/>
      <c r="EY320"/>
      <c r="EZ320"/>
      <c r="FA320"/>
      <c r="FB320"/>
      <c r="FC320"/>
      <c r="FD320"/>
      <c r="FE320"/>
      <c r="FF320"/>
      <c r="FG320"/>
      <c r="FH320"/>
      <c r="FI320"/>
      <c r="FJ320"/>
      <c r="FK320"/>
      <c r="FL320"/>
      <c r="FM320"/>
      <c r="FN320"/>
      <c r="FO320"/>
      <c r="FP320"/>
      <c r="FQ320"/>
      <c r="FR320"/>
      <c r="FS320"/>
    </row>
    <row r="321" spans="1:175">
      <c r="A321" s="255">
        <v>122</v>
      </c>
      <c r="B321" s="255" t="s">
        <v>259</v>
      </c>
      <c r="C321" s="255" t="s">
        <v>155</v>
      </c>
      <c r="D321" s="221">
        <v>3.25</v>
      </c>
      <c r="E321" s="221">
        <v>3</v>
      </c>
      <c r="F321" s="221">
        <v>3.5</v>
      </c>
      <c r="G321" s="221"/>
      <c r="H321" s="221"/>
      <c r="I321" s="221"/>
      <c r="J321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  <c r="BE321"/>
      <c r="BF321"/>
      <c r="BG321"/>
      <c r="BH321"/>
      <c r="BI321"/>
      <c r="BJ321"/>
      <c r="BK321"/>
      <c r="BL321"/>
      <c r="BM321"/>
      <c r="BN321"/>
      <c r="BO321"/>
      <c r="BP321"/>
      <c r="BQ321"/>
      <c r="BR321"/>
      <c r="BS321"/>
      <c r="BT321"/>
      <c r="BU321"/>
      <c r="BV321"/>
      <c r="BW321"/>
      <c r="BX321"/>
      <c r="BY321"/>
      <c r="BZ321"/>
      <c r="CA321"/>
      <c r="CB321"/>
      <c r="CC321"/>
      <c r="CD321"/>
      <c r="CE321"/>
      <c r="CF321"/>
      <c r="CG321"/>
      <c r="CH321"/>
      <c r="CI321"/>
      <c r="CJ321"/>
      <c r="CK321"/>
      <c r="CL321"/>
      <c r="CM321"/>
      <c r="CN321"/>
      <c r="CO321"/>
      <c r="CP321"/>
      <c r="CQ321"/>
      <c r="CR321"/>
      <c r="CS321"/>
      <c r="CT321"/>
      <c r="CU321"/>
      <c r="CV321"/>
      <c r="CW321"/>
      <c r="CX321"/>
      <c r="CY321"/>
      <c r="CZ321"/>
      <c r="DA321"/>
      <c r="DB321"/>
      <c r="DC321"/>
      <c r="DD321"/>
      <c r="DE321"/>
      <c r="DF321"/>
      <c r="DG321"/>
      <c r="DH321"/>
      <c r="DI321"/>
      <c r="DJ321"/>
      <c r="DK321"/>
      <c r="DL321"/>
      <c r="DM321"/>
      <c r="DN321"/>
      <c r="DO321"/>
      <c r="DP321"/>
      <c r="DQ321"/>
      <c r="DR321"/>
      <c r="DS321"/>
      <c r="DT321"/>
      <c r="DU321"/>
      <c r="DV321"/>
      <c r="DW321"/>
      <c r="DX321"/>
      <c r="DY321"/>
      <c r="DZ321"/>
      <c r="EA321"/>
      <c r="EB321"/>
      <c r="EC321"/>
      <c r="ED321"/>
      <c r="EE321"/>
      <c r="EF321"/>
      <c r="EG321"/>
      <c r="EH321"/>
      <c r="EI321"/>
      <c r="EJ321"/>
      <c r="EK321"/>
      <c r="EL321"/>
      <c r="EM321"/>
      <c r="EN321"/>
      <c r="EO321"/>
      <c r="EP321"/>
      <c r="EQ321"/>
      <c r="ER321"/>
      <c r="ES321"/>
      <c r="ET321"/>
      <c r="EU321"/>
      <c r="EV321"/>
      <c r="EW321"/>
      <c r="EX321"/>
      <c r="EY321"/>
      <c r="EZ321"/>
      <c r="FA321"/>
      <c r="FB321"/>
      <c r="FC321"/>
      <c r="FD321"/>
      <c r="FE321"/>
      <c r="FF321"/>
      <c r="FG321"/>
      <c r="FH321"/>
      <c r="FI321"/>
      <c r="FJ321"/>
      <c r="FK321"/>
      <c r="FL321"/>
      <c r="FM321"/>
      <c r="FN321"/>
      <c r="FO321"/>
      <c r="FP321"/>
      <c r="FQ321"/>
      <c r="FR321"/>
      <c r="FS321"/>
    </row>
    <row r="322" spans="1:175">
      <c r="A322" s="255">
        <v>123</v>
      </c>
      <c r="B322" s="255" t="s">
        <v>229</v>
      </c>
      <c r="C322" s="255" t="s">
        <v>294</v>
      </c>
      <c r="D322" s="221">
        <v>1.3875</v>
      </c>
      <c r="E322" s="221">
        <v>1.2</v>
      </c>
      <c r="F322" s="221">
        <v>1.45</v>
      </c>
      <c r="G322" s="221"/>
      <c r="H322" s="221"/>
      <c r="I322" s="221"/>
      <c r="J32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  <c r="BE322"/>
      <c r="BF322"/>
      <c r="BG322"/>
      <c r="BH322"/>
      <c r="BI322"/>
      <c r="BJ322"/>
      <c r="BK322"/>
      <c r="BL322"/>
      <c r="BM322"/>
      <c r="BN322"/>
      <c r="BO322"/>
      <c r="BP322"/>
      <c r="BQ322"/>
      <c r="BR322"/>
      <c r="BS322"/>
      <c r="BT322"/>
      <c r="BU322"/>
      <c r="BV322"/>
      <c r="BW322"/>
      <c r="BX322"/>
      <c r="BY322"/>
      <c r="BZ322"/>
      <c r="CA322"/>
      <c r="CB322"/>
      <c r="CC322"/>
      <c r="CD322"/>
      <c r="CE322"/>
      <c r="CF322"/>
      <c r="CG322"/>
      <c r="CH322"/>
      <c r="CI322"/>
      <c r="CJ322"/>
      <c r="CK322"/>
      <c r="CL322"/>
      <c r="CM322"/>
      <c r="CN322"/>
      <c r="CO322"/>
      <c r="CP322"/>
      <c r="CQ322"/>
      <c r="CR322"/>
      <c r="CS322"/>
      <c r="CT322"/>
      <c r="CU322"/>
      <c r="CV322"/>
      <c r="CW322"/>
      <c r="CX322"/>
      <c r="CY322"/>
      <c r="CZ322"/>
      <c r="DA322"/>
      <c r="DB322"/>
      <c r="DC322"/>
      <c r="DD322"/>
      <c r="DE322"/>
      <c r="DF322"/>
      <c r="DG322"/>
      <c r="DH322"/>
      <c r="DI322"/>
      <c r="DJ322"/>
      <c r="DK322"/>
      <c r="DL322"/>
      <c r="DM322"/>
      <c r="DN322"/>
      <c r="DO322"/>
      <c r="DP322"/>
      <c r="DQ322"/>
      <c r="DR322"/>
      <c r="DS322"/>
      <c r="DT322"/>
      <c r="DU322"/>
      <c r="DV322"/>
      <c r="DW322"/>
      <c r="DX322"/>
      <c r="DY322"/>
      <c r="DZ322"/>
      <c r="EA322"/>
      <c r="EB322"/>
      <c r="EC322"/>
      <c r="ED322"/>
      <c r="EE322"/>
      <c r="EF322"/>
      <c r="EG322"/>
      <c r="EH322"/>
      <c r="EI322"/>
      <c r="EJ322"/>
      <c r="EK322"/>
      <c r="EL322"/>
      <c r="EM322"/>
      <c r="EN322"/>
      <c r="EO322"/>
      <c r="EP322"/>
      <c r="EQ322"/>
      <c r="ER322"/>
      <c r="ES322"/>
      <c r="ET322"/>
      <c r="EU322"/>
      <c r="EV322"/>
      <c r="EW322"/>
      <c r="EX322"/>
      <c r="EY322"/>
      <c r="EZ322"/>
      <c r="FA322"/>
      <c r="FB322"/>
      <c r="FC322"/>
      <c r="FD322"/>
      <c r="FE322"/>
      <c r="FF322"/>
      <c r="FG322"/>
      <c r="FH322"/>
      <c r="FI322"/>
      <c r="FJ322"/>
      <c r="FK322"/>
      <c r="FL322"/>
      <c r="FM322"/>
      <c r="FN322"/>
      <c r="FO322"/>
      <c r="FP322"/>
      <c r="FQ322"/>
      <c r="FR322"/>
      <c r="FS322"/>
    </row>
    <row r="323" spans="1:175">
      <c r="A323" s="255">
        <v>124</v>
      </c>
      <c r="B323" s="255" t="s">
        <v>229</v>
      </c>
      <c r="C323" s="255" t="s">
        <v>147</v>
      </c>
      <c r="D323" s="221">
        <v>1.2875000000000001</v>
      </c>
      <c r="E323" s="221">
        <v>1.25</v>
      </c>
      <c r="F323" s="221">
        <v>1.4</v>
      </c>
      <c r="G323" s="221"/>
      <c r="H323" s="221"/>
      <c r="I323" s="221"/>
      <c r="J323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  <c r="BE323"/>
      <c r="BF323"/>
      <c r="BG323"/>
      <c r="BH323"/>
      <c r="BI323"/>
      <c r="BJ323"/>
      <c r="BK323"/>
      <c r="BL323"/>
      <c r="BM323"/>
      <c r="BN323"/>
      <c r="BO323"/>
      <c r="BP323"/>
      <c r="BQ323"/>
      <c r="BR323"/>
      <c r="BS323"/>
      <c r="BT323"/>
      <c r="BU323"/>
      <c r="BV323"/>
      <c r="BW323"/>
      <c r="BX323"/>
      <c r="BY323"/>
      <c r="BZ323"/>
      <c r="CA323"/>
      <c r="CB323"/>
      <c r="CC323"/>
      <c r="CD323"/>
      <c r="CE323"/>
      <c r="CF323"/>
      <c r="CG323"/>
      <c r="CH323"/>
      <c r="CI323"/>
      <c r="CJ323"/>
      <c r="CK323"/>
      <c r="CL323"/>
      <c r="CM323"/>
      <c r="CN323"/>
      <c r="CO323"/>
      <c r="CP323"/>
      <c r="CQ323"/>
      <c r="CR323"/>
      <c r="CS323"/>
      <c r="CT323"/>
      <c r="CU323"/>
      <c r="CV323"/>
      <c r="CW323"/>
      <c r="CX323"/>
      <c r="CY323"/>
      <c r="CZ323"/>
      <c r="DA323"/>
      <c r="DB323"/>
      <c r="DC323"/>
      <c r="DD323"/>
      <c r="DE323"/>
      <c r="DF323"/>
      <c r="DG323"/>
      <c r="DH323"/>
      <c r="DI323"/>
      <c r="DJ323"/>
      <c r="DK323"/>
      <c r="DL323"/>
      <c r="DM323"/>
      <c r="DN323"/>
      <c r="DO323"/>
      <c r="DP323"/>
      <c r="DQ323"/>
      <c r="DR323"/>
      <c r="DS323"/>
      <c r="DT323"/>
      <c r="DU323"/>
      <c r="DV323"/>
      <c r="DW323"/>
      <c r="DX323"/>
      <c r="DY323"/>
      <c r="DZ323"/>
      <c r="EA323"/>
      <c r="EB323"/>
      <c r="EC323"/>
      <c r="ED323"/>
      <c r="EE323"/>
      <c r="EF323"/>
      <c r="EG323"/>
      <c r="EH323"/>
      <c r="EI323"/>
      <c r="EJ323"/>
      <c r="EK323"/>
      <c r="EL323"/>
      <c r="EM323"/>
      <c r="EN323"/>
      <c r="EO323"/>
      <c r="EP323"/>
      <c r="EQ323"/>
      <c r="ER323"/>
      <c r="ES323"/>
      <c r="ET323"/>
      <c r="EU323"/>
      <c r="EV323"/>
      <c r="EW323"/>
      <c r="EX323"/>
      <c r="EY323"/>
      <c r="EZ323"/>
      <c r="FA323"/>
      <c r="FB323"/>
      <c r="FC323"/>
      <c r="FD323"/>
      <c r="FE323"/>
      <c r="FF323"/>
      <c r="FG323"/>
      <c r="FH323"/>
      <c r="FI323"/>
      <c r="FJ323"/>
      <c r="FK323"/>
      <c r="FL323"/>
      <c r="FM323"/>
      <c r="FN323"/>
      <c r="FO323"/>
      <c r="FP323"/>
      <c r="FQ323"/>
      <c r="FR323"/>
      <c r="FS323"/>
    </row>
    <row r="324" spans="1:175">
      <c r="A324" s="255">
        <v>124</v>
      </c>
      <c r="B324" s="255" t="s">
        <v>182</v>
      </c>
      <c r="C324" s="255" t="s">
        <v>147</v>
      </c>
      <c r="D324" s="221">
        <v>1.2749999999999999</v>
      </c>
      <c r="E324" s="221">
        <v>1.25</v>
      </c>
      <c r="F324" s="221">
        <v>1.35</v>
      </c>
      <c r="G324" s="221"/>
      <c r="H324" s="221"/>
      <c r="I324" s="221"/>
      <c r="J324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  <c r="BE324"/>
      <c r="BF324"/>
      <c r="BG324"/>
      <c r="BH324"/>
      <c r="BI324"/>
      <c r="BJ324"/>
      <c r="BK324"/>
      <c r="BL324"/>
      <c r="BM324"/>
      <c r="BN324"/>
      <c r="BO324"/>
      <c r="BP324"/>
      <c r="BQ324"/>
      <c r="BR324"/>
      <c r="BS324"/>
      <c r="BT324"/>
      <c r="BU324"/>
      <c r="BV324"/>
      <c r="BW324"/>
      <c r="BX324"/>
      <c r="BY324"/>
      <c r="BZ324"/>
      <c r="CA324"/>
      <c r="CB324"/>
      <c r="CC324"/>
      <c r="CD324"/>
      <c r="CE324"/>
      <c r="CF324"/>
      <c r="CG324"/>
      <c r="CH324"/>
      <c r="CI324"/>
      <c r="CJ324"/>
      <c r="CK324"/>
      <c r="CL324"/>
      <c r="CM324"/>
      <c r="CN324"/>
      <c r="CO324"/>
      <c r="CP324"/>
      <c r="CQ324"/>
      <c r="CR324"/>
      <c r="CS324"/>
      <c r="CT324"/>
      <c r="CU324"/>
      <c r="CV324"/>
      <c r="CW324"/>
      <c r="CX324"/>
      <c r="CY324"/>
      <c r="CZ324"/>
      <c r="DA324"/>
      <c r="DB324"/>
      <c r="DC324"/>
      <c r="DD324"/>
      <c r="DE324"/>
      <c r="DF324"/>
      <c r="DG324"/>
      <c r="DH324"/>
      <c r="DI324"/>
      <c r="DJ324"/>
      <c r="DK324"/>
      <c r="DL324"/>
      <c r="DM324"/>
      <c r="DN324"/>
      <c r="DO324"/>
      <c r="DP324"/>
      <c r="DQ324"/>
      <c r="DR324"/>
      <c r="DS324"/>
      <c r="DT324"/>
      <c r="DU324"/>
      <c r="DV324"/>
      <c r="DW324"/>
      <c r="DX324"/>
      <c r="DY324"/>
      <c r="DZ324"/>
      <c r="EA324"/>
      <c r="EB324"/>
      <c r="EC324"/>
      <c r="ED324"/>
      <c r="EE324"/>
      <c r="EF324"/>
      <c r="EG324"/>
      <c r="EH324"/>
      <c r="EI324"/>
      <c r="EJ324"/>
      <c r="EK324"/>
      <c r="EL324"/>
      <c r="EM324"/>
      <c r="EN324"/>
      <c r="EO324"/>
      <c r="EP324"/>
      <c r="EQ324"/>
      <c r="ER324"/>
      <c r="ES324"/>
      <c r="ET324"/>
      <c r="EU324"/>
      <c r="EV324"/>
      <c r="EW324"/>
      <c r="EX324"/>
      <c r="EY324"/>
      <c r="EZ324"/>
      <c r="FA324"/>
      <c r="FB324"/>
      <c r="FC324"/>
      <c r="FD324"/>
      <c r="FE324"/>
      <c r="FF324"/>
      <c r="FG324"/>
      <c r="FH324"/>
      <c r="FI324"/>
      <c r="FJ324"/>
      <c r="FK324"/>
      <c r="FL324"/>
      <c r="FM324"/>
      <c r="FN324"/>
      <c r="FO324"/>
      <c r="FP324"/>
      <c r="FQ324"/>
      <c r="FR324"/>
      <c r="FS324"/>
    </row>
    <row r="325" spans="1:175">
      <c r="A325" s="255">
        <v>124</v>
      </c>
      <c r="B325" s="255" t="s">
        <v>175</v>
      </c>
      <c r="C325" s="255" t="s">
        <v>147</v>
      </c>
      <c r="D325" s="221">
        <v>1.2</v>
      </c>
      <c r="E325" s="221">
        <v>1.2</v>
      </c>
      <c r="F325" s="221">
        <v>1.2</v>
      </c>
      <c r="G325" s="221"/>
      <c r="H325" s="221"/>
      <c r="I325" s="221"/>
      <c r="J325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  <c r="BE325"/>
      <c r="BF325"/>
      <c r="BG325"/>
      <c r="BH325"/>
      <c r="BI325"/>
      <c r="BJ325"/>
      <c r="BK325"/>
      <c r="BL325"/>
      <c r="BM325"/>
      <c r="BN325"/>
      <c r="BO325"/>
      <c r="BP325"/>
      <c r="BQ325"/>
      <c r="BR325"/>
      <c r="BS325"/>
      <c r="BT325"/>
      <c r="BU325"/>
      <c r="BV325"/>
      <c r="BW325"/>
      <c r="BX325"/>
      <c r="BY325"/>
      <c r="BZ325"/>
      <c r="CA325"/>
      <c r="CB325"/>
      <c r="CC325"/>
      <c r="CD325"/>
      <c r="CE325"/>
      <c r="CF325"/>
      <c r="CG325"/>
      <c r="CH325"/>
      <c r="CI325"/>
      <c r="CJ325"/>
      <c r="CK325"/>
      <c r="CL325"/>
      <c r="CM325"/>
      <c r="CN325"/>
      <c r="CO325"/>
      <c r="CP325"/>
      <c r="CQ325"/>
      <c r="CR325"/>
      <c r="CS325"/>
      <c r="CT325"/>
      <c r="CU325"/>
      <c r="CV325"/>
      <c r="CW325"/>
      <c r="CX325"/>
      <c r="CY325"/>
      <c r="CZ325"/>
      <c r="DA325"/>
      <c r="DB325"/>
      <c r="DC325"/>
      <c r="DD325"/>
      <c r="DE325"/>
      <c r="DF325"/>
      <c r="DG325"/>
      <c r="DH325"/>
      <c r="DI325"/>
      <c r="DJ325"/>
      <c r="DK325"/>
      <c r="DL325"/>
      <c r="DM325"/>
      <c r="DN325"/>
      <c r="DO325"/>
      <c r="DP325"/>
      <c r="DQ325"/>
      <c r="DR325"/>
      <c r="DS325"/>
      <c r="DT325"/>
      <c r="DU325"/>
      <c r="DV325"/>
      <c r="DW325"/>
      <c r="DX325"/>
      <c r="DY325"/>
      <c r="DZ325"/>
      <c r="EA325"/>
      <c r="EB325"/>
      <c r="EC325"/>
      <c r="ED325"/>
      <c r="EE325"/>
      <c r="EF325"/>
      <c r="EG325"/>
      <c r="EH325"/>
      <c r="EI325"/>
      <c r="EJ325"/>
      <c r="EK325"/>
      <c r="EL325"/>
      <c r="EM325"/>
      <c r="EN325"/>
      <c r="EO325"/>
      <c r="EP325"/>
      <c r="EQ325"/>
      <c r="ER325"/>
      <c r="ES325"/>
      <c r="ET325"/>
      <c r="EU325"/>
      <c r="EV325"/>
      <c r="EW325"/>
      <c r="EX325"/>
      <c r="EY325"/>
      <c r="EZ325"/>
      <c r="FA325"/>
      <c r="FB325"/>
      <c r="FC325"/>
      <c r="FD325"/>
      <c r="FE325"/>
      <c r="FF325"/>
      <c r="FG325"/>
      <c r="FH325"/>
      <c r="FI325"/>
      <c r="FJ325"/>
      <c r="FK325"/>
      <c r="FL325"/>
      <c r="FM325"/>
      <c r="FN325"/>
      <c r="FO325"/>
      <c r="FP325"/>
      <c r="FQ325"/>
      <c r="FR325"/>
      <c r="FS325"/>
    </row>
    <row r="326" spans="1:175">
      <c r="A326" s="255">
        <v>124</v>
      </c>
      <c r="B326" s="255" t="s">
        <v>259</v>
      </c>
      <c r="C326" s="255" t="s">
        <v>147</v>
      </c>
      <c r="D326" s="221">
        <v>1.2200000000000002</v>
      </c>
      <c r="E326" s="221">
        <v>1.1000000000000001</v>
      </c>
      <c r="F326" s="221">
        <v>1.35</v>
      </c>
      <c r="G326" s="221"/>
      <c r="H326" s="221"/>
      <c r="I326" s="221"/>
      <c r="J326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  <c r="BE326"/>
      <c r="BF326"/>
      <c r="BG326"/>
      <c r="BH326"/>
      <c r="BI326"/>
      <c r="BJ326"/>
      <c r="BK326"/>
      <c r="BL326"/>
      <c r="BM326"/>
      <c r="BN326"/>
      <c r="BO326"/>
      <c r="BP326"/>
      <c r="BQ326"/>
      <c r="BR326"/>
      <c r="BS326"/>
      <c r="BT326"/>
      <c r="BU326"/>
      <c r="BV326"/>
      <c r="BW326"/>
      <c r="BX326"/>
      <c r="BY326"/>
      <c r="BZ326"/>
      <c r="CA326"/>
      <c r="CB326"/>
      <c r="CC326"/>
      <c r="CD326"/>
      <c r="CE326"/>
      <c r="CF326"/>
      <c r="CG326"/>
      <c r="CH326"/>
      <c r="CI326"/>
      <c r="CJ326"/>
      <c r="CK326"/>
      <c r="CL326"/>
      <c r="CM326"/>
      <c r="CN326"/>
      <c r="CO326"/>
      <c r="CP326"/>
      <c r="CQ326"/>
      <c r="CR326"/>
      <c r="CS326"/>
      <c r="CT326"/>
      <c r="CU326"/>
      <c r="CV326"/>
      <c r="CW326"/>
      <c r="CX326"/>
      <c r="CY326"/>
      <c r="CZ326"/>
      <c r="DA326"/>
      <c r="DB326"/>
      <c r="DC326"/>
      <c r="DD326"/>
      <c r="DE326"/>
      <c r="DF326"/>
      <c r="DG326"/>
      <c r="DH326"/>
      <c r="DI326"/>
      <c r="DJ326"/>
      <c r="DK326"/>
      <c r="DL326"/>
      <c r="DM326"/>
      <c r="DN326"/>
      <c r="DO326"/>
      <c r="DP326"/>
      <c r="DQ326"/>
      <c r="DR326"/>
      <c r="DS326"/>
      <c r="DT326"/>
      <c r="DU326"/>
      <c r="DV326"/>
      <c r="DW326"/>
      <c r="DX326"/>
      <c r="DY326"/>
      <c r="DZ326"/>
      <c r="EA326"/>
      <c r="EB326"/>
      <c r="EC326"/>
      <c r="ED326"/>
      <c r="EE326"/>
      <c r="EF326"/>
      <c r="EG326"/>
      <c r="EH326"/>
      <c r="EI326"/>
      <c r="EJ326"/>
      <c r="EK326"/>
      <c r="EL326"/>
      <c r="EM326"/>
      <c r="EN326"/>
      <c r="EO326"/>
      <c r="EP326"/>
      <c r="EQ326"/>
      <c r="ER326"/>
      <c r="ES326"/>
      <c r="ET326"/>
      <c r="EU326"/>
      <c r="EV326"/>
      <c r="EW326"/>
      <c r="EX326"/>
      <c r="EY326"/>
      <c r="EZ326"/>
      <c r="FA326"/>
      <c r="FB326"/>
      <c r="FC326"/>
      <c r="FD326"/>
      <c r="FE326"/>
      <c r="FF326"/>
      <c r="FG326"/>
      <c r="FH326"/>
      <c r="FI326"/>
      <c r="FJ326"/>
      <c r="FK326"/>
      <c r="FL326"/>
      <c r="FM326"/>
      <c r="FN326"/>
      <c r="FO326"/>
      <c r="FP326"/>
      <c r="FQ326"/>
      <c r="FR326"/>
      <c r="FS326"/>
    </row>
    <row r="327" spans="1:175">
      <c r="A327" s="255">
        <v>125</v>
      </c>
      <c r="B327" s="255" t="s">
        <v>229</v>
      </c>
      <c r="C327" s="255" t="s">
        <v>148</v>
      </c>
      <c r="D327" s="221">
        <v>1.75</v>
      </c>
      <c r="E327" s="221">
        <v>1.75</v>
      </c>
      <c r="F327" s="221">
        <v>1.75</v>
      </c>
      <c r="G327" s="221"/>
      <c r="H327" s="221"/>
      <c r="I327" s="221"/>
      <c r="J327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  <c r="BE327"/>
      <c r="BF327"/>
      <c r="BG327"/>
      <c r="BH327"/>
      <c r="BI327"/>
      <c r="BJ327"/>
      <c r="BK327"/>
      <c r="BL327"/>
      <c r="BM327"/>
      <c r="BN327"/>
      <c r="BO327"/>
      <c r="BP327"/>
      <c r="BQ327"/>
      <c r="BR327"/>
      <c r="BS327"/>
      <c r="BT327"/>
      <c r="BU327"/>
      <c r="BV327"/>
      <c r="BW327"/>
      <c r="BX327"/>
      <c r="BY327"/>
      <c r="BZ327"/>
      <c r="CA327"/>
      <c r="CB327"/>
      <c r="CC327"/>
      <c r="CD327"/>
      <c r="CE327"/>
      <c r="CF327"/>
      <c r="CG327"/>
      <c r="CH327"/>
      <c r="CI327"/>
      <c r="CJ327"/>
      <c r="CK327"/>
      <c r="CL327"/>
      <c r="CM327"/>
      <c r="CN327"/>
      <c r="CO327"/>
      <c r="CP327"/>
      <c r="CQ327"/>
      <c r="CR327"/>
      <c r="CS327"/>
      <c r="CT327"/>
      <c r="CU327"/>
      <c r="CV327"/>
      <c r="CW327"/>
      <c r="CX327"/>
      <c r="CY327"/>
      <c r="CZ327"/>
      <c r="DA327"/>
      <c r="DB327"/>
      <c r="DC327"/>
      <c r="DD327"/>
      <c r="DE327"/>
      <c r="DF327"/>
      <c r="DG327"/>
      <c r="DH327"/>
      <c r="DI327"/>
      <c r="DJ327"/>
      <c r="DK327"/>
      <c r="DL327"/>
      <c r="DM327"/>
      <c r="DN327"/>
      <c r="DO327"/>
      <c r="DP327"/>
      <c r="DQ327"/>
      <c r="DR327"/>
      <c r="DS327"/>
      <c r="DT327"/>
      <c r="DU327"/>
      <c r="DV327"/>
      <c r="DW327"/>
      <c r="DX327"/>
      <c r="DY327"/>
      <c r="DZ327"/>
      <c r="EA327"/>
      <c r="EB327"/>
      <c r="EC327"/>
      <c r="ED327"/>
      <c r="EE327"/>
      <c r="EF327"/>
      <c r="EG327"/>
      <c r="EH327"/>
      <c r="EI327"/>
      <c r="EJ327"/>
      <c r="EK327"/>
      <c r="EL327"/>
      <c r="EM327"/>
      <c r="EN327"/>
      <c r="EO327"/>
      <c r="EP327"/>
      <c r="EQ327"/>
      <c r="ER327"/>
      <c r="ES327"/>
      <c r="ET327"/>
      <c r="EU327"/>
      <c r="EV327"/>
      <c r="EW327"/>
      <c r="EX327"/>
      <c r="EY327"/>
      <c r="EZ327"/>
      <c r="FA327"/>
      <c r="FB327"/>
      <c r="FC327"/>
      <c r="FD327"/>
      <c r="FE327"/>
      <c r="FF327"/>
      <c r="FG327"/>
      <c r="FH327"/>
      <c r="FI327"/>
      <c r="FJ327"/>
      <c r="FK327"/>
      <c r="FL327"/>
      <c r="FM327"/>
      <c r="FN327"/>
      <c r="FO327"/>
      <c r="FP327"/>
      <c r="FQ327"/>
      <c r="FR327"/>
      <c r="FS327"/>
    </row>
    <row r="328" spans="1:175">
      <c r="A328" s="255">
        <v>125</v>
      </c>
      <c r="B328" s="255" t="s">
        <v>182</v>
      </c>
      <c r="C328" s="255" t="s">
        <v>148</v>
      </c>
      <c r="D328" s="221">
        <v>1.9</v>
      </c>
      <c r="E328" s="221">
        <v>1.75</v>
      </c>
      <c r="F328" s="221">
        <v>2</v>
      </c>
      <c r="G328" s="221"/>
      <c r="H328" s="221"/>
      <c r="I328" s="221"/>
      <c r="J328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  <c r="BE328"/>
      <c r="BF328"/>
      <c r="BG328"/>
      <c r="BH328"/>
      <c r="BI328"/>
      <c r="BJ328"/>
      <c r="BK328"/>
      <c r="BL328"/>
      <c r="BM328"/>
      <c r="BN328"/>
      <c r="BO328"/>
      <c r="BP328"/>
      <c r="BQ328"/>
      <c r="BR328"/>
      <c r="BS328"/>
      <c r="BT328"/>
      <c r="BU328"/>
      <c r="BV328"/>
      <c r="BW328"/>
      <c r="BX328"/>
      <c r="BY328"/>
      <c r="BZ328"/>
      <c r="CA328"/>
      <c r="CB328"/>
      <c r="CC328"/>
      <c r="CD328"/>
      <c r="CE328"/>
      <c r="CF328"/>
      <c r="CG328"/>
      <c r="CH328"/>
      <c r="CI328"/>
      <c r="CJ328"/>
      <c r="CK328"/>
      <c r="CL328"/>
      <c r="CM328"/>
      <c r="CN328"/>
      <c r="CO328"/>
      <c r="CP328"/>
      <c r="CQ328"/>
      <c r="CR328"/>
      <c r="CS328"/>
      <c r="CT328"/>
      <c r="CU328"/>
      <c r="CV328"/>
      <c r="CW328"/>
      <c r="CX328"/>
      <c r="CY328"/>
      <c r="CZ328"/>
      <c r="DA328"/>
      <c r="DB328"/>
      <c r="DC328"/>
      <c r="DD328"/>
      <c r="DE328"/>
      <c r="DF328"/>
      <c r="DG328"/>
      <c r="DH328"/>
      <c r="DI328"/>
      <c r="DJ328"/>
      <c r="DK328"/>
      <c r="DL328"/>
      <c r="DM328"/>
      <c r="DN328"/>
      <c r="DO328"/>
      <c r="DP328"/>
      <c r="DQ328"/>
      <c r="DR328"/>
      <c r="DS328"/>
      <c r="DT328"/>
      <c r="DU328"/>
      <c r="DV328"/>
      <c r="DW328"/>
      <c r="DX328"/>
      <c r="DY328"/>
      <c r="DZ328"/>
      <c r="EA328"/>
      <c r="EB328"/>
      <c r="EC328"/>
      <c r="ED328"/>
      <c r="EE328"/>
      <c r="EF328"/>
      <c r="EG328"/>
      <c r="EH328"/>
      <c r="EI328"/>
      <c r="EJ328"/>
      <c r="EK328"/>
      <c r="EL328"/>
      <c r="EM328"/>
      <c r="EN328"/>
      <c r="EO328"/>
      <c r="EP328"/>
      <c r="EQ328"/>
      <c r="ER328"/>
      <c r="ES328"/>
      <c r="ET328"/>
      <c r="EU328"/>
      <c r="EV328"/>
      <c r="EW328"/>
      <c r="EX328"/>
      <c r="EY328"/>
      <c r="EZ328"/>
      <c r="FA328"/>
      <c r="FB328"/>
      <c r="FC328"/>
      <c r="FD328"/>
      <c r="FE328"/>
      <c r="FF328"/>
      <c r="FG328"/>
      <c r="FH328"/>
      <c r="FI328"/>
      <c r="FJ328"/>
      <c r="FK328"/>
      <c r="FL328"/>
      <c r="FM328"/>
      <c r="FN328"/>
      <c r="FO328"/>
      <c r="FP328"/>
      <c r="FQ328"/>
      <c r="FR328"/>
      <c r="FS328"/>
    </row>
    <row r="329" spans="1:175">
      <c r="A329" s="255">
        <v>125</v>
      </c>
      <c r="B329" s="255" t="s">
        <v>175</v>
      </c>
      <c r="C329" s="255" t="s">
        <v>148</v>
      </c>
      <c r="D329" s="221">
        <v>1.6</v>
      </c>
      <c r="E329" s="221">
        <v>1.6</v>
      </c>
      <c r="F329" s="221">
        <v>1.6</v>
      </c>
      <c r="G329" s="221"/>
      <c r="H329" s="221"/>
      <c r="I329" s="221"/>
      <c r="J329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  <c r="BE329"/>
      <c r="BF329"/>
      <c r="BG329"/>
      <c r="BH329"/>
      <c r="BI329"/>
      <c r="BJ329"/>
      <c r="BK329"/>
      <c r="BL329"/>
      <c r="BM329"/>
      <c r="BN329"/>
      <c r="BO329"/>
      <c r="BP329"/>
      <c r="BQ329"/>
      <c r="BR329"/>
      <c r="BS329"/>
      <c r="BT329"/>
      <c r="BU329"/>
      <c r="BV329"/>
      <c r="BW329"/>
      <c r="BX329"/>
      <c r="BY329"/>
      <c r="BZ329"/>
      <c r="CA329"/>
      <c r="CB329"/>
      <c r="CC329"/>
      <c r="CD329"/>
      <c r="CE329"/>
      <c r="CF329"/>
      <c r="CG329"/>
      <c r="CH329"/>
      <c r="CI329"/>
      <c r="CJ329"/>
      <c r="CK329"/>
      <c r="CL329"/>
      <c r="CM329"/>
      <c r="CN329"/>
      <c r="CO329"/>
      <c r="CP329"/>
      <c r="CQ329"/>
      <c r="CR329"/>
      <c r="CS329"/>
      <c r="CT329"/>
      <c r="CU329"/>
      <c r="CV329"/>
      <c r="CW329"/>
      <c r="CX329"/>
      <c r="CY329"/>
      <c r="CZ329"/>
      <c r="DA329"/>
      <c r="DB329"/>
      <c r="DC329"/>
      <c r="DD329"/>
      <c r="DE329"/>
      <c r="DF329"/>
      <c r="DG329"/>
      <c r="DH329"/>
      <c r="DI329"/>
      <c r="DJ329"/>
      <c r="DK329"/>
      <c r="DL329"/>
      <c r="DM329"/>
      <c r="DN329"/>
      <c r="DO329"/>
      <c r="DP329"/>
      <c r="DQ329"/>
      <c r="DR329"/>
      <c r="DS329"/>
      <c r="DT329"/>
      <c r="DU329"/>
      <c r="DV329"/>
      <c r="DW329"/>
      <c r="DX329"/>
      <c r="DY329"/>
      <c r="DZ329"/>
      <c r="EA329"/>
      <c r="EB329"/>
      <c r="EC329"/>
      <c r="ED329"/>
      <c r="EE329"/>
      <c r="EF329"/>
      <c r="EG329"/>
      <c r="EH329"/>
      <c r="EI329"/>
      <c r="EJ329"/>
      <c r="EK329"/>
      <c r="EL329"/>
      <c r="EM329"/>
      <c r="EN329"/>
      <c r="EO329"/>
      <c r="EP329"/>
      <c r="EQ329"/>
      <c r="ER329"/>
      <c r="ES329"/>
      <c r="ET329"/>
      <c r="EU329"/>
      <c r="EV329"/>
      <c r="EW329"/>
      <c r="EX329"/>
      <c r="EY329"/>
      <c r="EZ329"/>
      <c r="FA329"/>
      <c r="FB329"/>
      <c r="FC329"/>
      <c r="FD329"/>
      <c r="FE329"/>
      <c r="FF329"/>
      <c r="FG329"/>
      <c r="FH329"/>
      <c r="FI329"/>
      <c r="FJ329"/>
      <c r="FK329"/>
      <c r="FL329"/>
      <c r="FM329"/>
      <c r="FN329"/>
      <c r="FO329"/>
      <c r="FP329"/>
      <c r="FQ329"/>
      <c r="FR329"/>
      <c r="FS329"/>
    </row>
    <row r="330" spans="1:175">
      <c r="A330" s="255">
        <v>125</v>
      </c>
      <c r="B330" s="255" t="s">
        <v>259</v>
      </c>
      <c r="C330" s="255" t="s">
        <v>148</v>
      </c>
      <c r="D330" s="221">
        <v>1.9</v>
      </c>
      <c r="E330" s="221">
        <v>1.8</v>
      </c>
      <c r="F330" s="221">
        <v>2</v>
      </c>
      <c r="G330" s="221"/>
      <c r="H330" s="221"/>
      <c r="I330" s="221"/>
      <c r="J330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  <c r="BE330"/>
      <c r="BF330"/>
      <c r="BG330"/>
      <c r="BH330"/>
      <c r="BI330"/>
      <c r="BJ330"/>
      <c r="BK330"/>
      <c r="BL330"/>
      <c r="BM330"/>
      <c r="BN330"/>
      <c r="BO330"/>
      <c r="BP330"/>
      <c r="BQ330"/>
      <c r="BR330"/>
      <c r="BS330"/>
      <c r="BT330"/>
      <c r="BU330"/>
      <c r="BV330"/>
      <c r="BW330"/>
      <c r="BX330"/>
      <c r="BY330"/>
      <c r="BZ330"/>
      <c r="CA330"/>
      <c r="CB330"/>
      <c r="CC330"/>
      <c r="CD330"/>
      <c r="CE330"/>
      <c r="CF330"/>
      <c r="CG330"/>
      <c r="CH330"/>
      <c r="CI330"/>
      <c r="CJ330"/>
      <c r="CK330"/>
      <c r="CL330"/>
      <c r="CM330"/>
      <c r="CN330"/>
      <c r="CO330"/>
      <c r="CP330"/>
      <c r="CQ330"/>
      <c r="CR330"/>
      <c r="CS330"/>
      <c r="CT330"/>
      <c r="CU330"/>
      <c r="CV330"/>
      <c r="CW330"/>
      <c r="CX330"/>
      <c r="CY330"/>
      <c r="CZ330"/>
      <c r="DA330"/>
      <c r="DB330"/>
      <c r="DC330"/>
      <c r="DD330"/>
      <c r="DE330"/>
      <c r="DF330"/>
      <c r="DG330"/>
      <c r="DH330"/>
      <c r="DI330"/>
      <c r="DJ330"/>
      <c r="DK330"/>
      <c r="DL330"/>
      <c r="DM330"/>
      <c r="DN330"/>
      <c r="DO330"/>
      <c r="DP330"/>
      <c r="DQ330"/>
      <c r="DR330"/>
      <c r="DS330"/>
      <c r="DT330"/>
      <c r="DU330"/>
      <c r="DV330"/>
      <c r="DW330"/>
      <c r="DX330"/>
      <c r="DY330"/>
      <c r="DZ330"/>
      <c r="EA330"/>
      <c r="EB330"/>
      <c r="EC330"/>
      <c r="ED330"/>
      <c r="EE330"/>
      <c r="EF330"/>
      <c r="EG330"/>
      <c r="EH330"/>
      <c r="EI330"/>
      <c r="EJ330"/>
      <c r="EK330"/>
      <c r="EL330"/>
      <c r="EM330"/>
      <c r="EN330"/>
      <c r="EO330"/>
      <c r="EP330"/>
      <c r="EQ330"/>
      <c r="ER330"/>
      <c r="ES330"/>
      <c r="ET330"/>
      <c r="EU330"/>
      <c r="EV330"/>
      <c r="EW330"/>
      <c r="EX330"/>
      <c r="EY330"/>
      <c r="EZ330"/>
      <c r="FA330"/>
      <c r="FB330"/>
      <c r="FC330"/>
      <c r="FD330"/>
      <c r="FE330"/>
      <c r="FF330"/>
      <c r="FG330"/>
      <c r="FH330"/>
      <c r="FI330"/>
      <c r="FJ330"/>
      <c r="FK330"/>
      <c r="FL330"/>
      <c r="FM330"/>
      <c r="FN330"/>
      <c r="FO330"/>
      <c r="FP330"/>
      <c r="FQ330"/>
      <c r="FR330"/>
      <c r="FS330"/>
    </row>
    <row r="331" spans="1:175">
      <c r="A331" s="255">
        <v>126</v>
      </c>
      <c r="B331" s="255" t="s">
        <v>229</v>
      </c>
      <c r="C331" s="255" t="s">
        <v>269</v>
      </c>
      <c r="D331" s="221">
        <v>4.5333333333333341</v>
      </c>
      <c r="E331" s="221">
        <v>4.5</v>
      </c>
      <c r="F331" s="221">
        <v>4.5999999999999996</v>
      </c>
      <c r="G331" s="221"/>
      <c r="H331" s="221"/>
      <c r="I331" s="221"/>
      <c r="J331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  <c r="BE331"/>
      <c r="BF331"/>
      <c r="BG331"/>
      <c r="BH331"/>
      <c r="BI331"/>
      <c r="BJ331"/>
      <c r="BK331"/>
      <c r="BL331"/>
      <c r="BM331"/>
      <c r="BN331"/>
      <c r="BO331"/>
      <c r="BP331"/>
      <c r="BQ331"/>
      <c r="BR331"/>
      <c r="BS331"/>
      <c r="BT331"/>
      <c r="BU331"/>
      <c r="BV331"/>
      <c r="BW331"/>
      <c r="BX331"/>
      <c r="BY331"/>
      <c r="BZ331"/>
      <c r="CA331"/>
      <c r="CB331"/>
      <c r="CC331"/>
      <c r="CD331"/>
      <c r="CE331"/>
      <c r="CF331"/>
      <c r="CG331"/>
      <c r="CH331"/>
      <c r="CI331"/>
      <c r="CJ331"/>
      <c r="CK331"/>
      <c r="CL331"/>
      <c r="CM331"/>
      <c r="CN331"/>
      <c r="CO331"/>
      <c r="CP331"/>
      <c r="CQ331"/>
      <c r="CR331"/>
      <c r="CS331"/>
      <c r="CT331"/>
      <c r="CU331"/>
      <c r="CV331"/>
      <c r="CW331"/>
      <c r="CX331"/>
      <c r="CY331"/>
      <c r="CZ331"/>
      <c r="DA331"/>
      <c r="DB331"/>
      <c r="DC331"/>
      <c r="DD331"/>
      <c r="DE331"/>
      <c r="DF331"/>
      <c r="DG331"/>
      <c r="DH331"/>
      <c r="DI331"/>
      <c r="DJ331"/>
      <c r="DK331"/>
      <c r="DL331"/>
      <c r="DM331"/>
      <c r="DN331"/>
      <c r="DO331"/>
      <c r="DP331"/>
      <c r="DQ331"/>
      <c r="DR331"/>
      <c r="DS331"/>
      <c r="DT331"/>
      <c r="DU331"/>
      <c r="DV331"/>
      <c r="DW331"/>
      <c r="DX331"/>
      <c r="DY331"/>
      <c r="DZ331"/>
      <c r="EA331"/>
      <c r="EB331"/>
      <c r="EC331"/>
      <c r="ED331"/>
      <c r="EE331"/>
      <c r="EF331"/>
      <c r="EG331"/>
      <c r="EH331"/>
      <c r="EI331"/>
      <c r="EJ331"/>
      <c r="EK331"/>
      <c r="EL331"/>
      <c r="EM331"/>
      <c r="EN331"/>
      <c r="EO331"/>
      <c r="EP331"/>
      <c r="EQ331"/>
      <c r="ER331"/>
      <c r="ES331"/>
      <c r="ET331"/>
      <c r="EU331"/>
      <c r="EV331"/>
      <c r="EW331"/>
      <c r="EX331"/>
      <c r="EY331"/>
      <c r="EZ331"/>
      <c r="FA331"/>
      <c r="FB331"/>
      <c r="FC331"/>
      <c r="FD331"/>
      <c r="FE331"/>
      <c r="FF331"/>
      <c r="FG331"/>
      <c r="FH331"/>
      <c r="FI331"/>
      <c r="FJ331"/>
      <c r="FK331"/>
      <c r="FL331"/>
      <c r="FM331"/>
      <c r="FN331"/>
      <c r="FO331"/>
      <c r="FP331"/>
      <c r="FQ331"/>
      <c r="FR331"/>
      <c r="FS331"/>
    </row>
    <row r="332" spans="1:175">
      <c r="A332" s="255">
        <v>126</v>
      </c>
      <c r="B332" s="255" t="s">
        <v>182</v>
      </c>
      <c r="C332" s="255" t="s">
        <v>269</v>
      </c>
      <c r="D332" s="221">
        <v>5</v>
      </c>
      <c r="E332" s="221">
        <v>5</v>
      </c>
      <c r="F332" s="221">
        <v>5</v>
      </c>
      <c r="G332" s="221"/>
      <c r="H332" s="221"/>
      <c r="I332" s="221"/>
      <c r="J33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  <c r="BE332"/>
      <c r="BF332"/>
      <c r="BG332"/>
      <c r="BH332"/>
      <c r="BI332"/>
      <c r="BJ332"/>
      <c r="BK332"/>
      <c r="BL332"/>
      <c r="BM332"/>
      <c r="BN332"/>
      <c r="BO332"/>
      <c r="BP332"/>
      <c r="BQ332"/>
      <c r="BR332"/>
      <c r="BS332"/>
      <c r="BT332"/>
      <c r="BU332"/>
      <c r="BV332"/>
      <c r="BW332"/>
      <c r="BX332"/>
      <c r="BY332"/>
      <c r="BZ332"/>
      <c r="CA332"/>
      <c r="CB332"/>
      <c r="CC332"/>
      <c r="CD332"/>
      <c r="CE332"/>
      <c r="CF332"/>
      <c r="CG332"/>
      <c r="CH332"/>
      <c r="CI332"/>
      <c r="CJ332"/>
      <c r="CK332"/>
      <c r="CL332"/>
      <c r="CM332"/>
      <c r="CN332"/>
      <c r="CO332"/>
      <c r="CP332"/>
      <c r="CQ332"/>
      <c r="CR332"/>
      <c r="CS332"/>
      <c r="CT332"/>
      <c r="CU332"/>
      <c r="CV332"/>
      <c r="CW332"/>
      <c r="CX332"/>
      <c r="CY332"/>
      <c r="CZ332"/>
      <c r="DA332"/>
      <c r="DB332"/>
      <c r="DC332"/>
      <c r="DD332"/>
      <c r="DE332"/>
      <c r="DF332"/>
      <c r="DG332"/>
      <c r="DH332"/>
      <c r="DI332"/>
      <c r="DJ332"/>
      <c r="DK332"/>
      <c r="DL332"/>
      <c r="DM332"/>
      <c r="DN332"/>
      <c r="DO332"/>
      <c r="DP332"/>
      <c r="DQ332"/>
      <c r="DR332"/>
      <c r="DS332"/>
      <c r="DT332"/>
      <c r="DU332"/>
      <c r="DV332"/>
      <c r="DW332"/>
      <c r="DX332"/>
      <c r="DY332"/>
      <c r="DZ332"/>
      <c r="EA332"/>
      <c r="EB332"/>
      <c r="EC332"/>
      <c r="ED332"/>
      <c r="EE332"/>
      <c r="EF332"/>
      <c r="EG332"/>
      <c r="EH332"/>
      <c r="EI332"/>
      <c r="EJ332"/>
      <c r="EK332"/>
      <c r="EL332"/>
      <c r="EM332"/>
      <c r="EN332"/>
      <c r="EO332"/>
      <c r="EP332"/>
      <c r="EQ332"/>
      <c r="ER332"/>
      <c r="ES332"/>
      <c r="ET332"/>
      <c r="EU332"/>
      <c r="EV332"/>
      <c r="EW332"/>
      <c r="EX332"/>
      <c r="EY332"/>
      <c r="EZ332"/>
      <c r="FA332"/>
      <c r="FB332"/>
      <c r="FC332"/>
      <c r="FD332"/>
      <c r="FE332"/>
      <c r="FF332"/>
      <c r="FG332"/>
      <c r="FH332"/>
      <c r="FI332"/>
      <c r="FJ332"/>
      <c r="FK332"/>
      <c r="FL332"/>
      <c r="FM332"/>
      <c r="FN332"/>
      <c r="FO332"/>
      <c r="FP332"/>
      <c r="FQ332"/>
      <c r="FR332"/>
      <c r="FS332"/>
    </row>
    <row r="333" spans="1:175">
      <c r="A333" s="255">
        <v>126</v>
      </c>
      <c r="B333" s="255" t="s">
        <v>175</v>
      </c>
      <c r="C333" s="255" t="s">
        <v>269</v>
      </c>
      <c r="D333" s="221">
        <v>4.5</v>
      </c>
      <c r="E333" s="221">
        <v>4.5</v>
      </c>
      <c r="F333" s="221">
        <v>4.5</v>
      </c>
      <c r="G333" s="221"/>
      <c r="H333" s="221"/>
      <c r="I333" s="221"/>
      <c r="J333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  <c r="BE333"/>
      <c r="BF333"/>
      <c r="BG333"/>
      <c r="BH333"/>
      <c r="BI333"/>
      <c r="BJ333"/>
      <c r="BK333"/>
      <c r="BL333"/>
      <c r="BM333"/>
      <c r="BN333"/>
      <c r="BO333"/>
      <c r="BP333"/>
      <c r="BQ333"/>
      <c r="BR333"/>
      <c r="BS333"/>
      <c r="BT333"/>
      <c r="BU333"/>
      <c r="BV333"/>
      <c r="BW333"/>
      <c r="BX333"/>
      <c r="BY333"/>
      <c r="BZ333"/>
      <c r="CA333"/>
      <c r="CB333"/>
      <c r="CC333"/>
      <c r="CD333"/>
      <c r="CE333"/>
      <c r="CF333"/>
      <c r="CG333"/>
      <c r="CH333"/>
      <c r="CI333"/>
      <c r="CJ333"/>
      <c r="CK333"/>
      <c r="CL333"/>
      <c r="CM333"/>
      <c r="CN333"/>
      <c r="CO333"/>
      <c r="CP333"/>
      <c r="CQ333"/>
      <c r="CR333"/>
      <c r="CS333"/>
      <c r="CT333"/>
      <c r="CU333"/>
      <c r="CV333"/>
      <c r="CW333"/>
      <c r="CX333"/>
      <c r="CY333"/>
      <c r="CZ333"/>
      <c r="DA333"/>
      <c r="DB333"/>
      <c r="DC333"/>
      <c r="DD333"/>
      <c r="DE333"/>
      <c r="DF333"/>
      <c r="DG333"/>
      <c r="DH333"/>
      <c r="DI333"/>
      <c r="DJ333"/>
      <c r="DK333"/>
      <c r="DL333"/>
      <c r="DM333"/>
      <c r="DN333"/>
      <c r="DO333"/>
      <c r="DP333"/>
      <c r="DQ333"/>
      <c r="DR333"/>
      <c r="DS333"/>
      <c r="DT333"/>
      <c r="DU333"/>
      <c r="DV333"/>
      <c r="DW333"/>
      <c r="DX333"/>
      <c r="DY333"/>
      <c r="DZ333"/>
      <c r="EA333"/>
      <c r="EB333"/>
      <c r="EC333"/>
      <c r="ED333"/>
      <c r="EE333"/>
      <c r="EF333"/>
      <c r="EG333"/>
      <c r="EH333"/>
      <c r="EI333"/>
      <c r="EJ333"/>
      <c r="EK333"/>
      <c r="EL333"/>
      <c r="EM333"/>
      <c r="EN333"/>
      <c r="EO333"/>
      <c r="EP333"/>
      <c r="EQ333"/>
      <c r="ER333"/>
      <c r="ES333"/>
      <c r="ET333"/>
      <c r="EU333"/>
      <c r="EV333"/>
      <c r="EW333"/>
      <c r="EX333"/>
      <c r="EY333"/>
      <c r="EZ333"/>
      <c r="FA333"/>
      <c r="FB333"/>
      <c r="FC333"/>
      <c r="FD333"/>
      <c r="FE333"/>
      <c r="FF333"/>
      <c r="FG333"/>
      <c r="FH333"/>
      <c r="FI333"/>
      <c r="FJ333"/>
      <c r="FK333"/>
      <c r="FL333"/>
      <c r="FM333"/>
      <c r="FN333"/>
      <c r="FO333"/>
      <c r="FP333"/>
      <c r="FQ333"/>
      <c r="FR333"/>
      <c r="FS333"/>
    </row>
    <row r="334" spans="1:175">
      <c r="A334" s="255">
        <v>126</v>
      </c>
      <c r="B334" s="255" t="s">
        <v>259</v>
      </c>
      <c r="C334" s="255" t="s">
        <v>269</v>
      </c>
      <c r="D334" s="221">
        <v>4.791666666666667</v>
      </c>
      <c r="E334" s="221">
        <v>4.3499999999999996</v>
      </c>
      <c r="F334" s="221">
        <v>5</v>
      </c>
      <c r="G334" s="221"/>
      <c r="H334" s="221"/>
      <c r="I334" s="221"/>
      <c r="J334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  <c r="BE334"/>
      <c r="BF334"/>
      <c r="BG334"/>
      <c r="BH334"/>
      <c r="BI334"/>
      <c r="BJ334"/>
      <c r="BK334"/>
      <c r="BL334"/>
      <c r="BM334"/>
      <c r="BN334"/>
      <c r="BO334"/>
      <c r="BP334"/>
      <c r="BQ334"/>
      <c r="BR334"/>
      <c r="BS334"/>
      <c r="BT334"/>
      <c r="BU334"/>
      <c r="BV334"/>
      <c r="BW334"/>
      <c r="BX334"/>
      <c r="BY334"/>
      <c r="BZ334"/>
      <c r="CA334"/>
      <c r="CB334"/>
      <c r="CC334"/>
      <c r="CD334"/>
      <c r="CE334"/>
      <c r="CF334"/>
      <c r="CG334"/>
      <c r="CH334"/>
      <c r="CI334"/>
      <c r="CJ334"/>
      <c r="CK334"/>
      <c r="CL334"/>
      <c r="CM334"/>
      <c r="CN334"/>
      <c r="CO334"/>
      <c r="CP334"/>
      <c r="CQ334"/>
      <c r="CR334"/>
      <c r="CS334"/>
      <c r="CT334"/>
      <c r="CU334"/>
      <c r="CV334"/>
      <c r="CW334"/>
      <c r="CX334"/>
      <c r="CY334"/>
      <c r="CZ334"/>
      <c r="DA334"/>
      <c r="DB334"/>
      <c r="DC334"/>
      <c r="DD334"/>
      <c r="DE334"/>
      <c r="DF334"/>
      <c r="DG334"/>
      <c r="DH334"/>
      <c r="DI334"/>
      <c r="DJ334"/>
      <c r="DK334"/>
      <c r="DL334"/>
      <c r="DM334"/>
      <c r="DN334"/>
      <c r="DO334"/>
      <c r="DP334"/>
      <c r="DQ334"/>
      <c r="DR334"/>
      <c r="DS334"/>
      <c r="DT334"/>
      <c r="DU334"/>
      <c r="DV334"/>
      <c r="DW334"/>
      <c r="DX334"/>
      <c r="DY334"/>
      <c r="DZ334"/>
      <c r="EA334"/>
      <c r="EB334"/>
      <c r="EC334"/>
      <c r="ED334"/>
      <c r="EE334"/>
      <c r="EF334"/>
      <c r="EG334"/>
      <c r="EH334"/>
      <c r="EI334"/>
      <c r="EJ334"/>
      <c r="EK334"/>
      <c r="EL334"/>
      <c r="EM334"/>
      <c r="EN334"/>
      <c r="EO334"/>
      <c r="EP334"/>
      <c r="EQ334"/>
      <c r="ER334"/>
      <c r="ES334"/>
      <c r="ET334"/>
      <c r="EU334"/>
      <c r="EV334"/>
      <c r="EW334"/>
      <c r="EX334"/>
      <c r="EY334"/>
      <c r="EZ334"/>
      <c r="FA334"/>
      <c r="FB334"/>
      <c r="FC334"/>
      <c r="FD334"/>
      <c r="FE334"/>
      <c r="FF334"/>
      <c r="FG334"/>
      <c r="FH334"/>
      <c r="FI334"/>
      <c r="FJ334"/>
      <c r="FK334"/>
      <c r="FL334"/>
      <c r="FM334"/>
      <c r="FN334"/>
      <c r="FO334"/>
      <c r="FP334"/>
      <c r="FQ334"/>
      <c r="FR334"/>
      <c r="FS334"/>
    </row>
    <row r="335" spans="1:175">
      <c r="A335" s="255">
        <v>127</v>
      </c>
      <c r="B335" s="255" t="s">
        <v>229</v>
      </c>
      <c r="C335" s="255" t="s">
        <v>270</v>
      </c>
      <c r="D335" s="221">
        <v>4.2666666666666666</v>
      </c>
      <c r="E335" s="221">
        <v>4.25</v>
      </c>
      <c r="F335" s="221">
        <v>4.3</v>
      </c>
      <c r="G335" s="221"/>
      <c r="H335" s="221"/>
      <c r="I335" s="221"/>
      <c r="J335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  <c r="BE335"/>
      <c r="BF335"/>
      <c r="BG335"/>
      <c r="BH335"/>
      <c r="BI335"/>
      <c r="BJ335"/>
      <c r="BK335"/>
      <c r="BL335"/>
      <c r="BM335"/>
      <c r="BN335"/>
      <c r="BO335"/>
      <c r="BP335"/>
      <c r="BQ335"/>
      <c r="BR335"/>
      <c r="BS335"/>
      <c r="BT335"/>
      <c r="BU335"/>
      <c r="BV335"/>
      <c r="BW335"/>
      <c r="BX335"/>
      <c r="BY335"/>
      <c r="BZ335"/>
      <c r="CA335"/>
      <c r="CB335"/>
      <c r="CC335"/>
      <c r="CD335"/>
      <c r="CE335"/>
      <c r="CF335"/>
      <c r="CG335"/>
      <c r="CH335"/>
      <c r="CI335"/>
      <c r="CJ335"/>
      <c r="CK335"/>
      <c r="CL335"/>
      <c r="CM335"/>
      <c r="CN335"/>
      <c r="CO335"/>
      <c r="CP335"/>
      <c r="CQ335"/>
      <c r="CR335"/>
      <c r="CS335"/>
      <c r="CT335"/>
      <c r="CU335"/>
      <c r="CV335"/>
      <c r="CW335"/>
      <c r="CX335"/>
      <c r="CY335"/>
      <c r="CZ335"/>
      <c r="DA335"/>
      <c r="DB335"/>
      <c r="DC335"/>
      <c r="DD335"/>
      <c r="DE335"/>
      <c r="DF335"/>
      <c r="DG335"/>
      <c r="DH335"/>
      <c r="DI335"/>
      <c r="DJ335"/>
      <c r="DK335"/>
      <c r="DL335"/>
      <c r="DM335"/>
      <c r="DN335"/>
      <c r="DO335"/>
      <c r="DP335"/>
      <c r="DQ335"/>
      <c r="DR335"/>
      <c r="DS335"/>
      <c r="DT335"/>
      <c r="DU335"/>
      <c r="DV335"/>
      <c r="DW335"/>
      <c r="DX335"/>
      <c r="DY335"/>
      <c r="DZ335"/>
      <c r="EA335"/>
      <c r="EB335"/>
      <c r="EC335"/>
      <c r="ED335"/>
      <c r="EE335"/>
      <c r="EF335"/>
      <c r="EG335"/>
      <c r="EH335"/>
      <c r="EI335"/>
      <c r="EJ335"/>
      <c r="EK335"/>
      <c r="EL335"/>
      <c r="EM335"/>
      <c r="EN335"/>
      <c r="EO335"/>
      <c r="EP335"/>
      <c r="EQ335"/>
      <c r="ER335"/>
      <c r="ES335"/>
      <c r="ET335"/>
      <c r="EU335"/>
      <c r="EV335"/>
      <c r="EW335"/>
      <c r="EX335"/>
      <c r="EY335"/>
      <c r="EZ335"/>
      <c r="FA335"/>
      <c r="FB335"/>
      <c r="FC335"/>
      <c r="FD335"/>
      <c r="FE335"/>
      <c r="FF335"/>
      <c r="FG335"/>
      <c r="FH335"/>
      <c r="FI335"/>
      <c r="FJ335"/>
      <c r="FK335"/>
      <c r="FL335"/>
      <c r="FM335"/>
      <c r="FN335"/>
      <c r="FO335"/>
      <c r="FP335"/>
      <c r="FQ335"/>
      <c r="FR335"/>
      <c r="FS335"/>
    </row>
    <row r="336" spans="1:175">
      <c r="A336" s="255">
        <v>127</v>
      </c>
      <c r="B336" s="255" t="s">
        <v>182</v>
      </c>
      <c r="C336" s="255" t="s">
        <v>270</v>
      </c>
      <c r="D336" s="221">
        <v>4.4000000000000004</v>
      </c>
      <c r="E336" s="221">
        <v>4.25</v>
      </c>
      <c r="F336" s="221">
        <v>4.5</v>
      </c>
      <c r="G336" s="221"/>
      <c r="H336" s="221"/>
      <c r="I336" s="221"/>
      <c r="J336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  <c r="BE336"/>
      <c r="BF336"/>
      <c r="BG336"/>
      <c r="BH336"/>
      <c r="BI336"/>
      <c r="BJ336"/>
      <c r="BK336"/>
      <c r="BL336"/>
      <c r="BM336"/>
      <c r="BN336"/>
      <c r="BO336"/>
      <c r="BP336"/>
      <c r="BQ336"/>
      <c r="BR336"/>
      <c r="BS336"/>
      <c r="BT336"/>
      <c r="BU336"/>
      <c r="BV336"/>
      <c r="BW336"/>
      <c r="BX336"/>
      <c r="BY336"/>
      <c r="BZ336"/>
      <c r="CA336"/>
      <c r="CB336"/>
      <c r="CC336"/>
      <c r="CD336"/>
      <c r="CE336"/>
      <c r="CF336"/>
      <c r="CG336"/>
      <c r="CH336"/>
      <c r="CI336"/>
      <c r="CJ336"/>
      <c r="CK336"/>
      <c r="CL336"/>
      <c r="CM336"/>
      <c r="CN336"/>
      <c r="CO336"/>
      <c r="CP336"/>
      <c r="CQ336"/>
      <c r="CR336"/>
      <c r="CS336"/>
      <c r="CT336"/>
      <c r="CU336"/>
      <c r="CV336"/>
      <c r="CW336"/>
      <c r="CX336"/>
      <c r="CY336"/>
      <c r="CZ336"/>
      <c r="DA336"/>
      <c r="DB336"/>
      <c r="DC336"/>
      <c r="DD336"/>
      <c r="DE336"/>
      <c r="DF336"/>
      <c r="DG336"/>
      <c r="DH336"/>
      <c r="DI336"/>
      <c r="DJ336"/>
      <c r="DK336"/>
      <c r="DL336"/>
      <c r="DM336"/>
      <c r="DN336"/>
      <c r="DO336"/>
      <c r="DP336"/>
      <c r="DQ336"/>
      <c r="DR336"/>
      <c r="DS336"/>
      <c r="DT336"/>
      <c r="DU336"/>
      <c r="DV336"/>
      <c r="DW336"/>
      <c r="DX336"/>
      <c r="DY336"/>
      <c r="DZ336"/>
      <c r="EA336"/>
      <c r="EB336"/>
      <c r="EC336"/>
      <c r="ED336"/>
      <c r="EE336"/>
      <c r="EF336"/>
      <c r="EG336"/>
      <c r="EH336"/>
      <c r="EI336"/>
      <c r="EJ336"/>
      <c r="EK336"/>
      <c r="EL336"/>
      <c r="EM336"/>
      <c r="EN336"/>
      <c r="EO336"/>
      <c r="EP336"/>
      <c r="EQ336"/>
      <c r="ER336"/>
      <c r="ES336"/>
      <c r="ET336"/>
      <c r="EU336"/>
      <c r="EV336"/>
      <c r="EW336"/>
      <c r="EX336"/>
      <c r="EY336"/>
      <c r="EZ336"/>
      <c r="FA336"/>
      <c r="FB336"/>
      <c r="FC336"/>
      <c r="FD336"/>
      <c r="FE336"/>
      <c r="FF336"/>
      <c r="FG336"/>
      <c r="FH336"/>
      <c r="FI336"/>
      <c r="FJ336"/>
      <c r="FK336"/>
      <c r="FL336"/>
      <c r="FM336"/>
      <c r="FN336"/>
      <c r="FO336"/>
      <c r="FP336"/>
      <c r="FQ336"/>
      <c r="FR336"/>
      <c r="FS336"/>
    </row>
    <row r="337" spans="1:175">
      <c r="A337" s="255">
        <v>127</v>
      </c>
      <c r="B337" s="255" t="s">
        <v>175</v>
      </c>
      <c r="C337" s="255" t="s">
        <v>270</v>
      </c>
      <c r="D337" s="221">
        <v>4.25</v>
      </c>
      <c r="E337" s="221">
        <v>4.25</v>
      </c>
      <c r="F337" s="221">
        <v>4.25</v>
      </c>
      <c r="G337" s="221"/>
      <c r="H337" s="221"/>
      <c r="I337" s="221"/>
      <c r="J337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  <c r="BE337"/>
      <c r="BF337"/>
      <c r="BG337"/>
      <c r="BH337"/>
      <c r="BI337"/>
      <c r="BJ337"/>
      <c r="BK337"/>
      <c r="BL337"/>
      <c r="BM337"/>
      <c r="BN337"/>
      <c r="BO337"/>
      <c r="BP337"/>
      <c r="BQ337"/>
      <c r="BR337"/>
      <c r="BS337"/>
      <c r="BT337"/>
      <c r="BU337"/>
      <c r="BV337"/>
      <c r="BW337"/>
      <c r="BX337"/>
      <c r="BY337"/>
      <c r="BZ337"/>
      <c r="CA337"/>
      <c r="CB337"/>
      <c r="CC337"/>
      <c r="CD337"/>
      <c r="CE337"/>
      <c r="CF337"/>
      <c r="CG337"/>
      <c r="CH337"/>
      <c r="CI337"/>
      <c r="CJ337"/>
      <c r="CK337"/>
      <c r="CL337"/>
      <c r="CM337"/>
      <c r="CN337"/>
      <c r="CO337"/>
      <c r="CP337"/>
      <c r="CQ337"/>
      <c r="CR337"/>
      <c r="CS337"/>
      <c r="CT337"/>
      <c r="CU337"/>
      <c r="CV337"/>
      <c r="CW337"/>
      <c r="CX337"/>
      <c r="CY337"/>
      <c r="CZ337"/>
      <c r="DA337"/>
      <c r="DB337"/>
      <c r="DC337"/>
      <c r="DD337"/>
      <c r="DE337"/>
      <c r="DF337"/>
      <c r="DG337"/>
      <c r="DH337"/>
      <c r="DI337"/>
      <c r="DJ337"/>
      <c r="DK337"/>
      <c r="DL337"/>
      <c r="DM337"/>
      <c r="DN337"/>
      <c r="DO337"/>
      <c r="DP337"/>
      <c r="DQ337"/>
      <c r="DR337"/>
      <c r="DS337"/>
      <c r="DT337"/>
      <c r="DU337"/>
      <c r="DV337"/>
      <c r="DW337"/>
      <c r="DX337"/>
      <c r="DY337"/>
      <c r="DZ337"/>
      <c r="EA337"/>
      <c r="EB337"/>
      <c r="EC337"/>
      <c r="ED337"/>
      <c r="EE337"/>
      <c r="EF337"/>
      <c r="EG337"/>
      <c r="EH337"/>
      <c r="EI337"/>
      <c r="EJ337"/>
      <c r="EK337"/>
      <c r="EL337"/>
      <c r="EM337"/>
      <c r="EN337"/>
      <c r="EO337"/>
      <c r="EP337"/>
      <c r="EQ337"/>
      <c r="ER337"/>
      <c r="ES337"/>
      <c r="ET337"/>
      <c r="EU337"/>
      <c r="EV337"/>
      <c r="EW337"/>
      <c r="EX337"/>
      <c r="EY337"/>
      <c r="EZ337"/>
      <c r="FA337"/>
      <c r="FB337"/>
      <c r="FC337"/>
      <c r="FD337"/>
      <c r="FE337"/>
      <c r="FF337"/>
      <c r="FG337"/>
      <c r="FH337"/>
      <c r="FI337"/>
      <c r="FJ337"/>
      <c r="FK337"/>
      <c r="FL337"/>
      <c r="FM337"/>
      <c r="FN337"/>
      <c r="FO337"/>
      <c r="FP337"/>
      <c r="FQ337"/>
      <c r="FR337"/>
      <c r="FS337"/>
    </row>
    <row r="338" spans="1:175">
      <c r="A338" s="255">
        <v>127</v>
      </c>
      <c r="B338" s="255" t="s">
        <v>259</v>
      </c>
      <c r="C338" s="255" t="s">
        <v>270</v>
      </c>
      <c r="D338" s="221">
        <v>4.3833333333333337</v>
      </c>
      <c r="E338" s="221">
        <v>4.1500000000000004</v>
      </c>
      <c r="F338" s="221">
        <v>4.5</v>
      </c>
      <c r="G338" s="221"/>
      <c r="H338" s="221"/>
      <c r="I338" s="221"/>
      <c r="J338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  <c r="BE338"/>
      <c r="BF338"/>
      <c r="BG338"/>
      <c r="BH338"/>
      <c r="BI338"/>
      <c r="BJ338"/>
      <c r="BK338"/>
      <c r="BL338"/>
      <c r="BM338"/>
      <c r="BN338"/>
      <c r="BO338"/>
      <c r="BP338"/>
      <c r="BQ338"/>
      <c r="BR338"/>
      <c r="BS338"/>
      <c r="BT338"/>
      <c r="BU338"/>
      <c r="BV338"/>
      <c r="BW338"/>
      <c r="BX338"/>
      <c r="BY338"/>
      <c r="BZ338"/>
      <c r="CA338"/>
      <c r="CB338"/>
      <c r="CC338"/>
      <c r="CD338"/>
      <c r="CE338"/>
      <c r="CF338"/>
      <c r="CG338"/>
      <c r="CH338"/>
      <c r="CI338"/>
      <c r="CJ338"/>
      <c r="CK338"/>
      <c r="CL338"/>
      <c r="CM338"/>
      <c r="CN338"/>
      <c r="CO338"/>
      <c r="CP338"/>
      <c r="CQ338"/>
      <c r="CR338"/>
      <c r="CS338"/>
      <c r="CT338"/>
      <c r="CU338"/>
      <c r="CV338"/>
      <c r="CW338"/>
      <c r="CX338"/>
      <c r="CY338"/>
      <c r="CZ338"/>
      <c r="DA338"/>
      <c r="DB338"/>
      <c r="DC338"/>
      <c r="DD338"/>
      <c r="DE338"/>
      <c r="DF338"/>
      <c r="DG338"/>
      <c r="DH338"/>
      <c r="DI338"/>
      <c r="DJ338"/>
      <c r="DK338"/>
      <c r="DL338"/>
      <c r="DM338"/>
      <c r="DN338"/>
      <c r="DO338"/>
      <c r="DP338"/>
      <c r="DQ338"/>
      <c r="DR338"/>
      <c r="DS338"/>
      <c r="DT338"/>
      <c r="DU338"/>
      <c r="DV338"/>
      <c r="DW338"/>
      <c r="DX338"/>
      <c r="DY338"/>
      <c r="DZ338"/>
      <c r="EA338"/>
      <c r="EB338"/>
      <c r="EC338"/>
      <c r="ED338"/>
      <c r="EE338"/>
      <c r="EF338"/>
      <c r="EG338"/>
      <c r="EH338"/>
      <c r="EI338"/>
      <c r="EJ338"/>
      <c r="EK338"/>
      <c r="EL338"/>
      <c r="EM338"/>
      <c r="EN338"/>
      <c r="EO338"/>
      <c r="EP338"/>
      <c r="EQ338"/>
      <c r="ER338"/>
      <c r="ES338"/>
      <c r="ET338"/>
      <c r="EU338"/>
      <c r="EV338"/>
      <c r="EW338"/>
      <c r="EX338"/>
      <c r="EY338"/>
      <c r="EZ338"/>
      <c r="FA338"/>
      <c r="FB338"/>
      <c r="FC338"/>
      <c r="FD338"/>
      <c r="FE338"/>
      <c r="FF338"/>
      <c r="FG338"/>
      <c r="FH338"/>
      <c r="FI338"/>
      <c r="FJ338"/>
      <c r="FK338"/>
      <c r="FL338"/>
      <c r="FM338"/>
      <c r="FN338"/>
      <c r="FO338"/>
      <c r="FP338"/>
      <c r="FQ338"/>
      <c r="FR338"/>
      <c r="FS338"/>
    </row>
    <row r="339" spans="1:175">
      <c r="A339" s="255">
        <v>128</v>
      </c>
      <c r="B339" s="255" t="s">
        <v>229</v>
      </c>
      <c r="C339" s="255" t="s">
        <v>295</v>
      </c>
      <c r="D339" s="221">
        <v>52.666666666666664</v>
      </c>
      <c r="E339" s="221">
        <v>52</v>
      </c>
      <c r="F339" s="221">
        <v>53</v>
      </c>
      <c r="G339" s="221"/>
      <c r="H339" s="221"/>
      <c r="I339" s="221"/>
      <c r="J339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  <c r="BE339"/>
      <c r="BF339"/>
      <c r="BG339"/>
      <c r="BH339"/>
      <c r="BI339"/>
      <c r="BJ339"/>
      <c r="BK339"/>
      <c r="BL339"/>
      <c r="BM339"/>
      <c r="BN339"/>
      <c r="BO339"/>
      <c r="BP339"/>
      <c r="BQ339"/>
      <c r="BR339"/>
      <c r="BS339"/>
      <c r="BT339"/>
      <c r="BU339"/>
      <c r="BV339"/>
      <c r="BW339"/>
      <c r="BX339"/>
      <c r="BY339"/>
      <c r="BZ339"/>
      <c r="CA339"/>
      <c r="CB339"/>
      <c r="CC339"/>
      <c r="CD339"/>
      <c r="CE339"/>
      <c r="CF339"/>
      <c r="CG339"/>
      <c r="CH339"/>
      <c r="CI339"/>
      <c r="CJ339"/>
      <c r="CK339"/>
      <c r="CL339"/>
      <c r="CM339"/>
      <c r="CN339"/>
      <c r="CO339"/>
      <c r="CP339"/>
      <c r="CQ339"/>
      <c r="CR339"/>
      <c r="CS339"/>
      <c r="CT339"/>
      <c r="CU339"/>
      <c r="CV339"/>
      <c r="CW339"/>
      <c r="CX339"/>
      <c r="CY339"/>
      <c r="CZ339"/>
      <c r="DA339"/>
      <c r="DB339"/>
      <c r="DC339"/>
      <c r="DD339"/>
      <c r="DE339"/>
      <c r="DF339"/>
      <c r="DG339"/>
      <c r="DH339"/>
      <c r="DI339"/>
      <c r="DJ339"/>
      <c r="DK339"/>
      <c r="DL339"/>
      <c r="DM339"/>
      <c r="DN339"/>
      <c r="DO339"/>
      <c r="DP339"/>
      <c r="DQ339"/>
      <c r="DR339"/>
      <c r="DS339"/>
      <c r="DT339"/>
      <c r="DU339"/>
      <c r="DV339"/>
      <c r="DW339"/>
      <c r="DX339"/>
      <c r="DY339"/>
      <c r="DZ339"/>
      <c r="EA339"/>
      <c r="EB339"/>
      <c r="EC339"/>
      <c r="ED339"/>
      <c r="EE339"/>
      <c r="EF339"/>
      <c r="EG339"/>
      <c r="EH339"/>
      <c r="EI339"/>
      <c r="EJ339"/>
      <c r="EK339"/>
      <c r="EL339"/>
      <c r="EM339"/>
      <c r="EN339"/>
      <c r="EO339"/>
      <c r="EP339"/>
      <c r="EQ339"/>
      <c r="ER339"/>
      <c r="ES339"/>
      <c r="ET339"/>
      <c r="EU339"/>
      <c r="EV339"/>
      <c r="EW339"/>
      <c r="EX339"/>
      <c r="EY339"/>
      <c r="EZ339"/>
      <c r="FA339"/>
      <c r="FB339"/>
      <c r="FC339"/>
      <c r="FD339"/>
      <c r="FE339"/>
      <c r="FF339"/>
      <c r="FG339"/>
      <c r="FH339"/>
      <c r="FI339"/>
      <c r="FJ339"/>
      <c r="FK339"/>
      <c r="FL339"/>
      <c r="FM339"/>
      <c r="FN339"/>
      <c r="FO339"/>
      <c r="FP339"/>
      <c r="FQ339"/>
      <c r="FR339"/>
      <c r="FS339"/>
    </row>
    <row r="340" spans="1:175">
      <c r="A340" s="255">
        <v>128</v>
      </c>
      <c r="B340" s="255" t="s">
        <v>259</v>
      </c>
      <c r="C340" s="255" t="s">
        <v>295</v>
      </c>
      <c r="D340" s="221">
        <v>50</v>
      </c>
      <c r="E340" s="221">
        <v>50</v>
      </c>
      <c r="F340" s="221">
        <v>50</v>
      </c>
      <c r="G340" s="221"/>
      <c r="H340" s="221"/>
      <c r="I340" s="221"/>
      <c r="J340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  <c r="BE340"/>
      <c r="BF340"/>
      <c r="BG340"/>
      <c r="BH340"/>
      <c r="BI340"/>
      <c r="BJ340"/>
      <c r="BK340"/>
      <c r="BL340"/>
      <c r="BM340"/>
      <c r="BN340"/>
      <c r="BO340"/>
      <c r="BP340"/>
      <c r="BQ340"/>
      <c r="BR340"/>
      <c r="BS340"/>
      <c r="BT340"/>
      <c r="BU340"/>
      <c r="BV340"/>
      <c r="BW340"/>
      <c r="BX340"/>
      <c r="BY340"/>
      <c r="BZ340"/>
      <c r="CA340"/>
      <c r="CB340"/>
      <c r="CC340"/>
      <c r="CD340"/>
      <c r="CE340"/>
      <c r="CF340"/>
      <c r="CG340"/>
      <c r="CH340"/>
      <c r="CI340"/>
      <c r="CJ340"/>
      <c r="CK340"/>
      <c r="CL340"/>
      <c r="CM340"/>
      <c r="CN340"/>
      <c r="CO340"/>
      <c r="CP340"/>
      <c r="CQ340"/>
      <c r="CR340"/>
      <c r="CS340"/>
      <c r="CT340"/>
      <c r="CU340"/>
      <c r="CV340"/>
      <c r="CW340"/>
      <c r="CX340"/>
      <c r="CY340"/>
      <c r="CZ340"/>
      <c r="DA340"/>
      <c r="DB340"/>
      <c r="DC340"/>
      <c r="DD340"/>
      <c r="DE340"/>
      <c r="DF340"/>
      <c r="DG340"/>
      <c r="DH340"/>
      <c r="DI340"/>
      <c r="DJ340"/>
      <c r="DK340"/>
      <c r="DL340"/>
      <c r="DM340"/>
      <c r="DN340"/>
      <c r="DO340"/>
      <c r="DP340"/>
      <c r="DQ340"/>
      <c r="DR340"/>
      <c r="DS340"/>
      <c r="DT340"/>
      <c r="DU340"/>
      <c r="DV340"/>
      <c r="DW340"/>
      <c r="DX340"/>
      <c r="DY340"/>
      <c r="DZ340"/>
      <c r="EA340"/>
      <c r="EB340"/>
      <c r="EC340"/>
      <c r="ED340"/>
      <c r="EE340"/>
      <c r="EF340"/>
      <c r="EG340"/>
      <c r="EH340"/>
      <c r="EI340"/>
      <c r="EJ340"/>
      <c r="EK340"/>
      <c r="EL340"/>
      <c r="EM340"/>
      <c r="EN340"/>
      <c r="EO340"/>
      <c r="EP340"/>
      <c r="EQ340"/>
      <c r="ER340"/>
      <c r="ES340"/>
      <c r="ET340"/>
      <c r="EU340"/>
      <c r="EV340"/>
      <c r="EW340"/>
      <c r="EX340"/>
      <c r="EY340"/>
      <c r="EZ340"/>
      <c r="FA340"/>
      <c r="FB340"/>
      <c r="FC340"/>
      <c r="FD340"/>
      <c r="FE340"/>
      <c r="FF340"/>
      <c r="FG340"/>
      <c r="FH340"/>
      <c r="FI340"/>
      <c r="FJ340"/>
      <c r="FK340"/>
      <c r="FL340"/>
      <c r="FM340"/>
      <c r="FN340"/>
      <c r="FO340"/>
      <c r="FP340"/>
      <c r="FQ340"/>
      <c r="FR340"/>
      <c r="FS340"/>
    </row>
    <row r="341" spans="1:175">
      <c r="A341" s="255">
        <v>129</v>
      </c>
      <c r="B341" s="255" t="s">
        <v>229</v>
      </c>
      <c r="C341" s="255" t="s">
        <v>296</v>
      </c>
      <c r="D341" s="221">
        <v>50</v>
      </c>
      <c r="E341" s="221">
        <v>50</v>
      </c>
      <c r="F341" s="221">
        <v>50</v>
      </c>
      <c r="G341" s="221"/>
      <c r="H341" s="221"/>
      <c r="I341" s="221"/>
      <c r="J341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  <c r="BE341"/>
      <c r="BF341"/>
      <c r="BG341"/>
      <c r="BH341"/>
      <c r="BI341"/>
      <c r="BJ341"/>
      <c r="BK341"/>
      <c r="BL341"/>
      <c r="BM341"/>
      <c r="BN341"/>
      <c r="BO341"/>
      <c r="BP341"/>
      <c r="BQ341"/>
      <c r="BR341"/>
      <c r="BS341"/>
      <c r="BT341"/>
      <c r="BU341"/>
      <c r="BV341"/>
      <c r="BW341"/>
      <c r="BX341"/>
      <c r="BY341"/>
      <c r="BZ341"/>
      <c r="CA341"/>
      <c r="CB341"/>
      <c r="CC341"/>
      <c r="CD341"/>
      <c r="CE341"/>
      <c r="CF341"/>
      <c r="CG341"/>
      <c r="CH341"/>
      <c r="CI341"/>
      <c r="CJ341"/>
      <c r="CK341"/>
      <c r="CL341"/>
      <c r="CM341"/>
      <c r="CN341"/>
      <c r="CO341"/>
      <c r="CP341"/>
      <c r="CQ341"/>
      <c r="CR341"/>
      <c r="CS341"/>
      <c r="CT341"/>
      <c r="CU341"/>
      <c r="CV341"/>
      <c r="CW341"/>
      <c r="CX341"/>
      <c r="CY341"/>
      <c r="CZ341"/>
      <c r="DA341"/>
      <c r="DB341"/>
      <c r="DC341"/>
      <c r="DD341"/>
      <c r="DE341"/>
      <c r="DF341"/>
      <c r="DG341"/>
      <c r="DH341"/>
      <c r="DI341"/>
      <c r="DJ341"/>
      <c r="DK341"/>
      <c r="DL341"/>
      <c r="DM341"/>
      <c r="DN341"/>
      <c r="DO341"/>
      <c r="DP341"/>
      <c r="DQ341"/>
      <c r="DR341"/>
      <c r="DS341"/>
      <c r="DT341"/>
      <c r="DU341"/>
      <c r="DV341"/>
      <c r="DW341"/>
      <c r="DX341"/>
      <c r="DY341"/>
      <c r="DZ341"/>
      <c r="EA341"/>
      <c r="EB341"/>
      <c r="EC341"/>
      <c r="ED341"/>
      <c r="EE341"/>
      <c r="EF341"/>
      <c r="EG341"/>
      <c r="EH341"/>
      <c r="EI341"/>
      <c r="EJ341"/>
      <c r="EK341"/>
      <c r="EL341"/>
      <c r="EM341"/>
      <c r="EN341"/>
      <c r="EO341"/>
      <c r="EP341"/>
      <c r="EQ341"/>
      <c r="ER341"/>
      <c r="ES341"/>
      <c r="ET341"/>
      <c r="EU341"/>
      <c r="EV341"/>
      <c r="EW341"/>
      <c r="EX341"/>
      <c r="EY341"/>
      <c r="EZ341"/>
      <c r="FA341"/>
      <c r="FB341"/>
      <c r="FC341"/>
      <c r="FD341"/>
      <c r="FE341"/>
      <c r="FF341"/>
      <c r="FG341"/>
      <c r="FH341"/>
      <c r="FI341"/>
      <c r="FJ341"/>
      <c r="FK341"/>
      <c r="FL341"/>
      <c r="FM341"/>
      <c r="FN341"/>
      <c r="FO341"/>
      <c r="FP341"/>
      <c r="FQ341"/>
      <c r="FR341"/>
      <c r="FS341"/>
    </row>
    <row r="342" spans="1:175">
      <c r="A342" s="255">
        <v>129</v>
      </c>
      <c r="B342" s="255" t="s">
        <v>259</v>
      </c>
      <c r="C342" s="255" t="s">
        <v>296</v>
      </c>
      <c r="D342" s="221">
        <v>48</v>
      </c>
      <c r="E342" s="221">
        <v>48</v>
      </c>
      <c r="F342" s="221">
        <v>48</v>
      </c>
      <c r="G342" s="221"/>
      <c r="H342" s="221"/>
      <c r="I342" s="221"/>
      <c r="J34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  <c r="BE342"/>
      <c r="BF342"/>
      <c r="BG342"/>
      <c r="BH342"/>
      <c r="BI342"/>
      <c r="BJ342"/>
      <c r="BK342"/>
      <c r="BL342"/>
      <c r="BM342"/>
      <c r="BN342"/>
      <c r="BO342"/>
      <c r="BP342"/>
      <c r="BQ342"/>
      <c r="BR342"/>
      <c r="BS342"/>
      <c r="BT342"/>
      <c r="BU342"/>
      <c r="BV342"/>
      <c r="BW342"/>
      <c r="BX342"/>
      <c r="BY342"/>
      <c r="BZ342"/>
      <c r="CA342"/>
      <c r="CB342"/>
      <c r="CC342"/>
      <c r="CD342"/>
      <c r="CE342"/>
      <c r="CF342"/>
      <c r="CG342"/>
      <c r="CH342"/>
      <c r="CI342"/>
      <c r="CJ342"/>
      <c r="CK342"/>
      <c r="CL342"/>
      <c r="CM342"/>
      <c r="CN342"/>
      <c r="CO342"/>
      <c r="CP342"/>
      <c r="CQ342"/>
      <c r="CR342"/>
      <c r="CS342"/>
      <c r="CT342"/>
      <c r="CU342"/>
      <c r="CV342"/>
      <c r="CW342"/>
      <c r="CX342"/>
      <c r="CY342"/>
      <c r="CZ342"/>
      <c r="DA342"/>
      <c r="DB342"/>
      <c r="DC342"/>
      <c r="DD342"/>
      <c r="DE342"/>
      <c r="DF342"/>
      <c r="DG342"/>
      <c r="DH342"/>
      <c r="DI342"/>
      <c r="DJ342"/>
      <c r="DK342"/>
      <c r="DL342"/>
      <c r="DM342"/>
      <c r="DN342"/>
      <c r="DO342"/>
      <c r="DP342"/>
      <c r="DQ342"/>
      <c r="DR342"/>
      <c r="DS342"/>
      <c r="DT342"/>
      <c r="DU342"/>
      <c r="DV342"/>
      <c r="DW342"/>
      <c r="DX342"/>
      <c r="DY342"/>
      <c r="DZ342"/>
      <c r="EA342"/>
      <c r="EB342"/>
      <c r="EC342"/>
      <c r="ED342"/>
      <c r="EE342"/>
      <c r="EF342"/>
      <c r="EG342"/>
      <c r="EH342"/>
      <c r="EI342"/>
      <c r="EJ342"/>
      <c r="EK342"/>
      <c r="EL342"/>
      <c r="EM342"/>
      <c r="EN342"/>
      <c r="EO342"/>
      <c r="EP342"/>
      <c r="EQ342"/>
      <c r="ER342"/>
      <c r="ES342"/>
      <c r="ET342"/>
      <c r="EU342"/>
      <c r="EV342"/>
      <c r="EW342"/>
      <c r="EX342"/>
      <c r="EY342"/>
      <c r="EZ342"/>
      <c r="FA342"/>
      <c r="FB342"/>
      <c r="FC342"/>
      <c r="FD342"/>
      <c r="FE342"/>
      <c r="FF342"/>
      <c r="FG342"/>
      <c r="FH342"/>
      <c r="FI342"/>
      <c r="FJ342"/>
      <c r="FK342"/>
      <c r="FL342"/>
      <c r="FM342"/>
      <c r="FN342"/>
      <c r="FO342"/>
      <c r="FP342"/>
      <c r="FQ342"/>
      <c r="FR342"/>
      <c r="FS342"/>
    </row>
    <row r="343" spans="1:175">
      <c r="A343" s="255">
        <v>130</v>
      </c>
      <c r="B343" s="255" t="s">
        <v>229</v>
      </c>
      <c r="C343" s="255" t="s">
        <v>150</v>
      </c>
      <c r="D343" s="221">
        <v>3</v>
      </c>
      <c r="E343" s="221">
        <v>3</v>
      </c>
      <c r="F343" s="221">
        <v>3</v>
      </c>
      <c r="G343" s="221"/>
      <c r="H343" s="221"/>
      <c r="I343" s="221"/>
      <c r="J343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  <c r="BE343"/>
      <c r="BF343"/>
      <c r="BG343"/>
      <c r="BH343"/>
      <c r="BI343"/>
      <c r="BJ343"/>
      <c r="BK343"/>
      <c r="BL343"/>
      <c r="BM343"/>
      <c r="BN343"/>
      <c r="BO343"/>
      <c r="BP343"/>
      <c r="BQ343"/>
      <c r="BR343"/>
      <c r="BS343"/>
      <c r="BT343"/>
      <c r="BU343"/>
      <c r="BV343"/>
      <c r="BW343"/>
      <c r="BX343"/>
      <c r="BY343"/>
      <c r="BZ343"/>
      <c r="CA343"/>
      <c r="CB343"/>
      <c r="CC343"/>
      <c r="CD343"/>
      <c r="CE343"/>
      <c r="CF343"/>
      <c r="CG343"/>
      <c r="CH343"/>
      <c r="CI343"/>
      <c r="CJ343"/>
      <c r="CK343"/>
      <c r="CL343"/>
      <c r="CM343"/>
      <c r="CN343"/>
      <c r="CO343"/>
      <c r="CP343"/>
      <c r="CQ343"/>
      <c r="CR343"/>
      <c r="CS343"/>
      <c r="CT343"/>
      <c r="CU343"/>
      <c r="CV343"/>
      <c r="CW343"/>
      <c r="CX343"/>
      <c r="CY343"/>
      <c r="CZ343"/>
      <c r="DA343"/>
      <c r="DB343"/>
      <c r="DC343"/>
      <c r="DD343"/>
      <c r="DE343"/>
      <c r="DF343"/>
      <c r="DG343"/>
      <c r="DH343"/>
      <c r="DI343"/>
      <c r="DJ343"/>
      <c r="DK343"/>
      <c r="DL343"/>
      <c r="DM343"/>
      <c r="DN343"/>
      <c r="DO343"/>
      <c r="DP343"/>
      <c r="DQ343"/>
      <c r="DR343"/>
      <c r="DS343"/>
      <c r="DT343"/>
      <c r="DU343"/>
      <c r="DV343"/>
      <c r="DW343"/>
      <c r="DX343"/>
      <c r="DY343"/>
      <c r="DZ343"/>
      <c r="EA343"/>
      <c r="EB343"/>
      <c r="EC343"/>
      <c r="ED343"/>
      <c r="EE343"/>
      <c r="EF343"/>
      <c r="EG343"/>
      <c r="EH343"/>
      <c r="EI343"/>
      <c r="EJ343"/>
      <c r="EK343"/>
      <c r="EL343"/>
      <c r="EM343"/>
      <c r="EN343"/>
      <c r="EO343"/>
      <c r="EP343"/>
      <c r="EQ343"/>
      <c r="ER343"/>
      <c r="ES343"/>
      <c r="ET343"/>
      <c r="EU343"/>
      <c r="EV343"/>
      <c r="EW343"/>
      <c r="EX343"/>
      <c r="EY343"/>
      <c r="EZ343"/>
      <c r="FA343"/>
      <c r="FB343"/>
      <c r="FC343"/>
      <c r="FD343"/>
      <c r="FE343"/>
      <c r="FF343"/>
      <c r="FG343"/>
      <c r="FH343"/>
      <c r="FI343"/>
      <c r="FJ343"/>
      <c r="FK343"/>
      <c r="FL343"/>
      <c r="FM343"/>
      <c r="FN343"/>
      <c r="FO343"/>
      <c r="FP343"/>
      <c r="FQ343"/>
      <c r="FR343"/>
      <c r="FS343"/>
    </row>
    <row r="344" spans="1:175">
      <c r="A344" s="255">
        <v>130</v>
      </c>
      <c r="B344" s="255" t="s">
        <v>182</v>
      </c>
      <c r="C344" s="255" t="s">
        <v>150</v>
      </c>
      <c r="D344" s="221">
        <v>2.375</v>
      </c>
      <c r="E344" s="221">
        <v>2</v>
      </c>
      <c r="F344" s="221">
        <v>3</v>
      </c>
      <c r="G344" s="221"/>
      <c r="H344" s="221"/>
      <c r="I344" s="221"/>
      <c r="J344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  <c r="BE344"/>
      <c r="BF344"/>
      <c r="BG344"/>
      <c r="BH344"/>
      <c r="BI344"/>
      <c r="BJ344"/>
      <c r="BK344"/>
      <c r="BL344"/>
      <c r="BM344"/>
      <c r="BN344"/>
      <c r="BO344"/>
      <c r="BP344"/>
      <c r="BQ344"/>
      <c r="BR344"/>
      <c r="BS344"/>
      <c r="BT344"/>
      <c r="BU344"/>
      <c r="BV344"/>
      <c r="BW344"/>
      <c r="BX344"/>
      <c r="BY344"/>
      <c r="BZ344"/>
      <c r="CA344"/>
      <c r="CB344"/>
      <c r="CC344"/>
      <c r="CD344"/>
      <c r="CE344"/>
      <c r="CF344"/>
      <c r="CG344"/>
      <c r="CH344"/>
      <c r="CI344"/>
      <c r="CJ344"/>
      <c r="CK344"/>
      <c r="CL344"/>
      <c r="CM344"/>
      <c r="CN344"/>
      <c r="CO344"/>
      <c r="CP344"/>
      <c r="CQ344"/>
      <c r="CR344"/>
      <c r="CS344"/>
      <c r="CT344"/>
      <c r="CU344"/>
      <c r="CV344"/>
      <c r="CW344"/>
      <c r="CX344"/>
      <c r="CY344"/>
      <c r="CZ344"/>
      <c r="DA344"/>
      <c r="DB344"/>
      <c r="DC344"/>
      <c r="DD344"/>
      <c r="DE344"/>
      <c r="DF344"/>
      <c r="DG344"/>
      <c r="DH344"/>
      <c r="DI344"/>
      <c r="DJ344"/>
      <c r="DK344"/>
      <c r="DL344"/>
      <c r="DM344"/>
      <c r="DN344"/>
      <c r="DO344"/>
      <c r="DP344"/>
      <c r="DQ344"/>
      <c r="DR344"/>
      <c r="DS344"/>
      <c r="DT344"/>
      <c r="DU344"/>
      <c r="DV344"/>
      <c r="DW344"/>
      <c r="DX344"/>
      <c r="DY344"/>
      <c r="DZ344"/>
      <c r="EA344"/>
      <c r="EB344"/>
      <c r="EC344"/>
      <c r="ED344"/>
      <c r="EE344"/>
      <c r="EF344"/>
      <c r="EG344"/>
      <c r="EH344"/>
      <c r="EI344"/>
      <c r="EJ344"/>
      <c r="EK344"/>
      <c r="EL344"/>
      <c r="EM344"/>
      <c r="EN344"/>
      <c r="EO344"/>
      <c r="EP344"/>
      <c r="EQ344"/>
      <c r="ER344"/>
      <c r="ES344"/>
      <c r="ET344"/>
      <c r="EU344"/>
      <c r="EV344"/>
      <c r="EW344"/>
      <c r="EX344"/>
      <c r="EY344"/>
      <c r="EZ344"/>
      <c r="FA344"/>
      <c r="FB344"/>
      <c r="FC344"/>
      <c r="FD344"/>
      <c r="FE344"/>
      <c r="FF344"/>
      <c r="FG344"/>
      <c r="FH344"/>
      <c r="FI344"/>
      <c r="FJ344"/>
      <c r="FK344"/>
      <c r="FL344"/>
      <c r="FM344"/>
      <c r="FN344"/>
      <c r="FO344"/>
      <c r="FP344"/>
      <c r="FQ344"/>
      <c r="FR344"/>
      <c r="FS344"/>
    </row>
    <row r="345" spans="1:175">
      <c r="A345" s="255">
        <v>130</v>
      </c>
      <c r="B345" s="255" t="s">
        <v>175</v>
      </c>
      <c r="C345" s="255" t="s">
        <v>150</v>
      </c>
      <c r="D345" s="221">
        <v>3.25</v>
      </c>
      <c r="E345" s="221">
        <v>3.25</v>
      </c>
      <c r="F345" s="221">
        <v>3.25</v>
      </c>
      <c r="G345" s="221"/>
      <c r="H345" s="221"/>
      <c r="I345" s="221"/>
      <c r="J345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  <c r="BE345"/>
      <c r="BF345"/>
      <c r="BG345"/>
      <c r="BH345"/>
      <c r="BI345"/>
      <c r="BJ345"/>
      <c r="BK345"/>
      <c r="BL345"/>
      <c r="BM345"/>
      <c r="BN345"/>
      <c r="BO345"/>
      <c r="BP345"/>
      <c r="BQ345"/>
      <c r="BR345"/>
      <c r="BS345"/>
      <c r="BT345"/>
      <c r="BU345"/>
      <c r="BV345"/>
      <c r="BW345"/>
      <c r="BX345"/>
      <c r="BY345"/>
      <c r="BZ345"/>
      <c r="CA345"/>
      <c r="CB345"/>
      <c r="CC345"/>
      <c r="CD345"/>
      <c r="CE345"/>
      <c r="CF345"/>
      <c r="CG345"/>
      <c r="CH345"/>
      <c r="CI345"/>
      <c r="CJ345"/>
      <c r="CK345"/>
      <c r="CL345"/>
      <c r="CM345"/>
      <c r="CN345"/>
      <c r="CO345"/>
      <c r="CP345"/>
      <c r="CQ345"/>
      <c r="CR345"/>
      <c r="CS345"/>
      <c r="CT345"/>
      <c r="CU345"/>
      <c r="CV345"/>
      <c r="CW345"/>
      <c r="CX345"/>
      <c r="CY345"/>
      <c r="CZ345"/>
      <c r="DA345"/>
      <c r="DB345"/>
      <c r="DC345"/>
      <c r="DD345"/>
      <c r="DE345"/>
      <c r="DF345"/>
      <c r="DG345"/>
      <c r="DH345"/>
      <c r="DI345"/>
      <c r="DJ345"/>
      <c r="DK345"/>
      <c r="DL345"/>
      <c r="DM345"/>
      <c r="DN345"/>
      <c r="DO345"/>
      <c r="DP345"/>
      <c r="DQ345"/>
      <c r="DR345"/>
      <c r="DS345"/>
      <c r="DT345"/>
      <c r="DU345"/>
      <c r="DV345"/>
      <c r="DW345"/>
      <c r="DX345"/>
      <c r="DY345"/>
      <c r="DZ345"/>
      <c r="EA345"/>
      <c r="EB345"/>
      <c r="EC345"/>
      <c r="ED345"/>
      <c r="EE345"/>
      <c r="EF345"/>
      <c r="EG345"/>
      <c r="EH345"/>
      <c r="EI345"/>
      <c r="EJ345"/>
      <c r="EK345"/>
      <c r="EL345"/>
      <c r="EM345"/>
      <c r="EN345"/>
      <c r="EO345"/>
      <c r="EP345"/>
      <c r="EQ345"/>
      <c r="ER345"/>
      <c r="ES345"/>
      <c r="ET345"/>
      <c r="EU345"/>
      <c r="EV345"/>
      <c r="EW345"/>
      <c r="EX345"/>
      <c r="EY345"/>
      <c r="EZ345"/>
      <c r="FA345"/>
      <c r="FB345"/>
      <c r="FC345"/>
      <c r="FD345"/>
      <c r="FE345"/>
      <c r="FF345"/>
      <c r="FG345"/>
      <c r="FH345"/>
      <c r="FI345"/>
      <c r="FJ345"/>
      <c r="FK345"/>
      <c r="FL345"/>
      <c r="FM345"/>
      <c r="FN345"/>
      <c r="FO345"/>
      <c r="FP345"/>
      <c r="FQ345"/>
      <c r="FR345"/>
      <c r="FS345"/>
    </row>
    <row r="346" spans="1:175">
      <c r="A346" s="255">
        <v>130</v>
      </c>
      <c r="B346" s="255" t="s">
        <v>259</v>
      </c>
      <c r="C346" s="255" t="s">
        <v>150</v>
      </c>
      <c r="D346" s="221">
        <v>3.375</v>
      </c>
      <c r="E346" s="221">
        <v>3</v>
      </c>
      <c r="F346" s="221">
        <v>4</v>
      </c>
      <c r="G346" s="221"/>
      <c r="H346" s="221"/>
      <c r="I346" s="221"/>
      <c r="J346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  <c r="BE346"/>
      <c r="BF346"/>
      <c r="BG346"/>
      <c r="BH346"/>
      <c r="BI346"/>
      <c r="BJ346"/>
      <c r="BK346"/>
      <c r="BL346"/>
      <c r="BM346"/>
      <c r="BN346"/>
      <c r="BO346"/>
      <c r="BP346"/>
      <c r="BQ346"/>
      <c r="BR346"/>
      <c r="BS346"/>
      <c r="BT346"/>
      <c r="BU346"/>
      <c r="BV346"/>
      <c r="BW346"/>
      <c r="BX346"/>
      <c r="BY346"/>
      <c r="BZ346"/>
      <c r="CA346"/>
      <c r="CB346"/>
      <c r="CC346"/>
      <c r="CD346"/>
      <c r="CE346"/>
      <c r="CF346"/>
      <c r="CG346"/>
      <c r="CH346"/>
      <c r="CI346"/>
      <c r="CJ346"/>
      <c r="CK346"/>
      <c r="CL346"/>
      <c r="CM346"/>
      <c r="CN346"/>
      <c r="CO346"/>
      <c r="CP346"/>
      <c r="CQ346"/>
      <c r="CR346"/>
      <c r="CS346"/>
      <c r="CT346"/>
      <c r="CU346"/>
      <c r="CV346"/>
      <c r="CW346"/>
      <c r="CX346"/>
      <c r="CY346"/>
      <c r="CZ346"/>
      <c r="DA346"/>
      <c r="DB346"/>
      <c r="DC346"/>
      <c r="DD346"/>
      <c r="DE346"/>
      <c r="DF346"/>
      <c r="DG346"/>
      <c r="DH346"/>
      <c r="DI346"/>
      <c r="DJ346"/>
      <c r="DK346"/>
      <c r="DL346"/>
      <c r="DM346"/>
      <c r="DN346"/>
      <c r="DO346"/>
      <c r="DP346"/>
      <c r="DQ346"/>
      <c r="DR346"/>
      <c r="DS346"/>
      <c r="DT346"/>
      <c r="DU346"/>
      <c r="DV346"/>
      <c r="DW346"/>
      <c r="DX346"/>
      <c r="DY346"/>
      <c r="DZ346"/>
      <c r="EA346"/>
      <c r="EB346"/>
      <c r="EC346"/>
      <c r="ED346"/>
      <c r="EE346"/>
      <c r="EF346"/>
      <c r="EG346"/>
      <c r="EH346"/>
      <c r="EI346"/>
      <c r="EJ346"/>
      <c r="EK346"/>
      <c r="EL346"/>
      <c r="EM346"/>
      <c r="EN346"/>
      <c r="EO346"/>
      <c r="EP346"/>
      <c r="EQ346"/>
      <c r="ER346"/>
      <c r="ES346"/>
      <c r="ET346"/>
      <c r="EU346"/>
      <c r="EV346"/>
      <c r="EW346"/>
      <c r="EX346"/>
      <c r="EY346"/>
      <c r="EZ346"/>
      <c r="FA346"/>
      <c r="FB346"/>
      <c r="FC346"/>
      <c r="FD346"/>
      <c r="FE346"/>
      <c r="FF346"/>
      <c r="FG346"/>
      <c r="FH346"/>
      <c r="FI346"/>
      <c r="FJ346"/>
      <c r="FK346"/>
      <c r="FL346"/>
      <c r="FM346"/>
      <c r="FN346"/>
      <c r="FO346"/>
      <c r="FP346"/>
      <c r="FQ346"/>
      <c r="FR346"/>
      <c r="FS346"/>
    </row>
    <row r="347" spans="1:175">
      <c r="A347" s="255">
        <v>132</v>
      </c>
      <c r="B347" s="255" t="s">
        <v>229</v>
      </c>
      <c r="C347" s="255" t="s">
        <v>151</v>
      </c>
      <c r="D347" s="221">
        <v>2.75</v>
      </c>
      <c r="E347" s="221">
        <v>2.7</v>
      </c>
      <c r="F347" s="221">
        <v>2.8</v>
      </c>
      <c r="G347" s="221"/>
      <c r="H347" s="221"/>
      <c r="I347" s="221"/>
      <c r="J347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  <c r="BE347"/>
      <c r="BF347"/>
      <c r="BG347"/>
      <c r="BH347"/>
      <c r="BI347"/>
      <c r="BJ347"/>
      <c r="BK347"/>
      <c r="BL347"/>
      <c r="BM347"/>
      <c r="BN347"/>
      <c r="BO347"/>
      <c r="BP347"/>
      <c r="BQ347"/>
      <c r="BR347"/>
      <c r="BS347"/>
      <c r="BT347"/>
      <c r="BU347"/>
      <c r="BV347"/>
      <c r="BW347"/>
      <c r="BX347"/>
      <c r="BY347"/>
      <c r="BZ347"/>
      <c r="CA347"/>
      <c r="CB347"/>
      <c r="CC347"/>
      <c r="CD347"/>
      <c r="CE347"/>
      <c r="CF347"/>
      <c r="CG347"/>
      <c r="CH347"/>
      <c r="CI347"/>
      <c r="CJ347"/>
      <c r="CK347"/>
      <c r="CL347"/>
      <c r="CM347"/>
      <c r="CN347"/>
      <c r="CO347"/>
      <c r="CP347"/>
      <c r="CQ347"/>
      <c r="CR347"/>
      <c r="CS347"/>
      <c r="CT347"/>
      <c r="CU347"/>
      <c r="CV347"/>
      <c r="CW347"/>
      <c r="CX347"/>
      <c r="CY347"/>
      <c r="CZ347"/>
      <c r="DA347"/>
      <c r="DB347"/>
      <c r="DC347"/>
      <c r="DD347"/>
      <c r="DE347"/>
      <c r="DF347"/>
      <c r="DG347"/>
      <c r="DH347"/>
      <c r="DI347"/>
      <c r="DJ347"/>
      <c r="DK347"/>
      <c r="DL347"/>
      <c r="DM347"/>
      <c r="DN347"/>
      <c r="DO347"/>
      <c r="DP347"/>
      <c r="DQ347"/>
      <c r="DR347"/>
      <c r="DS347"/>
      <c r="DT347"/>
      <c r="DU347"/>
      <c r="DV347"/>
      <c r="DW347"/>
      <c r="DX347"/>
      <c r="DY347"/>
      <c r="DZ347"/>
      <c r="EA347"/>
      <c r="EB347"/>
      <c r="EC347"/>
      <c r="ED347"/>
      <c r="EE347"/>
      <c r="EF347"/>
      <c r="EG347"/>
      <c r="EH347"/>
      <c r="EI347"/>
      <c r="EJ347"/>
      <c r="EK347"/>
      <c r="EL347"/>
      <c r="EM347"/>
      <c r="EN347"/>
      <c r="EO347"/>
      <c r="EP347"/>
      <c r="EQ347"/>
      <c r="ER347"/>
      <c r="ES347"/>
      <c r="ET347"/>
      <c r="EU347"/>
      <c r="EV347"/>
      <c r="EW347"/>
      <c r="EX347"/>
      <c r="EY347"/>
      <c r="EZ347"/>
      <c r="FA347"/>
      <c r="FB347"/>
      <c r="FC347"/>
      <c r="FD347"/>
      <c r="FE347"/>
      <c r="FF347"/>
      <c r="FG347"/>
      <c r="FH347"/>
      <c r="FI347"/>
      <c r="FJ347"/>
      <c r="FK347"/>
      <c r="FL347"/>
      <c r="FM347"/>
      <c r="FN347"/>
      <c r="FO347"/>
      <c r="FP347"/>
      <c r="FQ347"/>
      <c r="FR347"/>
      <c r="FS347"/>
    </row>
    <row r="348" spans="1:175">
      <c r="A348" s="255">
        <v>132</v>
      </c>
      <c r="B348" s="255" t="s">
        <v>182</v>
      </c>
      <c r="C348" s="255" t="s">
        <v>151</v>
      </c>
      <c r="D348" s="221">
        <v>2.875</v>
      </c>
      <c r="E348" s="221">
        <v>2.5</v>
      </c>
      <c r="F348" s="221">
        <v>3</v>
      </c>
      <c r="G348" s="221"/>
      <c r="H348" s="221"/>
      <c r="I348" s="221"/>
      <c r="J348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  <c r="BE348"/>
      <c r="BF348"/>
      <c r="BG348"/>
      <c r="BH348"/>
      <c r="BI348"/>
      <c r="BJ348"/>
      <c r="BK348"/>
      <c r="BL348"/>
      <c r="BM348"/>
      <c r="BN348"/>
      <c r="BO348"/>
      <c r="BP348"/>
      <c r="BQ348"/>
      <c r="BR348"/>
      <c r="BS348"/>
      <c r="BT348"/>
      <c r="BU348"/>
      <c r="BV348"/>
      <c r="BW348"/>
      <c r="BX348"/>
      <c r="BY348"/>
      <c r="BZ348"/>
      <c r="CA348"/>
      <c r="CB348"/>
      <c r="CC348"/>
      <c r="CD348"/>
      <c r="CE348"/>
      <c r="CF348"/>
      <c r="CG348"/>
      <c r="CH348"/>
      <c r="CI348"/>
      <c r="CJ348"/>
      <c r="CK348"/>
      <c r="CL348"/>
      <c r="CM348"/>
      <c r="CN348"/>
      <c r="CO348"/>
      <c r="CP348"/>
      <c r="CQ348"/>
      <c r="CR348"/>
      <c r="CS348"/>
      <c r="CT348"/>
      <c r="CU348"/>
      <c r="CV348"/>
      <c r="CW348"/>
      <c r="CX348"/>
      <c r="CY348"/>
      <c r="CZ348"/>
      <c r="DA348"/>
      <c r="DB348"/>
      <c r="DC348"/>
      <c r="DD348"/>
      <c r="DE348"/>
      <c r="DF348"/>
      <c r="DG348"/>
      <c r="DH348"/>
      <c r="DI348"/>
      <c r="DJ348"/>
      <c r="DK348"/>
      <c r="DL348"/>
      <c r="DM348"/>
      <c r="DN348"/>
      <c r="DO348"/>
      <c r="DP348"/>
      <c r="DQ348"/>
      <c r="DR348"/>
      <c r="DS348"/>
      <c r="DT348"/>
      <c r="DU348"/>
      <c r="DV348"/>
      <c r="DW348"/>
      <c r="DX348"/>
      <c r="DY348"/>
      <c r="DZ348"/>
      <c r="EA348"/>
      <c r="EB348"/>
      <c r="EC348"/>
      <c r="ED348"/>
      <c r="EE348"/>
      <c r="EF348"/>
      <c r="EG348"/>
      <c r="EH348"/>
      <c r="EI348"/>
      <c r="EJ348"/>
      <c r="EK348"/>
      <c r="EL348"/>
      <c r="EM348"/>
      <c r="EN348"/>
      <c r="EO348"/>
      <c r="EP348"/>
      <c r="EQ348"/>
      <c r="ER348"/>
      <c r="ES348"/>
      <c r="ET348"/>
      <c r="EU348"/>
      <c r="EV348"/>
      <c r="EW348"/>
      <c r="EX348"/>
      <c r="EY348"/>
      <c r="EZ348"/>
      <c r="FA348"/>
      <c r="FB348"/>
      <c r="FC348"/>
      <c r="FD348"/>
      <c r="FE348"/>
      <c r="FF348"/>
      <c r="FG348"/>
      <c r="FH348"/>
      <c r="FI348"/>
      <c r="FJ348"/>
      <c r="FK348"/>
      <c r="FL348"/>
      <c r="FM348"/>
      <c r="FN348"/>
      <c r="FO348"/>
      <c r="FP348"/>
      <c r="FQ348"/>
      <c r="FR348"/>
      <c r="FS348"/>
    </row>
    <row r="349" spans="1:175">
      <c r="A349" s="255">
        <v>132</v>
      </c>
      <c r="B349" s="255" t="s">
        <v>175</v>
      </c>
      <c r="C349" s="255" t="s">
        <v>151</v>
      </c>
      <c r="D349" s="221">
        <v>2.7</v>
      </c>
      <c r="E349" s="221">
        <v>2.7</v>
      </c>
      <c r="F349" s="221">
        <v>2.7</v>
      </c>
      <c r="G349" s="221"/>
      <c r="H349" s="221"/>
      <c r="I349" s="221"/>
      <c r="J349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  <c r="BE349"/>
      <c r="BF349"/>
      <c r="BG349"/>
      <c r="BH349"/>
      <c r="BI349"/>
      <c r="BJ349"/>
      <c r="BK349"/>
      <c r="BL349"/>
      <c r="BM349"/>
      <c r="BN349"/>
      <c r="BO349"/>
      <c r="BP349"/>
      <c r="BQ349"/>
      <c r="BR349"/>
      <c r="BS349"/>
      <c r="BT349"/>
      <c r="BU349"/>
      <c r="BV349"/>
      <c r="BW349"/>
      <c r="BX349"/>
      <c r="BY349"/>
      <c r="BZ349"/>
      <c r="CA349"/>
      <c r="CB349"/>
      <c r="CC349"/>
      <c r="CD349"/>
      <c r="CE349"/>
      <c r="CF349"/>
      <c r="CG349"/>
      <c r="CH349"/>
      <c r="CI349"/>
      <c r="CJ349"/>
      <c r="CK349"/>
      <c r="CL349"/>
      <c r="CM349"/>
      <c r="CN349"/>
      <c r="CO349"/>
      <c r="CP349"/>
      <c r="CQ349"/>
      <c r="CR349"/>
      <c r="CS349"/>
      <c r="CT349"/>
      <c r="CU349"/>
      <c r="CV349"/>
      <c r="CW349"/>
      <c r="CX349"/>
      <c r="CY349"/>
      <c r="CZ349"/>
      <c r="DA349"/>
      <c r="DB349"/>
      <c r="DC349"/>
      <c r="DD349"/>
      <c r="DE349"/>
      <c r="DF349"/>
      <c r="DG349"/>
      <c r="DH349"/>
      <c r="DI349"/>
      <c r="DJ349"/>
      <c r="DK349"/>
      <c r="DL349"/>
      <c r="DM349"/>
      <c r="DN349"/>
      <c r="DO349"/>
      <c r="DP349"/>
      <c r="DQ349"/>
      <c r="DR349"/>
      <c r="DS349"/>
      <c r="DT349"/>
      <c r="DU349"/>
      <c r="DV349"/>
      <c r="DW349"/>
      <c r="DX349"/>
      <c r="DY349"/>
      <c r="DZ349"/>
      <c r="EA349"/>
      <c r="EB349"/>
      <c r="EC349"/>
      <c r="ED349"/>
      <c r="EE349"/>
      <c r="EF349"/>
      <c r="EG349"/>
      <c r="EH349"/>
      <c r="EI349"/>
      <c r="EJ349"/>
      <c r="EK349"/>
      <c r="EL349"/>
      <c r="EM349"/>
      <c r="EN349"/>
      <c r="EO349"/>
      <c r="EP349"/>
      <c r="EQ349"/>
      <c r="ER349"/>
      <c r="ES349"/>
      <c r="ET349"/>
      <c r="EU349"/>
      <c r="EV349"/>
      <c r="EW349"/>
      <c r="EX349"/>
      <c r="EY349"/>
      <c r="EZ349"/>
      <c r="FA349"/>
      <c r="FB349"/>
      <c r="FC349"/>
      <c r="FD349"/>
      <c r="FE349"/>
      <c r="FF349"/>
      <c r="FG349"/>
      <c r="FH349"/>
      <c r="FI349"/>
      <c r="FJ349"/>
      <c r="FK349"/>
      <c r="FL349"/>
      <c r="FM349"/>
      <c r="FN349"/>
      <c r="FO349"/>
      <c r="FP349"/>
      <c r="FQ349"/>
      <c r="FR349"/>
      <c r="FS349"/>
    </row>
    <row r="350" spans="1:175">
      <c r="A350" s="255">
        <v>132</v>
      </c>
      <c r="B350" s="255" t="s">
        <v>259</v>
      </c>
      <c r="C350" s="255" t="s">
        <v>151</v>
      </c>
      <c r="D350" s="221">
        <v>2.6399999999999997</v>
      </c>
      <c r="E350" s="221">
        <v>2</v>
      </c>
      <c r="F350" s="221">
        <v>3</v>
      </c>
      <c r="G350" s="221"/>
      <c r="H350" s="221"/>
      <c r="I350" s="221"/>
      <c r="J350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  <c r="BE350"/>
      <c r="BF350"/>
      <c r="BG350"/>
      <c r="BH350"/>
      <c r="BI350"/>
      <c r="BJ350"/>
      <c r="BK350"/>
      <c r="BL350"/>
      <c r="BM350"/>
      <c r="BN350"/>
      <c r="BO350"/>
      <c r="BP350"/>
      <c r="BQ350"/>
      <c r="BR350"/>
      <c r="BS350"/>
      <c r="BT350"/>
      <c r="BU350"/>
      <c r="BV350"/>
      <c r="BW350"/>
      <c r="BX350"/>
      <c r="BY350"/>
      <c r="BZ350"/>
      <c r="CA350"/>
      <c r="CB350"/>
      <c r="CC350"/>
      <c r="CD350"/>
      <c r="CE350"/>
      <c r="CF350"/>
      <c r="CG350"/>
      <c r="CH350"/>
      <c r="CI350"/>
      <c r="CJ350"/>
      <c r="CK350"/>
      <c r="CL350"/>
      <c r="CM350"/>
      <c r="CN350"/>
      <c r="CO350"/>
      <c r="CP350"/>
      <c r="CQ350"/>
      <c r="CR350"/>
      <c r="CS350"/>
      <c r="CT350"/>
      <c r="CU350"/>
      <c r="CV350"/>
      <c r="CW350"/>
      <c r="CX350"/>
      <c r="CY350"/>
      <c r="CZ350"/>
      <c r="DA350"/>
      <c r="DB350"/>
      <c r="DC350"/>
      <c r="DD350"/>
      <c r="DE350"/>
      <c r="DF350"/>
      <c r="DG350"/>
      <c r="DH350"/>
      <c r="DI350"/>
      <c r="DJ350"/>
      <c r="DK350"/>
      <c r="DL350"/>
      <c r="DM350"/>
      <c r="DN350"/>
      <c r="DO350"/>
      <c r="DP350"/>
      <c r="DQ350"/>
      <c r="DR350"/>
      <c r="DS350"/>
      <c r="DT350"/>
      <c r="DU350"/>
      <c r="DV350"/>
      <c r="DW350"/>
      <c r="DX350"/>
      <c r="DY350"/>
      <c r="DZ350"/>
      <c r="EA350"/>
      <c r="EB350"/>
      <c r="EC350"/>
      <c r="ED350"/>
      <c r="EE350"/>
      <c r="EF350"/>
      <c r="EG350"/>
      <c r="EH350"/>
      <c r="EI350"/>
      <c r="EJ350"/>
      <c r="EK350"/>
      <c r="EL350"/>
      <c r="EM350"/>
      <c r="EN350"/>
      <c r="EO350"/>
      <c r="EP350"/>
      <c r="EQ350"/>
      <c r="ER350"/>
      <c r="ES350"/>
      <c r="ET350"/>
      <c r="EU350"/>
      <c r="EV350"/>
      <c r="EW350"/>
      <c r="EX350"/>
      <c r="EY350"/>
      <c r="EZ350"/>
      <c r="FA350"/>
      <c r="FB350"/>
      <c r="FC350"/>
      <c r="FD350"/>
      <c r="FE350"/>
      <c r="FF350"/>
      <c r="FG350"/>
      <c r="FH350"/>
      <c r="FI350"/>
      <c r="FJ350"/>
      <c r="FK350"/>
      <c r="FL350"/>
      <c r="FM350"/>
      <c r="FN350"/>
      <c r="FO350"/>
      <c r="FP350"/>
      <c r="FQ350"/>
      <c r="FR350"/>
      <c r="FS350"/>
    </row>
    <row r="351" spans="1:175">
      <c r="A351" s="255">
        <v>133</v>
      </c>
      <c r="B351" s="255" t="s">
        <v>229</v>
      </c>
      <c r="C351" s="255" t="s">
        <v>152</v>
      </c>
      <c r="D351" s="221">
        <v>3.8374999999999999</v>
      </c>
      <c r="E351" s="221">
        <v>3.8</v>
      </c>
      <c r="F351" s="221">
        <v>3.9</v>
      </c>
      <c r="G351" s="221"/>
      <c r="H351" s="221"/>
      <c r="I351" s="221"/>
      <c r="J351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  <c r="BE351"/>
      <c r="BF351"/>
      <c r="BG351"/>
      <c r="BH351"/>
      <c r="BI351"/>
      <c r="BJ351"/>
      <c r="BK351"/>
      <c r="BL351"/>
      <c r="BM351"/>
      <c r="BN351"/>
      <c r="BO351"/>
      <c r="BP351"/>
      <c r="BQ351"/>
      <c r="BR351"/>
      <c r="BS351"/>
      <c r="BT351"/>
      <c r="BU351"/>
      <c r="BV351"/>
      <c r="BW351"/>
      <c r="BX351"/>
      <c r="BY351"/>
      <c r="BZ351"/>
      <c r="CA351"/>
      <c r="CB351"/>
      <c r="CC351"/>
      <c r="CD351"/>
      <c r="CE351"/>
      <c r="CF351"/>
      <c r="CG351"/>
      <c r="CH351"/>
      <c r="CI351"/>
      <c r="CJ351"/>
      <c r="CK351"/>
      <c r="CL351"/>
      <c r="CM351"/>
      <c r="CN351"/>
      <c r="CO351"/>
      <c r="CP351"/>
      <c r="CQ351"/>
      <c r="CR351"/>
      <c r="CS351"/>
      <c r="CT351"/>
      <c r="CU351"/>
      <c r="CV351"/>
      <c r="CW351"/>
      <c r="CX351"/>
      <c r="CY351"/>
      <c r="CZ351"/>
      <c r="DA351"/>
      <c r="DB351"/>
      <c r="DC351"/>
      <c r="DD351"/>
      <c r="DE351"/>
      <c r="DF351"/>
      <c r="DG351"/>
      <c r="DH351"/>
      <c r="DI351"/>
      <c r="DJ351"/>
      <c r="DK351"/>
      <c r="DL351"/>
      <c r="DM351"/>
      <c r="DN351"/>
      <c r="DO351"/>
      <c r="DP351"/>
      <c r="DQ351"/>
      <c r="DR351"/>
      <c r="DS351"/>
      <c r="DT351"/>
      <c r="DU351"/>
      <c r="DV351"/>
      <c r="DW351"/>
      <c r="DX351"/>
      <c r="DY351"/>
      <c r="DZ351"/>
      <c r="EA351"/>
      <c r="EB351"/>
      <c r="EC351"/>
      <c r="ED351"/>
      <c r="EE351"/>
      <c r="EF351"/>
      <c r="EG351"/>
      <c r="EH351"/>
      <c r="EI351"/>
      <c r="EJ351"/>
      <c r="EK351"/>
      <c r="EL351"/>
      <c r="EM351"/>
      <c r="EN351"/>
      <c r="EO351"/>
      <c r="EP351"/>
      <c r="EQ351"/>
      <c r="ER351"/>
      <c r="ES351"/>
      <c r="ET351"/>
      <c r="EU351"/>
      <c r="EV351"/>
      <c r="EW351"/>
      <c r="EX351"/>
      <c r="EY351"/>
      <c r="EZ351"/>
      <c r="FA351"/>
      <c r="FB351"/>
      <c r="FC351"/>
      <c r="FD351"/>
      <c r="FE351"/>
      <c r="FF351"/>
      <c r="FG351"/>
      <c r="FH351"/>
      <c r="FI351"/>
      <c r="FJ351"/>
      <c r="FK351"/>
      <c r="FL351"/>
      <c r="FM351"/>
      <c r="FN351"/>
      <c r="FO351"/>
      <c r="FP351"/>
      <c r="FQ351"/>
      <c r="FR351"/>
      <c r="FS351"/>
    </row>
    <row r="352" spans="1:175">
      <c r="A352" s="255">
        <v>133</v>
      </c>
      <c r="B352" s="255" t="s">
        <v>182</v>
      </c>
      <c r="C352" s="255" t="s">
        <v>152</v>
      </c>
      <c r="D352" s="221">
        <v>4.0999999999999996</v>
      </c>
      <c r="E352" s="221">
        <v>4</v>
      </c>
      <c r="F352" s="221">
        <v>4.25</v>
      </c>
      <c r="G352" s="221"/>
      <c r="H352" s="221"/>
      <c r="I352" s="221"/>
      <c r="J35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  <c r="BE352"/>
      <c r="BF352"/>
      <c r="BG352"/>
      <c r="BH352"/>
      <c r="BI352"/>
      <c r="BJ352"/>
      <c r="BK352"/>
      <c r="BL352"/>
      <c r="BM352"/>
      <c r="BN352"/>
      <c r="BO352"/>
      <c r="BP352"/>
      <c r="BQ352"/>
      <c r="BR352"/>
      <c r="BS352"/>
      <c r="BT352"/>
      <c r="BU352"/>
      <c r="BV352"/>
      <c r="BW352"/>
      <c r="BX352"/>
      <c r="BY352"/>
      <c r="BZ352"/>
      <c r="CA352"/>
      <c r="CB352"/>
      <c r="CC352"/>
      <c r="CD352"/>
      <c r="CE352"/>
      <c r="CF352"/>
      <c r="CG352"/>
      <c r="CH352"/>
      <c r="CI352"/>
      <c r="CJ352"/>
      <c r="CK352"/>
      <c r="CL352"/>
      <c r="CM352"/>
      <c r="CN352"/>
      <c r="CO352"/>
      <c r="CP352"/>
      <c r="CQ352"/>
      <c r="CR352"/>
      <c r="CS352"/>
      <c r="CT352"/>
      <c r="CU352"/>
      <c r="CV352"/>
      <c r="CW352"/>
      <c r="CX352"/>
      <c r="CY352"/>
      <c r="CZ352"/>
      <c r="DA352"/>
      <c r="DB352"/>
      <c r="DC352"/>
      <c r="DD352"/>
      <c r="DE352"/>
      <c r="DF352"/>
      <c r="DG352"/>
      <c r="DH352"/>
      <c r="DI352"/>
      <c r="DJ352"/>
      <c r="DK352"/>
      <c r="DL352"/>
      <c r="DM352"/>
      <c r="DN352"/>
      <c r="DO352"/>
      <c r="DP352"/>
      <c r="DQ352"/>
      <c r="DR352"/>
      <c r="DS352"/>
      <c r="DT352"/>
      <c r="DU352"/>
      <c r="DV352"/>
      <c r="DW352"/>
      <c r="DX352"/>
      <c r="DY352"/>
      <c r="DZ352"/>
      <c r="EA352"/>
      <c r="EB352"/>
      <c r="EC352"/>
      <c r="ED352"/>
      <c r="EE352"/>
      <c r="EF352"/>
      <c r="EG352"/>
      <c r="EH352"/>
      <c r="EI352"/>
      <c r="EJ352"/>
      <c r="EK352"/>
      <c r="EL352"/>
      <c r="EM352"/>
      <c r="EN352"/>
      <c r="EO352"/>
      <c r="EP352"/>
      <c r="EQ352"/>
      <c r="ER352"/>
      <c r="ES352"/>
      <c r="ET352"/>
      <c r="EU352"/>
      <c r="EV352"/>
      <c r="EW352"/>
      <c r="EX352"/>
      <c r="EY352"/>
      <c r="EZ352"/>
      <c r="FA352"/>
      <c r="FB352"/>
      <c r="FC352"/>
      <c r="FD352"/>
      <c r="FE352"/>
      <c r="FF352"/>
      <c r="FG352"/>
      <c r="FH352"/>
      <c r="FI352"/>
      <c r="FJ352"/>
      <c r="FK352"/>
      <c r="FL352"/>
      <c r="FM352"/>
      <c r="FN352"/>
      <c r="FO352"/>
      <c r="FP352"/>
      <c r="FQ352"/>
      <c r="FR352"/>
      <c r="FS352"/>
    </row>
    <row r="353" spans="1:175">
      <c r="A353" s="255">
        <v>133</v>
      </c>
      <c r="B353" s="255" t="s">
        <v>175</v>
      </c>
      <c r="C353" s="255" t="s">
        <v>152</v>
      </c>
      <c r="D353" s="221">
        <v>4.25</v>
      </c>
      <c r="E353" s="221">
        <v>4.25</v>
      </c>
      <c r="F353" s="221">
        <v>4.25</v>
      </c>
      <c r="G353" s="221"/>
      <c r="H353" s="221"/>
      <c r="I353" s="221"/>
      <c r="J353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  <c r="BE353"/>
      <c r="BF353"/>
      <c r="BG353"/>
      <c r="BH353"/>
      <c r="BI353"/>
      <c r="BJ353"/>
      <c r="BK353"/>
      <c r="BL353"/>
      <c r="BM353"/>
      <c r="BN353"/>
      <c r="BO353"/>
      <c r="BP353"/>
      <c r="BQ353"/>
      <c r="BR353"/>
      <c r="BS353"/>
      <c r="BT353"/>
      <c r="BU353"/>
      <c r="BV353"/>
      <c r="BW353"/>
      <c r="BX353"/>
      <c r="BY353"/>
      <c r="BZ353"/>
      <c r="CA353"/>
      <c r="CB353"/>
      <c r="CC353"/>
      <c r="CD353"/>
      <c r="CE353"/>
      <c r="CF353"/>
      <c r="CG353"/>
      <c r="CH353"/>
      <c r="CI353"/>
      <c r="CJ353"/>
      <c r="CK353"/>
      <c r="CL353"/>
      <c r="CM353"/>
      <c r="CN353"/>
      <c r="CO353"/>
      <c r="CP353"/>
      <c r="CQ353"/>
      <c r="CR353"/>
      <c r="CS353"/>
      <c r="CT353"/>
      <c r="CU353"/>
      <c r="CV353"/>
      <c r="CW353"/>
      <c r="CX353"/>
      <c r="CY353"/>
      <c r="CZ353"/>
      <c r="DA353"/>
      <c r="DB353"/>
      <c r="DC353"/>
      <c r="DD353"/>
      <c r="DE353"/>
      <c r="DF353"/>
      <c r="DG353"/>
      <c r="DH353"/>
      <c r="DI353"/>
      <c r="DJ353"/>
      <c r="DK353"/>
      <c r="DL353"/>
      <c r="DM353"/>
      <c r="DN353"/>
      <c r="DO353"/>
      <c r="DP353"/>
      <c r="DQ353"/>
      <c r="DR353"/>
      <c r="DS353"/>
      <c r="DT353"/>
      <c r="DU353"/>
      <c r="DV353"/>
      <c r="DW353"/>
      <c r="DX353"/>
      <c r="DY353"/>
      <c r="DZ353"/>
      <c r="EA353"/>
      <c r="EB353"/>
      <c r="EC353"/>
      <c r="ED353"/>
      <c r="EE353"/>
      <c r="EF353"/>
      <c r="EG353"/>
      <c r="EH353"/>
      <c r="EI353"/>
      <c r="EJ353"/>
      <c r="EK353"/>
      <c r="EL353"/>
      <c r="EM353"/>
      <c r="EN353"/>
      <c r="EO353"/>
      <c r="EP353"/>
      <c r="EQ353"/>
      <c r="ER353"/>
      <c r="ES353"/>
      <c r="ET353"/>
      <c r="EU353"/>
      <c r="EV353"/>
      <c r="EW353"/>
      <c r="EX353"/>
      <c r="EY353"/>
      <c r="EZ353"/>
      <c r="FA353"/>
      <c r="FB353"/>
      <c r="FC353"/>
      <c r="FD353"/>
      <c r="FE353"/>
      <c r="FF353"/>
      <c r="FG353"/>
      <c r="FH353"/>
      <c r="FI353"/>
      <c r="FJ353"/>
      <c r="FK353"/>
      <c r="FL353"/>
      <c r="FM353"/>
      <c r="FN353"/>
      <c r="FO353"/>
      <c r="FP353"/>
      <c r="FQ353"/>
      <c r="FR353"/>
      <c r="FS353"/>
    </row>
    <row r="354" spans="1:175">
      <c r="A354" s="255">
        <v>133</v>
      </c>
      <c r="B354" s="255" t="s">
        <v>259</v>
      </c>
      <c r="C354" s="255" t="s">
        <v>152</v>
      </c>
      <c r="D354" s="221">
        <v>4.125</v>
      </c>
      <c r="E354" s="221">
        <v>4</v>
      </c>
      <c r="F354" s="221">
        <v>4.25</v>
      </c>
      <c r="G354" s="221"/>
      <c r="H354" s="221"/>
      <c r="I354" s="221"/>
      <c r="J354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  <c r="BE354"/>
      <c r="BF354"/>
      <c r="BG354"/>
      <c r="BH354"/>
      <c r="BI354"/>
      <c r="BJ354"/>
      <c r="BK354"/>
      <c r="BL354"/>
      <c r="BM354"/>
      <c r="BN354"/>
      <c r="BO354"/>
      <c r="BP354"/>
      <c r="BQ354"/>
      <c r="BR354"/>
      <c r="BS354"/>
      <c r="BT354"/>
      <c r="BU354"/>
      <c r="BV354"/>
      <c r="BW354"/>
      <c r="BX354"/>
      <c r="BY354"/>
      <c r="BZ354"/>
      <c r="CA354"/>
      <c r="CB354"/>
      <c r="CC354"/>
      <c r="CD354"/>
      <c r="CE354"/>
      <c r="CF354"/>
      <c r="CG354"/>
      <c r="CH354"/>
      <c r="CI354"/>
      <c r="CJ354"/>
      <c r="CK354"/>
      <c r="CL354"/>
      <c r="CM354"/>
      <c r="CN354"/>
      <c r="CO354"/>
      <c r="CP354"/>
      <c r="CQ354"/>
      <c r="CR354"/>
      <c r="CS354"/>
      <c r="CT354"/>
      <c r="CU354"/>
      <c r="CV354"/>
      <c r="CW354"/>
      <c r="CX354"/>
      <c r="CY354"/>
      <c r="CZ354"/>
      <c r="DA354"/>
      <c r="DB354"/>
      <c r="DC354"/>
      <c r="DD354"/>
      <c r="DE354"/>
      <c r="DF354"/>
      <c r="DG354"/>
      <c r="DH354"/>
      <c r="DI354"/>
      <c r="DJ354"/>
      <c r="DK354"/>
      <c r="DL354"/>
      <c r="DM354"/>
      <c r="DN354"/>
      <c r="DO354"/>
      <c r="DP354"/>
      <c r="DQ354"/>
      <c r="DR354"/>
      <c r="DS354"/>
      <c r="DT354"/>
      <c r="DU354"/>
      <c r="DV354"/>
      <c r="DW354"/>
      <c r="DX354"/>
      <c r="DY354"/>
      <c r="DZ354"/>
      <c r="EA354"/>
      <c r="EB354"/>
      <c r="EC354"/>
      <c r="ED354"/>
      <c r="EE354"/>
      <c r="EF354"/>
      <c r="EG354"/>
      <c r="EH354"/>
      <c r="EI354"/>
      <c r="EJ354"/>
      <c r="EK354"/>
      <c r="EL354"/>
      <c r="EM354"/>
      <c r="EN354"/>
      <c r="EO354"/>
      <c r="EP354"/>
      <c r="EQ354"/>
      <c r="ER354"/>
      <c r="ES354"/>
      <c r="ET354"/>
      <c r="EU354"/>
      <c r="EV354"/>
      <c r="EW354"/>
      <c r="EX354"/>
      <c r="EY354"/>
      <c r="EZ354"/>
      <c r="FA354"/>
      <c r="FB354"/>
      <c r="FC354"/>
      <c r="FD354"/>
      <c r="FE354"/>
      <c r="FF354"/>
      <c r="FG354"/>
      <c r="FH354"/>
      <c r="FI354"/>
      <c r="FJ354"/>
      <c r="FK354"/>
      <c r="FL354"/>
      <c r="FM354"/>
      <c r="FN354"/>
      <c r="FO354"/>
      <c r="FP354"/>
      <c r="FQ354"/>
      <c r="FR354"/>
      <c r="FS354"/>
    </row>
    <row r="355" spans="1:175">
      <c r="A355" s="255">
        <v>134</v>
      </c>
      <c r="B355" s="255" t="s">
        <v>229</v>
      </c>
      <c r="C355" s="255" t="s">
        <v>153</v>
      </c>
      <c r="D355" s="221">
        <v>5</v>
      </c>
      <c r="E355" s="221">
        <v>5</v>
      </c>
      <c r="F355" s="221">
        <v>5</v>
      </c>
      <c r="G355" s="221"/>
      <c r="H355" s="221"/>
      <c r="I355" s="221"/>
      <c r="J355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  <c r="BE355"/>
      <c r="BF355"/>
      <c r="BG355"/>
      <c r="BH355"/>
      <c r="BI355"/>
      <c r="BJ355"/>
      <c r="BK355"/>
      <c r="BL355"/>
      <c r="BM355"/>
      <c r="BN355"/>
      <c r="BO355"/>
      <c r="BP355"/>
      <c r="BQ355"/>
      <c r="BR355"/>
      <c r="BS355"/>
      <c r="BT355"/>
      <c r="BU355"/>
      <c r="BV355"/>
      <c r="BW355"/>
      <c r="BX355"/>
      <c r="BY355"/>
      <c r="BZ355"/>
      <c r="CA355"/>
      <c r="CB355"/>
      <c r="CC355"/>
      <c r="CD355"/>
      <c r="CE355"/>
      <c r="CF355"/>
      <c r="CG355"/>
      <c r="CH355"/>
      <c r="CI355"/>
      <c r="CJ355"/>
      <c r="CK355"/>
      <c r="CL355"/>
      <c r="CM355"/>
      <c r="CN355"/>
      <c r="CO355"/>
      <c r="CP355"/>
      <c r="CQ355"/>
      <c r="CR355"/>
      <c r="CS355"/>
      <c r="CT355"/>
      <c r="CU355"/>
      <c r="CV355"/>
      <c r="CW355"/>
      <c r="CX355"/>
      <c r="CY355"/>
      <c r="CZ355"/>
      <c r="DA355"/>
      <c r="DB355"/>
      <c r="DC355"/>
      <c r="DD355"/>
      <c r="DE355"/>
      <c r="DF355"/>
      <c r="DG355"/>
      <c r="DH355"/>
      <c r="DI355"/>
      <c r="DJ355"/>
      <c r="DK355"/>
      <c r="DL355"/>
      <c r="DM355"/>
      <c r="DN355"/>
      <c r="DO355"/>
      <c r="DP355"/>
      <c r="DQ355"/>
      <c r="DR355"/>
      <c r="DS355"/>
      <c r="DT355"/>
      <c r="DU355"/>
      <c r="DV355"/>
      <c r="DW355"/>
      <c r="DX355"/>
      <c r="DY355"/>
      <c r="DZ355"/>
      <c r="EA355"/>
      <c r="EB355"/>
      <c r="EC355"/>
      <c r="ED355"/>
      <c r="EE355"/>
      <c r="EF355"/>
      <c r="EG355"/>
      <c r="EH355"/>
      <c r="EI355"/>
      <c r="EJ355"/>
      <c r="EK355"/>
      <c r="EL355"/>
      <c r="EM355"/>
      <c r="EN355"/>
      <c r="EO355"/>
      <c r="EP355"/>
      <c r="EQ355"/>
      <c r="ER355"/>
      <c r="ES355"/>
      <c r="ET355"/>
      <c r="EU355"/>
      <c r="EV355"/>
      <c r="EW355"/>
      <c r="EX355"/>
      <c r="EY355"/>
      <c r="EZ355"/>
      <c r="FA355"/>
      <c r="FB355"/>
      <c r="FC355"/>
      <c r="FD355"/>
      <c r="FE355"/>
      <c r="FF355"/>
      <c r="FG355"/>
      <c r="FH355"/>
      <c r="FI355"/>
      <c r="FJ355"/>
      <c r="FK355"/>
      <c r="FL355"/>
      <c r="FM355"/>
      <c r="FN355"/>
      <c r="FO355"/>
      <c r="FP355"/>
      <c r="FQ355"/>
      <c r="FR355"/>
      <c r="FS355"/>
    </row>
    <row r="356" spans="1:175">
      <c r="A356" s="255">
        <v>134</v>
      </c>
      <c r="B356" s="255" t="s">
        <v>182</v>
      </c>
      <c r="C356" s="255" t="s">
        <v>153</v>
      </c>
      <c r="D356" s="221">
        <v>5.15</v>
      </c>
      <c r="E356" s="221">
        <v>5</v>
      </c>
      <c r="F356" s="221">
        <v>5.75</v>
      </c>
      <c r="G356" s="221"/>
      <c r="H356" s="221"/>
      <c r="I356" s="221"/>
      <c r="J356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  <c r="BE356"/>
      <c r="BF356"/>
      <c r="BG356"/>
      <c r="BH356"/>
      <c r="BI356"/>
      <c r="BJ356"/>
      <c r="BK356"/>
      <c r="BL356"/>
      <c r="BM356"/>
      <c r="BN356"/>
      <c r="BO356"/>
      <c r="BP356"/>
      <c r="BQ356"/>
      <c r="BR356"/>
      <c r="BS356"/>
      <c r="BT356"/>
      <c r="BU356"/>
      <c r="BV356"/>
      <c r="BW356"/>
      <c r="BX356"/>
      <c r="BY356"/>
      <c r="BZ356"/>
      <c r="CA356"/>
      <c r="CB356"/>
      <c r="CC356"/>
      <c r="CD356"/>
      <c r="CE356"/>
      <c r="CF356"/>
      <c r="CG356"/>
      <c r="CH356"/>
      <c r="CI356"/>
      <c r="CJ356"/>
      <c r="CK356"/>
      <c r="CL356"/>
      <c r="CM356"/>
      <c r="CN356"/>
      <c r="CO356"/>
      <c r="CP356"/>
      <c r="CQ356"/>
      <c r="CR356"/>
      <c r="CS356"/>
      <c r="CT356"/>
      <c r="CU356"/>
      <c r="CV356"/>
      <c r="CW356"/>
      <c r="CX356"/>
      <c r="CY356"/>
      <c r="CZ356"/>
      <c r="DA356"/>
      <c r="DB356"/>
      <c r="DC356"/>
      <c r="DD356"/>
      <c r="DE356"/>
      <c r="DF356"/>
      <c r="DG356"/>
      <c r="DH356"/>
      <c r="DI356"/>
      <c r="DJ356"/>
      <c r="DK356"/>
      <c r="DL356"/>
      <c r="DM356"/>
      <c r="DN356"/>
      <c r="DO356"/>
      <c r="DP356"/>
      <c r="DQ356"/>
      <c r="DR356"/>
      <c r="DS356"/>
      <c r="DT356"/>
      <c r="DU356"/>
      <c r="DV356"/>
      <c r="DW356"/>
      <c r="DX356"/>
      <c r="DY356"/>
      <c r="DZ356"/>
      <c r="EA356"/>
      <c r="EB356"/>
      <c r="EC356"/>
      <c r="ED356"/>
      <c r="EE356"/>
      <c r="EF356"/>
      <c r="EG356"/>
      <c r="EH356"/>
      <c r="EI356"/>
      <c r="EJ356"/>
      <c r="EK356"/>
      <c r="EL356"/>
      <c r="EM356"/>
      <c r="EN356"/>
      <c r="EO356"/>
      <c r="EP356"/>
      <c r="EQ356"/>
      <c r="ER356"/>
      <c r="ES356"/>
      <c r="ET356"/>
      <c r="EU356"/>
      <c r="EV356"/>
      <c r="EW356"/>
      <c r="EX356"/>
      <c r="EY356"/>
      <c r="EZ356"/>
      <c r="FA356"/>
      <c r="FB356"/>
      <c r="FC356"/>
      <c r="FD356"/>
      <c r="FE356"/>
      <c r="FF356"/>
      <c r="FG356"/>
      <c r="FH356"/>
      <c r="FI356"/>
      <c r="FJ356"/>
      <c r="FK356"/>
      <c r="FL356"/>
      <c r="FM356"/>
      <c r="FN356"/>
      <c r="FO356"/>
      <c r="FP356"/>
      <c r="FQ356"/>
      <c r="FR356"/>
      <c r="FS356"/>
    </row>
    <row r="357" spans="1:175">
      <c r="A357" s="255">
        <v>134</v>
      </c>
      <c r="B357" s="255" t="s">
        <v>175</v>
      </c>
      <c r="C357" s="255" t="s">
        <v>153</v>
      </c>
      <c r="D357" s="221">
        <v>6</v>
      </c>
      <c r="E357" s="221">
        <v>6</v>
      </c>
      <c r="F357" s="221">
        <v>6</v>
      </c>
      <c r="G357" s="221"/>
      <c r="H357" s="221"/>
      <c r="I357" s="221"/>
      <c r="J357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  <c r="BE357"/>
      <c r="BF357"/>
      <c r="BG357"/>
      <c r="BH357"/>
      <c r="BI357"/>
      <c r="BJ357"/>
      <c r="BK357"/>
      <c r="BL357"/>
      <c r="BM357"/>
      <c r="BN357"/>
      <c r="BO357"/>
      <c r="BP357"/>
      <c r="BQ357"/>
      <c r="BR357"/>
      <c r="BS357"/>
      <c r="BT357"/>
      <c r="BU357"/>
      <c r="BV357"/>
      <c r="BW357"/>
      <c r="BX357"/>
      <c r="BY357"/>
      <c r="BZ357"/>
      <c r="CA357"/>
      <c r="CB357"/>
      <c r="CC357"/>
      <c r="CD357"/>
      <c r="CE357"/>
      <c r="CF357"/>
      <c r="CG357"/>
      <c r="CH357"/>
      <c r="CI357"/>
      <c r="CJ357"/>
      <c r="CK357"/>
      <c r="CL357"/>
      <c r="CM357"/>
      <c r="CN357"/>
      <c r="CO357"/>
      <c r="CP357"/>
      <c r="CQ357"/>
      <c r="CR357"/>
      <c r="CS357"/>
      <c r="CT357"/>
      <c r="CU357"/>
      <c r="CV357"/>
      <c r="CW357"/>
      <c r="CX357"/>
      <c r="CY357"/>
      <c r="CZ357"/>
      <c r="DA357"/>
      <c r="DB357"/>
      <c r="DC357"/>
      <c r="DD357"/>
      <c r="DE357"/>
      <c r="DF357"/>
      <c r="DG357"/>
      <c r="DH357"/>
      <c r="DI357"/>
      <c r="DJ357"/>
      <c r="DK357"/>
      <c r="DL357"/>
      <c r="DM357"/>
      <c r="DN357"/>
      <c r="DO357"/>
      <c r="DP357"/>
      <c r="DQ357"/>
      <c r="DR357"/>
      <c r="DS357"/>
      <c r="DT357"/>
      <c r="DU357"/>
      <c r="DV357"/>
      <c r="DW357"/>
      <c r="DX357"/>
      <c r="DY357"/>
      <c r="DZ357"/>
      <c r="EA357"/>
      <c r="EB357"/>
      <c r="EC357"/>
      <c r="ED357"/>
      <c r="EE357"/>
      <c r="EF357"/>
      <c r="EG357"/>
      <c r="EH357"/>
      <c r="EI357"/>
      <c r="EJ357"/>
      <c r="EK357"/>
      <c r="EL357"/>
      <c r="EM357"/>
      <c r="EN357"/>
      <c r="EO357"/>
      <c r="EP357"/>
      <c r="EQ357"/>
      <c r="ER357"/>
      <c r="ES357"/>
      <c r="ET357"/>
      <c r="EU357"/>
      <c r="EV357"/>
      <c r="EW357"/>
      <c r="EX357"/>
      <c r="EY357"/>
      <c r="EZ357"/>
      <c r="FA357"/>
      <c r="FB357"/>
      <c r="FC357"/>
      <c r="FD357"/>
      <c r="FE357"/>
      <c r="FF357"/>
      <c r="FG357"/>
      <c r="FH357"/>
      <c r="FI357"/>
      <c r="FJ357"/>
      <c r="FK357"/>
      <c r="FL357"/>
      <c r="FM357"/>
      <c r="FN357"/>
      <c r="FO357"/>
      <c r="FP357"/>
      <c r="FQ357"/>
      <c r="FR357"/>
      <c r="FS357"/>
    </row>
    <row r="358" spans="1:175">
      <c r="A358" s="255">
        <v>134</v>
      </c>
      <c r="B358" s="255" t="s">
        <v>259</v>
      </c>
      <c r="C358" s="255" t="s">
        <v>153</v>
      </c>
      <c r="D358" s="221">
        <v>6</v>
      </c>
      <c r="E358" s="221">
        <v>6</v>
      </c>
      <c r="F358" s="221">
        <v>6</v>
      </c>
      <c r="G358" s="221"/>
      <c r="H358" s="221"/>
      <c r="I358" s="221"/>
      <c r="J358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  <c r="BE358"/>
      <c r="BF358"/>
      <c r="BG358"/>
      <c r="BH358"/>
      <c r="BI358"/>
      <c r="BJ358"/>
      <c r="BK358"/>
      <c r="BL358"/>
      <c r="BM358"/>
      <c r="BN358"/>
      <c r="BO358"/>
      <c r="BP358"/>
      <c r="BQ358"/>
      <c r="BR358"/>
      <c r="BS358"/>
      <c r="BT358"/>
      <c r="BU358"/>
      <c r="BV358"/>
      <c r="BW358"/>
      <c r="BX358"/>
      <c r="BY358"/>
      <c r="BZ358"/>
      <c r="CA358"/>
      <c r="CB358"/>
      <c r="CC358"/>
      <c r="CD358"/>
      <c r="CE358"/>
      <c r="CF358"/>
      <c r="CG358"/>
      <c r="CH358"/>
      <c r="CI358"/>
      <c r="CJ358"/>
      <c r="CK358"/>
      <c r="CL358"/>
      <c r="CM358"/>
      <c r="CN358"/>
      <c r="CO358"/>
      <c r="CP358"/>
      <c r="CQ358"/>
      <c r="CR358"/>
      <c r="CS358"/>
      <c r="CT358"/>
      <c r="CU358"/>
      <c r="CV358"/>
      <c r="CW358"/>
      <c r="CX358"/>
      <c r="CY358"/>
      <c r="CZ358"/>
      <c r="DA358"/>
      <c r="DB358"/>
      <c r="DC358"/>
      <c r="DD358"/>
      <c r="DE358"/>
      <c r="DF358"/>
      <c r="DG358"/>
      <c r="DH358"/>
      <c r="DI358"/>
      <c r="DJ358"/>
      <c r="DK358"/>
      <c r="DL358"/>
      <c r="DM358"/>
      <c r="DN358"/>
      <c r="DO358"/>
      <c r="DP358"/>
      <c r="DQ358"/>
      <c r="DR358"/>
      <c r="DS358"/>
      <c r="DT358"/>
      <c r="DU358"/>
      <c r="DV358"/>
      <c r="DW358"/>
      <c r="DX358"/>
      <c r="DY358"/>
      <c r="DZ358"/>
      <c r="EA358"/>
      <c r="EB358"/>
      <c r="EC358"/>
      <c r="ED358"/>
      <c r="EE358"/>
      <c r="EF358"/>
      <c r="EG358"/>
      <c r="EH358"/>
      <c r="EI358"/>
      <c r="EJ358"/>
      <c r="EK358"/>
      <c r="EL358"/>
      <c r="EM358"/>
      <c r="EN358"/>
      <c r="EO358"/>
      <c r="EP358"/>
      <c r="EQ358"/>
      <c r="ER358"/>
      <c r="ES358"/>
      <c r="ET358"/>
      <c r="EU358"/>
      <c r="EV358"/>
      <c r="EW358"/>
      <c r="EX358"/>
      <c r="EY358"/>
      <c r="EZ358"/>
      <c r="FA358"/>
      <c r="FB358"/>
      <c r="FC358"/>
      <c r="FD358"/>
      <c r="FE358"/>
      <c r="FF358"/>
      <c r="FG358"/>
      <c r="FH358"/>
      <c r="FI358"/>
      <c r="FJ358"/>
      <c r="FK358"/>
      <c r="FL358"/>
      <c r="FM358"/>
      <c r="FN358"/>
      <c r="FO358"/>
      <c r="FP358"/>
      <c r="FQ358"/>
      <c r="FR358"/>
      <c r="FS358"/>
    </row>
    <row r="359" spans="1:175">
      <c r="A359" s="255">
        <v>135</v>
      </c>
      <c r="B359" s="255" t="s">
        <v>229</v>
      </c>
      <c r="C359" s="255" t="s">
        <v>154</v>
      </c>
      <c r="D359" s="221">
        <v>1.75</v>
      </c>
      <c r="E359" s="221">
        <v>1.75</v>
      </c>
      <c r="F359" s="221">
        <v>1.75</v>
      </c>
      <c r="G359" s="221"/>
      <c r="H359" s="221"/>
      <c r="I359" s="221"/>
      <c r="J359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  <c r="BE359"/>
      <c r="BF359"/>
      <c r="BG359"/>
      <c r="BH359"/>
      <c r="BI359"/>
      <c r="BJ359"/>
      <c r="BK359"/>
      <c r="BL359"/>
      <c r="BM359"/>
      <c r="BN359"/>
      <c r="BO359"/>
      <c r="BP359"/>
      <c r="BQ359"/>
      <c r="BR359"/>
      <c r="BS359"/>
      <c r="BT359"/>
      <c r="BU359"/>
      <c r="BV359"/>
      <c r="BW359"/>
      <c r="BX359"/>
      <c r="BY359"/>
      <c r="BZ359"/>
      <c r="CA359"/>
      <c r="CB359"/>
      <c r="CC359"/>
      <c r="CD359"/>
      <c r="CE359"/>
      <c r="CF359"/>
      <c r="CG359"/>
      <c r="CH359"/>
      <c r="CI359"/>
      <c r="CJ359"/>
      <c r="CK359"/>
      <c r="CL359"/>
      <c r="CM359"/>
      <c r="CN359"/>
      <c r="CO359"/>
      <c r="CP359"/>
      <c r="CQ359"/>
      <c r="CR359"/>
      <c r="CS359"/>
      <c r="CT359"/>
      <c r="CU359"/>
      <c r="CV359"/>
      <c r="CW359"/>
      <c r="CX359"/>
      <c r="CY359"/>
      <c r="CZ359"/>
      <c r="DA359"/>
      <c r="DB359"/>
      <c r="DC359"/>
      <c r="DD359"/>
      <c r="DE359"/>
      <c r="DF359"/>
      <c r="DG359"/>
      <c r="DH359"/>
      <c r="DI359"/>
      <c r="DJ359"/>
      <c r="DK359"/>
      <c r="DL359"/>
      <c r="DM359"/>
      <c r="DN359"/>
      <c r="DO359"/>
      <c r="DP359"/>
      <c r="DQ359"/>
      <c r="DR359"/>
      <c r="DS359"/>
      <c r="DT359"/>
      <c r="DU359"/>
      <c r="DV359"/>
      <c r="DW359"/>
      <c r="DX359"/>
      <c r="DY359"/>
      <c r="DZ359"/>
      <c r="EA359"/>
      <c r="EB359"/>
      <c r="EC359"/>
      <c r="ED359"/>
      <c r="EE359"/>
      <c r="EF359"/>
      <c r="EG359"/>
      <c r="EH359"/>
      <c r="EI359"/>
      <c r="EJ359"/>
      <c r="EK359"/>
      <c r="EL359"/>
      <c r="EM359"/>
      <c r="EN359"/>
      <c r="EO359"/>
      <c r="EP359"/>
      <c r="EQ359"/>
      <c r="ER359"/>
      <c r="ES359"/>
      <c r="ET359"/>
      <c r="EU359"/>
      <c r="EV359"/>
      <c r="EW359"/>
      <c r="EX359"/>
      <c r="EY359"/>
      <c r="EZ359"/>
      <c r="FA359"/>
      <c r="FB359"/>
      <c r="FC359"/>
      <c r="FD359"/>
      <c r="FE359"/>
      <c r="FF359"/>
      <c r="FG359"/>
      <c r="FH359"/>
      <c r="FI359"/>
      <c r="FJ359"/>
      <c r="FK359"/>
      <c r="FL359"/>
      <c r="FM359"/>
      <c r="FN359"/>
      <c r="FO359"/>
      <c r="FP359"/>
      <c r="FQ359"/>
      <c r="FR359"/>
      <c r="FS359"/>
    </row>
    <row r="360" spans="1:175">
      <c r="A360" s="255">
        <v>135</v>
      </c>
      <c r="B360" s="255" t="s">
        <v>175</v>
      </c>
      <c r="C360" s="255" t="s">
        <v>154</v>
      </c>
      <c r="D360" s="221">
        <v>1.6</v>
      </c>
      <c r="E360" s="221">
        <v>1.6</v>
      </c>
      <c r="F360" s="221">
        <v>1.6</v>
      </c>
      <c r="G360" s="221"/>
      <c r="H360" s="221"/>
      <c r="I360" s="221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  <c r="BE360"/>
      <c r="BF360"/>
      <c r="BG360"/>
      <c r="BH360"/>
      <c r="BI360"/>
      <c r="BJ360"/>
      <c r="BK360"/>
      <c r="BL360"/>
      <c r="BM360"/>
      <c r="BN360"/>
      <c r="BO360"/>
      <c r="BP360"/>
      <c r="BQ360"/>
      <c r="BR360"/>
      <c r="BS360"/>
      <c r="BT360"/>
      <c r="BU360"/>
      <c r="BV360"/>
      <c r="BW360"/>
      <c r="BX360"/>
      <c r="BY360"/>
      <c r="BZ360"/>
      <c r="CA360"/>
      <c r="CB360"/>
      <c r="CC360"/>
      <c r="CD360"/>
      <c r="CE360"/>
      <c r="CF360"/>
      <c r="CG360"/>
      <c r="CH360"/>
      <c r="CI360"/>
      <c r="CJ360"/>
      <c r="CK360"/>
      <c r="CL360"/>
      <c r="CM360"/>
      <c r="CN360"/>
      <c r="CO360"/>
      <c r="CP360"/>
      <c r="CQ360"/>
      <c r="CR360"/>
      <c r="CS360"/>
      <c r="CT360"/>
      <c r="CU360"/>
      <c r="CV360"/>
      <c r="CW360"/>
      <c r="CX360"/>
      <c r="CY360"/>
      <c r="CZ360"/>
      <c r="DA360"/>
      <c r="DB360"/>
      <c r="DC360"/>
      <c r="DD360"/>
      <c r="DE360"/>
      <c r="DF360"/>
      <c r="DG360"/>
      <c r="DH360"/>
      <c r="DI360"/>
      <c r="DJ360"/>
      <c r="DK360"/>
      <c r="DL360"/>
      <c r="DM360"/>
      <c r="DN360"/>
      <c r="DO360"/>
      <c r="DP360"/>
      <c r="DQ360"/>
      <c r="DR360"/>
      <c r="DS360"/>
      <c r="DT360"/>
      <c r="DU360"/>
      <c r="DV360"/>
      <c r="DW360"/>
      <c r="DX360"/>
      <c r="DY360"/>
      <c r="DZ360"/>
      <c r="EA360"/>
      <c r="EB360"/>
      <c r="EC360"/>
      <c r="ED360"/>
      <c r="EE360"/>
      <c r="EF360"/>
      <c r="EG360"/>
      <c r="EH360"/>
      <c r="EI360"/>
      <c r="EJ360"/>
      <c r="EK360"/>
      <c r="EL360"/>
      <c r="EM360"/>
      <c r="EN360"/>
      <c r="EO360"/>
      <c r="EP360"/>
      <c r="EQ360"/>
      <c r="ER360"/>
      <c r="ES360"/>
      <c r="ET360"/>
      <c r="EU360"/>
      <c r="EV360"/>
      <c r="EW360"/>
      <c r="EX360"/>
      <c r="EY360"/>
      <c r="EZ360"/>
      <c r="FA360"/>
      <c r="FB360"/>
      <c r="FC360"/>
      <c r="FD360"/>
      <c r="FE360"/>
      <c r="FF360"/>
      <c r="FG360"/>
      <c r="FH360"/>
      <c r="FI360"/>
      <c r="FJ360"/>
      <c r="FK360"/>
      <c r="FL360"/>
      <c r="FM360"/>
      <c r="FN360"/>
      <c r="FO360"/>
      <c r="FP360"/>
      <c r="FQ360"/>
      <c r="FR360"/>
      <c r="FS360"/>
    </row>
    <row r="361" spans="1:175">
      <c r="A361" s="255">
        <v>135</v>
      </c>
      <c r="B361" s="255" t="s">
        <v>259</v>
      </c>
      <c r="C361" s="255" t="s">
        <v>154</v>
      </c>
      <c r="D361" s="221">
        <v>2.0833333333333335</v>
      </c>
      <c r="E361" s="221">
        <v>2</v>
      </c>
      <c r="F361" s="221">
        <v>2.15</v>
      </c>
      <c r="G361" s="221"/>
      <c r="H361" s="221"/>
      <c r="I361" s="221"/>
      <c r="J361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  <c r="BE361"/>
      <c r="BF361"/>
      <c r="BG361"/>
      <c r="BH361"/>
      <c r="BI361"/>
      <c r="BJ361"/>
      <c r="BK361"/>
      <c r="BL361"/>
      <c r="BM361"/>
      <c r="BN361"/>
      <c r="BO361"/>
      <c r="BP361"/>
      <c r="BQ361"/>
      <c r="BR361"/>
      <c r="BS361"/>
      <c r="BT361"/>
      <c r="BU361"/>
      <c r="BV361"/>
      <c r="BW361"/>
      <c r="BX361"/>
      <c r="BY361"/>
      <c r="BZ361"/>
      <c r="CA361"/>
      <c r="CB361"/>
      <c r="CC361"/>
      <c r="CD361"/>
      <c r="CE361"/>
      <c r="CF361"/>
      <c r="CG361"/>
      <c r="CH361"/>
      <c r="CI361"/>
      <c r="CJ361"/>
      <c r="CK361"/>
      <c r="CL361"/>
      <c r="CM361"/>
      <c r="CN361"/>
      <c r="CO361"/>
      <c r="CP361"/>
      <c r="CQ361"/>
      <c r="CR361"/>
      <c r="CS361"/>
      <c r="CT361"/>
      <c r="CU361"/>
      <c r="CV361"/>
      <c r="CW361"/>
      <c r="CX361"/>
      <c r="CY361"/>
      <c r="CZ361"/>
      <c r="DA361"/>
      <c r="DB361"/>
      <c r="DC361"/>
      <c r="DD361"/>
      <c r="DE361"/>
      <c r="DF361"/>
      <c r="DG361"/>
      <c r="DH361"/>
      <c r="DI361"/>
      <c r="DJ361"/>
      <c r="DK361"/>
      <c r="DL361"/>
      <c r="DM361"/>
      <c r="DN361"/>
      <c r="DO361"/>
      <c r="DP361"/>
      <c r="DQ361"/>
      <c r="DR361"/>
      <c r="DS361"/>
      <c r="DT361"/>
      <c r="DU361"/>
      <c r="DV361"/>
      <c r="DW361"/>
      <c r="DX361"/>
      <c r="DY361"/>
      <c r="DZ361"/>
      <c r="EA361"/>
      <c r="EB361"/>
      <c r="EC361"/>
      <c r="ED361"/>
      <c r="EE361"/>
      <c r="EF361"/>
      <c r="EG361"/>
      <c r="EH361"/>
      <c r="EI361"/>
      <c r="EJ361"/>
      <c r="EK361"/>
      <c r="EL361"/>
      <c r="EM361"/>
      <c r="EN361"/>
      <c r="EO361"/>
      <c r="EP361"/>
      <c r="EQ361"/>
      <c r="ER361"/>
      <c r="ES361"/>
      <c r="ET361"/>
      <c r="EU361"/>
      <c r="EV361"/>
      <c r="EW361"/>
      <c r="EX361"/>
      <c r="EY361"/>
      <c r="EZ361"/>
      <c r="FA361"/>
      <c r="FB361"/>
      <c r="FC361"/>
      <c r="FD361"/>
      <c r="FE361"/>
      <c r="FF361"/>
      <c r="FG361"/>
      <c r="FH361"/>
      <c r="FI361"/>
      <c r="FJ361"/>
      <c r="FK361"/>
      <c r="FL361"/>
      <c r="FM361"/>
      <c r="FN361"/>
      <c r="FO361"/>
      <c r="FP361"/>
      <c r="FQ361"/>
      <c r="FR361"/>
      <c r="FS361"/>
    </row>
    <row r="362" spans="1:175">
      <c r="A362" s="255">
        <v>136</v>
      </c>
      <c r="B362" s="255" t="s">
        <v>229</v>
      </c>
      <c r="C362" s="255" t="s">
        <v>223</v>
      </c>
      <c r="D362" s="221">
        <v>2</v>
      </c>
      <c r="E362" s="221">
        <v>2</v>
      </c>
      <c r="F362" s="221">
        <v>2</v>
      </c>
      <c r="G362" s="221"/>
      <c r="H362" s="221"/>
      <c r="I362" s="221"/>
      <c r="J36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  <c r="BE362"/>
      <c r="BF362"/>
      <c r="BG362"/>
      <c r="BH362"/>
      <c r="BI362"/>
      <c r="BJ362"/>
      <c r="BK362"/>
      <c r="BL362"/>
      <c r="BM362"/>
      <c r="BN362"/>
      <c r="BO362"/>
      <c r="BP362"/>
      <c r="BQ362"/>
      <c r="BR362"/>
      <c r="BS362"/>
      <c r="BT362"/>
      <c r="BU362"/>
      <c r="BV362"/>
      <c r="BW362"/>
      <c r="BX362"/>
      <c r="BY362"/>
      <c r="BZ362"/>
      <c r="CA362"/>
      <c r="CB362"/>
      <c r="CC362"/>
      <c r="CD362"/>
      <c r="CE362"/>
      <c r="CF362"/>
      <c r="CG362"/>
      <c r="CH362"/>
      <c r="CI362"/>
      <c r="CJ362"/>
      <c r="CK362"/>
      <c r="CL362"/>
      <c r="CM362"/>
      <c r="CN362"/>
      <c r="CO362"/>
      <c r="CP362"/>
      <c r="CQ362"/>
      <c r="CR362"/>
      <c r="CS362"/>
      <c r="CT362"/>
      <c r="CU362"/>
      <c r="CV362"/>
      <c r="CW362"/>
      <c r="CX362"/>
      <c r="CY362"/>
      <c r="CZ362"/>
      <c r="DA362"/>
      <c r="DB362"/>
      <c r="DC362"/>
      <c r="DD362"/>
      <c r="DE362"/>
      <c r="DF362"/>
      <c r="DG362"/>
      <c r="DH362"/>
      <c r="DI362"/>
      <c r="DJ362"/>
      <c r="DK362"/>
      <c r="DL362"/>
      <c r="DM362"/>
      <c r="DN362"/>
      <c r="DO362"/>
      <c r="DP362"/>
      <c r="DQ362"/>
      <c r="DR362"/>
      <c r="DS362"/>
      <c r="DT362"/>
      <c r="DU362"/>
      <c r="DV362"/>
      <c r="DW362"/>
      <c r="DX362"/>
      <c r="DY362"/>
      <c r="DZ362"/>
      <c r="EA362"/>
      <c r="EB362"/>
      <c r="EC362"/>
      <c r="ED362"/>
      <c r="EE362"/>
      <c r="EF362"/>
      <c r="EG362"/>
      <c r="EH362"/>
      <c r="EI362"/>
      <c r="EJ362"/>
      <c r="EK362"/>
      <c r="EL362"/>
      <c r="EM362"/>
      <c r="EN362"/>
      <c r="EO362"/>
      <c r="EP362"/>
      <c r="EQ362"/>
      <c r="ER362"/>
      <c r="ES362"/>
      <c r="ET362"/>
      <c r="EU362"/>
      <c r="EV362"/>
      <c r="EW362"/>
      <c r="EX362"/>
      <c r="EY362"/>
      <c r="EZ362"/>
      <c r="FA362"/>
      <c r="FB362"/>
      <c r="FC362"/>
      <c r="FD362"/>
      <c r="FE362"/>
      <c r="FF362"/>
      <c r="FG362"/>
      <c r="FH362"/>
      <c r="FI362"/>
      <c r="FJ362"/>
      <c r="FK362"/>
      <c r="FL362"/>
      <c r="FM362"/>
      <c r="FN362"/>
      <c r="FO362"/>
      <c r="FP362"/>
      <c r="FQ362"/>
      <c r="FR362"/>
      <c r="FS362"/>
    </row>
    <row r="363" spans="1:175">
      <c r="A363" s="255">
        <v>136</v>
      </c>
      <c r="B363" s="255" t="s">
        <v>190</v>
      </c>
      <c r="C363" s="255" t="s">
        <v>223</v>
      </c>
      <c r="D363" s="221">
        <v>1.5</v>
      </c>
      <c r="E363" s="221">
        <v>1.5</v>
      </c>
      <c r="F363" s="221">
        <v>1.5</v>
      </c>
      <c r="G363" s="221"/>
      <c r="H363" s="221"/>
      <c r="I363" s="221"/>
      <c r="J363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  <c r="BE363"/>
      <c r="BF363"/>
      <c r="BG363"/>
      <c r="BH363"/>
      <c r="BI363"/>
      <c r="BJ363"/>
      <c r="BK363"/>
      <c r="BL363"/>
      <c r="BM363"/>
      <c r="BN363"/>
      <c r="BO363"/>
      <c r="BP363"/>
      <c r="BQ363"/>
      <c r="BR363"/>
      <c r="BS363"/>
      <c r="BT363"/>
      <c r="BU363"/>
      <c r="BV363"/>
      <c r="BW363"/>
      <c r="BX363"/>
      <c r="BY363"/>
      <c r="BZ363"/>
      <c r="CA363"/>
      <c r="CB363"/>
      <c r="CC363"/>
      <c r="CD363"/>
      <c r="CE363"/>
      <c r="CF363"/>
      <c r="CG363"/>
      <c r="CH363"/>
      <c r="CI363"/>
      <c r="CJ363"/>
      <c r="CK363"/>
      <c r="CL363"/>
      <c r="CM363"/>
      <c r="CN363"/>
      <c r="CO363"/>
      <c r="CP363"/>
      <c r="CQ363"/>
      <c r="CR363"/>
      <c r="CS363"/>
      <c r="CT363"/>
      <c r="CU363"/>
      <c r="CV363"/>
      <c r="CW363"/>
      <c r="CX363"/>
      <c r="CY363"/>
      <c r="CZ363"/>
      <c r="DA363"/>
      <c r="DB363"/>
      <c r="DC363"/>
      <c r="DD363"/>
      <c r="DE363"/>
      <c r="DF363"/>
      <c r="DG363"/>
      <c r="DH363"/>
      <c r="DI363"/>
      <c r="DJ363"/>
      <c r="DK363"/>
      <c r="DL363"/>
      <c r="DM363"/>
      <c r="DN363"/>
      <c r="DO363"/>
      <c r="DP363"/>
      <c r="DQ363"/>
      <c r="DR363"/>
      <c r="DS363"/>
      <c r="DT363"/>
      <c r="DU363"/>
      <c r="DV363"/>
      <c r="DW363"/>
      <c r="DX363"/>
      <c r="DY363"/>
      <c r="DZ363"/>
      <c r="EA363"/>
      <c r="EB363"/>
      <c r="EC363"/>
      <c r="ED363"/>
      <c r="EE363"/>
      <c r="EF363"/>
      <c r="EG363"/>
      <c r="EH363"/>
      <c r="EI363"/>
      <c r="EJ363"/>
      <c r="EK363"/>
      <c r="EL363"/>
      <c r="EM363"/>
      <c r="EN363"/>
      <c r="EO363"/>
      <c r="EP363"/>
      <c r="EQ363"/>
      <c r="ER363"/>
      <c r="ES363"/>
      <c r="ET363"/>
      <c r="EU363"/>
      <c r="EV363"/>
      <c r="EW363"/>
      <c r="EX363"/>
      <c r="EY363"/>
      <c r="EZ363"/>
      <c r="FA363"/>
      <c r="FB363"/>
      <c r="FC363"/>
      <c r="FD363"/>
      <c r="FE363"/>
      <c r="FF363"/>
      <c r="FG363"/>
      <c r="FH363"/>
      <c r="FI363"/>
      <c r="FJ363"/>
      <c r="FK363"/>
      <c r="FL363"/>
      <c r="FM363"/>
      <c r="FN363"/>
      <c r="FO363"/>
      <c r="FP363"/>
      <c r="FQ363"/>
      <c r="FR363"/>
      <c r="FS363"/>
    </row>
    <row r="364" spans="1:175">
      <c r="A364" s="255">
        <v>136</v>
      </c>
      <c r="B364" s="255" t="s">
        <v>175</v>
      </c>
      <c r="C364" s="255" t="s">
        <v>223</v>
      </c>
      <c r="D364" s="221">
        <v>2</v>
      </c>
      <c r="E364" s="221">
        <v>2</v>
      </c>
      <c r="F364" s="221">
        <v>2</v>
      </c>
      <c r="G364" s="221"/>
      <c r="H364" s="221"/>
      <c r="I364" s="221"/>
      <c r="J364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  <c r="BE364"/>
      <c r="BF364"/>
      <c r="BG364"/>
      <c r="BH364"/>
      <c r="BI364"/>
      <c r="BJ364"/>
      <c r="BK364"/>
      <c r="BL364"/>
      <c r="BM364"/>
      <c r="BN364"/>
      <c r="BO364"/>
      <c r="BP364"/>
      <c r="BQ364"/>
      <c r="BR364"/>
      <c r="BS364"/>
      <c r="BT364"/>
      <c r="BU364"/>
      <c r="BV364"/>
      <c r="BW364"/>
      <c r="BX364"/>
      <c r="BY364"/>
      <c r="BZ364"/>
      <c r="CA364"/>
      <c r="CB364"/>
      <c r="CC364"/>
      <c r="CD364"/>
      <c r="CE364"/>
      <c r="CF364"/>
      <c r="CG364"/>
      <c r="CH364"/>
      <c r="CI364"/>
      <c r="CJ364"/>
      <c r="CK364"/>
      <c r="CL364"/>
      <c r="CM364"/>
      <c r="CN364"/>
      <c r="CO364"/>
      <c r="CP364"/>
      <c r="CQ364"/>
      <c r="CR364"/>
      <c r="CS364"/>
      <c r="CT364"/>
      <c r="CU364"/>
      <c r="CV364"/>
      <c r="CW364"/>
      <c r="CX364"/>
      <c r="CY364"/>
      <c r="CZ364"/>
      <c r="DA364"/>
      <c r="DB364"/>
      <c r="DC364"/>
      <c r="DD364"/>
      <c r="DE364"/>
      <c r="DF364"/>
      <c r="DG364"/>
      <c r="DH364"/>
      <c r="DI364"/>
      <c r="DJ364"/>
      <c r="DK364"/>
      <c r="DL364"/>
      <c r="DM364"/>
      <c r="DN364"/>
      <c r="DO364"/>
      <c r="DP364"/>
      <c r="DQ364"/>
      <c r="DR364"/>
      <c r="DS364"/>
      <c r="DT364"/>
      <c r="DU364"/>
      <c r="DV364"/>
      <c r="DW364"/>
      <c r="DX364"/>
      <c r="DY364"/>
      <c r="DZ364"/>
      <c r="EA364"/>
      <c r="EB364"/>
      <c r="EC364"/>
      <c r="ED364"/>
      <c r="EE364"/>
      <c r="EF364"/>
      <c r="EG364"/>
      <c r="EH364"/>
      <c r="EI364"/>
      <c r="EJ364"/>
      <c r="EK364"/>
      <c r="EL364"/>
      <c r="EM364"/>
      <c r="EN364"/>
      <c r="EO364"/>
      <c r="EP364"/>
      <c r="EQ364"/>
      <c r="ER364"/>
      <c r="ES364"/>
      <c r="ET364"/>
      <c r="EU364"/>
      <c r="EV364"/>
      <c r="EW364"/>
      <c r="EX364"/>
      <c r="EY364"/>
      <c r="EZ364"/>
      <c r="FA364"/>
      <c r="FB364"/>
      <c r="FC364"/>
      <c r="FD364"/>
      <c r="FE364"/>
      <c r="FF364"/>
      <c r="FG364"/>
      <c r="FH364"/>
      <c r="FI364"/>
      <c r="FJ364"/>
      <c r="FK364"/>
      <c r="FL364"/>
      <c r="FM364"/>
      <c r="FN364"/>
      <c r="FO364"/>
      <c r="FP364"/>
      <c r="FQ364"/>
      <c r="FR364"/>
      <c r="FS364"/>
    </row>
    <row r="365" spans="1:175">
      <c r="A365" s="255">
        <v>136</v>
      </c>
      <c r="B365" s="255" t="s">
        <v>259</v>
      </c>
      <c r="C365" s="255" t="s">
        <v>223</v>
      </c>
      <c r="D365" s="221">
        <v>1.75</v>
      </c>
      <c r="E365" s="221">
        <v>1.75</v>
      </c>
      <c r="F365" s="221">
        <v>1.75</v>
      </c>
      <c r="G365" s="221"/>
      <c r="H365" s="221"/>
      <c r="I365" s="221"/>
      <c r="J365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  <c r="BE365"/>
      <c r="BF365"/>
      <c r="BG365"/>
      <c r="BH365"/>
      <c r="BI365"/>
      <c r="BJ365"/>
      <c r="BK365"/>
      <c r="BL365"/>
      <c r="BM365"/>
      <c r="BN365"/>
      <c r="BO365"/>
      <c r="BP365"/>
      <c r="BQ365"/>
      <c r="BR365"/>
      <c r="BS365"/>
      <c r="BT365"/>
      <c r="BU365"/>
      <c r="BV365"/>
      <c r="BW365"/>
      <c r="BX365"/>
      <c r="BY365"/>
      <c r="BZ365"/>
      <c r="CA365"/>
      <c r="CB365"/>
      <c r="CC365"/>
      <c r="CD365"/>
      <c r="CE365"/>
      <c r="CF365"/>
      <c r="CG365"/>
      <c r="CH365"/>
      <c r="CI365"/>
      <c r="CJ365"/>
      <c r="CK365"/>
      <c r="CL365"/>
      <c r="CM365"/>
      <c r="CN365"/>
      <c r="CO365"/>
      <c r="CP365"/>
      <c r="CQ365"/>
      <c r="CR365"/>
      <c r="CS365"/>
      <c r="CT365"/>
      <c r="CU365"/>
      <c r="CV365"/>
      <c r="CW365"/>
      <c r="CX365"/>
      <c r="CY365"/>
      <c r="CZ365"/>
      <c r="DA365"/>
      <c r="DB365"/>
      <c r="DC365"/>
      <c r="DD365"/>
      <c r="DE365"/>
      <c r="DF365"/>
      <c r="DG365"/>
      <c r="DH365"/>
      <c r="DI365"/>
      <c r="DJ365"/>
      <c r="DK365"/>
      <c r="DL365"/>
      <c r="DM365"/>
      <c r="DN365"/>
      <c r="DO365"/>
      <c r="DP365"/>
      <c r="DQ365"/>
      <c r="DR365"/>
      <c r="DS365"/>
      <c r="DT365"/>
      <c r="DU365"/>
      <c r="DV365"/>
      <c r="DW365"/>
      <c r="DX365"/>
      <c r="DY365"/>
      <c r="DZ365"/>
      <c r="EA365"/>
      <c r="EB365"/>
      <c r="EC365"/>
      <c r="ED365"/>
      <c r="EE365"/>
      <c r="EF365"/>
      <c r="EG365"/>
      <c r="EH365"/>
      <c r="EI365"/>
      <c r="EJ365"/>
      <c r="EK365"/>
      <c r="EL365"/>
      <c r="EM365"/>
      <c r="EN365"/>
      <c r="EO365"/>
      <c r="EP365"/>
      <c r="EQ365"/>
      <c r="ER365"/>
      <c r="ES365"/>
      <c r="ET365"/>
      <c r="EU365"/>
      <c r="EV365"/>
      <c r="EW365"/>
      <c r="EX365"/>
      <c r="EY365"/>
      <c r="EZ365"/>
      <c r="FA365"/>
      <c r="FB365"/>
      <c r="FC365"/>
      <c r="FD365"/>
      <c r="FE365"/>
      <c r="FF365"/>
      <c r="FG365"/>
      <c r="FH365"/>
      <c r="FI365"/>
      <c r="FJ365"/>
      <c r="FK365"/>
      <c r="FL365"/>
      <c r="FM365"/>
      <c r="FN365"/>
      <c r="FO365"/>
      <c r="FP365"/>
      <c r="FQ365"/>
      <c r="FR365"/>
      <c r="FS365"/>
    </row>
    <row r="366" spans="1:175">
      <c r="A366" s="255">
        <v>137</v>
      </c>
      <c r="B366" s="255" t="s">
        <v>229</v>
      </c>
      <c r="C366" s="255" t="s">
        <v>240</v>
      </c>
      <c r="D366" s="221">
        <v>4.5</v>
      </c>
      <c r="E366" s="221">
        <v>4.5</v>
      </c>
      <c r="F366" s="221">
        <v>4.5</v>
      </c>
      <c r="G366" s="221"/>
      <c r="H366" s="221"/>
      <c r="I366" s="221"/>
      <c r="J366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  <c r="BE366"/>
      <c r="BF366"/>
      <c r="BG366"/>
      <c r="BH366"/>
      <c r="BI366"/>
      <c r="BJ366"/>
      <c r="BK366"/>
      <c r="BL366"/>
      <c r="BM366"/>
      <c r="BN366"/>
      <c r="BO366"/>
      <c r="BP366"/>
      <c r="BQ366"/>
      <c r="BR366"/>
      <c r="BS366"/>
      <c r="BT366"/>
      <c r="BU366"/>
      <c r="BV366"/>
      <c r="BW366"/>
      <c r="BX366"/>
      <c r="BY366"/>
      <c r="BZ366"/>
      <c r="CA366"/>
      <c r="CB366"/>
      <c r="CC366"/>
      <c r="CD366"/>
      <c r="CE366"/>
      <c r="CF366"/>
      <c r="CG366"/>
      <c r="CH366"/>
      <c r="CI366"/>
      <c r="CJ366"/>
      <c r="CK366"/>
      <c r="CL366"/>
      <c r="CM366"/>
      <c r="CN366"/>
      <c r="CO366"/>
      <c r="CP366"/>
      <c r="CQ366"/>
      <c r="CR366"/>
      <c r="CS366"/>
      <c r="CT366"/>
      <c r="CU366"/>
      <c r="CV366"/>
      <c r="CW366"/>
      <c r="CX366"/>
      <c r="CY366"/>
      <c r="CZ366"/>
      <c r="DA366"/>
      <c r="DB366"/>
      <c r="DC366"/>
      <c r="DD366"/>
      <c r="DE366"/>
      <c r="DF366"/>
      <c r="DG366"/>
      <c r="DH366"/>
      <c r="DI366"/>
      <c r="DJ366"/>
      <c r="DK366"/>
      <c r="DL366"/>
      <c r="DM366"/>
      <c r="DN366"/>
      <c r="DO366"/>
      <c r="DP366"/>
      <c r="DQ366"/>
      <c r="DR366"/>
      <c r="DS366"/>
      <c r="DT366"/>
      <c r="DU366"/>
      <c r="DV366"/>
      <c r="DW366"/>
      <c r="DX366"/>
      <c r="DY366"/>
      <c r="DZ366"/>
      <c r="EA366"/>
      <c r="EB366"/>
      <c r="EC366"/>
      <c r="ED366"/>
      <c r="EE366"/>
      <c r="EF366"/>
      <c r="EG366"/>
      <c r="EH366"/>
      <c r="EI366"/>
      <c r="EJ366"/>
      <c r="EK366"/>
      <c r="EL366"/>
      <c r="EM366"/>
      <c r="EN366"/>
      <c r="EO366"/>
      <c r="EP366"/>
      <c r="EQ366"/>
      <c r="ER366"/>
      <c r="ES366"/>
      <c r="ET366"/>
      <c r="EU366"/>
      <c r="EV366"/>
      <c r="EW366"/>
      <c r="EX366"/>
      <c r="EY366"/>
      <c r="EZ366"/>
      <c r="FA366"/>
      <c r="FB366"/>
      <c r="FC366"/>
      <c r="FD366"/>
      <c r="FE366"/>
      <c r="FF366"/>
      <c r="FG366"/>
      <c r="FH366"/>
      <c r="FI366"/>
      <c r="FJ366"/>
      <c r="FK366"/>
      <c r="FL366"/>
      <c r="FM366"/>
      <c r="FN366"/>
      <c r="FO366"/>
      <c r="FP366"/>
      <c r="FQ366"/>
      <c r="FR366"/>
      <c r="FS366"/>
    </row>
    <row r="367" spans="1:175">
      <c r="A367" s="255">
        <v>137</v>
      </c>
      <c r="B367" s="255" t="s">
        <v>190</v>
      </c>
      <c r="C367" s="255" t="s">
        <v>240</v>
      </c>
      <c r="D367" s="221">
        <v>4</v>
      </c>
      <c r="E367" s="221">
        <v>4</v>
      </c>
      <c r="F367" s="221">
        <v>4</v>
      </c>
      <c r="G367" s="221"/>
      <c r="H367" s="221"/>
      <c r="I367" s="221"/>
      <c r="J367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  <c r="BE367"/>
      <c r="BF367"/>
      <c r="BG367"/>
      <c r="BH367"/>
      <c r="BI367"/>
      <c r="BJ367"/>
      <c r="BK367"/>
      <c r="BL367"/>
      <c r="BM367"/>
      <c r="BN367"/>
      <c r="BO367"/>
      <c r="BP367"/>
      <c r="BQ367"/>
      <c r="BR367"/>
      <c r="BS367"/>
      <c r="BT367"/>
      <c r="BU367"/>
      <c r="BV367"/>
      <c r="BW367"/>
      <c r="BX367"/>
      <c r="BY367"/>
      <c r="BZ367"/>
      <c r="CA367"/>
      <c r="CB367"/>
      <c r="CC367"/>
      <c r="CD367"/>
      <c r="CE367"/>
      <c r="CF367"/>
      <c r="CG367"/>
      <c r="CH367"/>
      <c r="CI367"/>
      <c r="CJ367"/>
      <c r="CK367"/>
      <c r="CL367"/>
      <c r="CM367"/>
      <c r="CN367"/>
      <c r="CO367"/>
      <c r="CP367"/>
      <c r="CQ367"/>
      <c r="CR367"/>
      <c r="CS367"/>
      <c r="CT367"/>
      <c r="CU367"/>
      <c r="CV367"/>
      <c r="CW367"/>
      <c r="CX367"/>
      <c r="CY367"/>
      <c r="CZ367"/>
      <c r="DA367"/>
      <c r="DB367"/>
      <c r="DC367"/>
      <c r="DD367"/>
      <c r="DE367"/>
      <c r="DF367"/>
      <c r="DG367"/>
      <c r="DH367"/>
      <c r="DI367"/>
      <c r="DJ367"/>
      <c r="DK367"/>
      <c r="DL367"/>
      <c r="DM367"/>
      <c r="DN367"/>
      <c r="DO367"/>
      <c r="DP367"/>
      <c r="DQ367"/>
      <c r="DR367"/>
      <c r="DS367"/>
      <c r="DT367"/>
      <c r="DU367"/>
      <c r="DV367"/>
      <c r="DW367"/>
      <c r="DX367"/>
      <c r="DY367"/>
      <c r="DZ367"/>
      <c r="EA367"/>
      <c r="EB367"/>
      <c r="EC367"/>
      <c r="ED367"/>
      <c r="EE367"/>
      <c r="EF367"/>
      <c r="EG367"/>
      <c r="EH367"/>
      <c r="EI367"/>
      <c r="EJ367"/>
      <c r="EK367"/>
      <c r="EL367"/>
      <c r="EM367"/>
      <c r="EN367"/>
      <c r="EO367"/>
      <c r="EP367"/>
      <c r="EQ367"/>
      <c r="ER367"/>
      <c r="ES367"/>
      <c r="ET367"/>
      <c r="EU367"/>
      <c r="EV367"/>
      <c r="EW367"/>
      <c r="EX367"/>
      <c r="EY367"/>
      <c r="EZ367"/>
      <c r="FA367"/>
      <c r="FB367"/>
      <c r="FC367"/>
      <c r="FD367"/>
      <c r="FE367"/>
      <c r="FF367"/>
      <c r="FG367"/>
      <c r="FH367"/>
      <c r="FI367"/>
      <c r="FJ367"/>
      <c r="FK367"/>
      <c r="FL367"/>
      <c r="FM367"/>
      <c r="FN367"/>
      <c r="FO367"/>
      <c r="FP367"/>
      <c r="FQ367"/>
      <c r="FR367"/>
      <c r="FS367"/>
    </row>
    <row r="368" spans="1:175">
      <c r="A368" s="255">
        <v>137</v>
      </c>
      <c r="B368" s="255" t="s">
        <v>175</v>
      </c>
      <c r="C368" s="255" t="s">
        <v>240</v>
      </c>
      <c r="D368" s="221">
        <v>5.5</v>
      </c>
      <c r="E368" s="221">
        <v>5.5</v>
      </c>
      <c r="F368" s="221">
        <v>5.5</v>
      </c>
      <c r="G368" s="221"/>
      <c r="H368" s="221"/>
      <c r="I368" s="221"/>
      <c r="J368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  <c r="BE368"/>
      <c r="BF368"/>
      <c r="BG368"/>
      <c r="BH368"/>
      <c r="BI368"/>
      <c r="BJ368"/>
      <c r="BK368"/>
      <c r="BL368"/>
      <c r="BM368"/>
      <c r="BN368"/>
      <c r="BO368"/>
      <c r="BP368"/>
      <c r="BQ368"/>
      <c r="BR368"/>
      <c r="BS368"/>
      <c r="BT368"/>
      <c r="BU368"/>
      <c r="BV368"/>
      <c r="BW368"/>
      <c r="BX368"/>
      <c r="BY368"/>
      <c r="BZ368"/>
      <c r="CA368"/>
      <c r="CB368"/>
      <c r="CC368"/>
      <c r="CD368"/>
      <c r="CE368"/>
      <c r="CF368"/>
      <c r="CG368"/>
      <c r="CH368"/>
      <c r="CI368"/>
      <c r="CJ368"/>
      <c r="CK368"/>
      <c r="CL368"/>
      <c r="CM368"/>
      <c r="CN368"/>
      <c r="CO368"/>
      <c r="CP368"/>
      <c r="CQ368"/>
      <c r="CR368"/>
      <c r="CS368"/>
      <c r="CT368"/>
      <c r="CU368"/>
      <c r="CV368"/>
      <c r="CW368"/>
      <c r="CX368"/>
      <c r="CY368"/>
      <c r="CZ368"/>
      <c r="DA368"/>
      <c r="DB368"/>
      <c r="DC368"/>
      <c r="DD368"/>
      <c r="DE368"/>
      <c r="DF368"/>
      <c r="DG368"/>
      <c r="DH368"/>
      <c r="DI368"/>
      <c r="DJ368"/>
      <c r="DK368"/>
      <c r="DL368"/>
      <c r="DM368"/>
      <c r="DN368"/>
      <c r="DO368"/>
      <c r="DP368"/>
      <c r="DQ368"/>
      <c r="DR368"/>
      <c r="DS368"/>
      <c r="DT368"/>
      <c r="DU368"/>
      <c r="DV368"/>
      <c r="DW368"/>
      <c r="DX368"/>
      <c r="DY368"/>
      <c r="DZ368"/>
      <c r="EA368"/>
      <c r="EB368"/>
      <c r="EC368"/>
      <c r="ED368"/>
      <c r="EE368"/>
      <c r="EF368"/>
      <c r="EG368"/>
      <c r="EH368"/>
      <c r="EI368"/>
      <c r="EJ368"/>
      <c r="EK368"/>
      <c r="EL368"/>
      <c r="EM368"/>
      <c r="EN368"/>
      <c r="EO368"/>
      <c r="EP368"/>
      <c r="EQ368"/>
      <c r="ER368"/>
      <c r="ES368"/>
      <c r="ET368"/>
      <c r="EU368"/>
      <c r="EV368"/>
      <c r="EW368"/>
      <c r="EX368"/>
      <c r="EY368"/>
      <c r="EZ368"/>
      <c r="FA368"/>
      <c r="FB368"/>
      <c r="FC368"/>
      <c r="FD368"/>
      <c r="FE368"/>
      <c r="FF368"/>
      <c r="FG368"/>
      <c r="FH368"/>
      <c r="FI368"/>
      <c r="FJ368"/>
      <c r="FK368"/>
      <c r="FL368"/>
      <c r="FM368"/>
      <c r="FN368"/>
      <c r="FO368"/>
      <c r="FP368"/>
      <c r="FQ368"/>
      <c r="FR368"/>
      <c r="FS368"/>
    </row>
    <row r="369" spans="1:175">
      <c r="A369" s="255">
        <v>137</v>
      </c>
      <c r="B369" s="255" t="s">
        <v>259</v>
      </c>
      <c r="C369" s="255" t="s">
        <v>240</v>
      </c>
      <c r="D369" s="221">
        <v>4</v>
      </c>
      <c r="E369" s="221">
        <v>4</v>
      </c>
      <c r="F369" s="221">
        <v>4</v>
      </c>
      <c r="G369" s="221"/>
      <c r="H369" s="221"/>
      <c r="I369" s="221"/>
      <c r="J369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  <c r="BE369"/>
      <c r="BF369"/>
      <c r="BG369"/>
      <c r="BH369"/>
      <c r="BI369"/>
      <c r="BJ369"/>
      <c r="BK369"/>
      <c r="BL369"/>
      <c r="BM369"/>
      <c r="BN369"/>
      <c r="BO369"/>
      <c r="BP369"/>
      <c r="BQ369"/>
      <c r="BR369"/>
      <c r="BS369"/>
      <c r="BT369"/>
      <c r="BU369"/>
      <c r="BV369"/>
      <c r="BW369"/>
      <c r="BX369"/>
      <c r="BY369"/>
      <c r="BZ369"/>
      <c r="CA369"/>
      <c r="CB369"/>
      <c r="CC369"/>
      <c r="CD369"/>
      <c r="CE369"/>
      <c r="CF369"/>
      <c r="CG369"/>
      <c r="CH369"/>
      <c r="CI369"/>
      <c r="CJ369"/>
      <c r="CK369"/>
      <c r="CL369"/>
      <c r="CM369"/>
      <c r="CN369"/>
      <c r="CO369"/>
      <c r="CP369"/>
      <c r="CQ369"/>
      <c r="CR369"/>
      <c r="CS369"/>
      <c r="CT369"/>
      <c r="CU369"/>
      <c r="CV369"/>
      <c r="CW369"/>
      <c r="CX369"/>
      <c r="CY369"/>
      <c r="CZ369"/>
      <c r="DA369"/>
      <c r="DB369"/>
      <c r="DC369"/>
      <c r="DD369"/>
      <c r="DE369"/>
      <c r="DF369"/>
      <c r="DG369"/>
      <c r="DH369"/>
      <c r="DI369"/>
      <c r="DJ369"/>
      <c r="DK369"/>
      <c r="DL369"/>
      <c r="DM369"/>
      <c r="DN369"/>
      <c r="DO369"/>
      <c r="DP369"/>
      <c r="DQ369"/>
      <c r="DR369"/>
      <c r="DS369"/>
      <c r="DT369"/>
      <c r="DU369"/>
      <c r="DV369"/>
      <c r="DW369"/>
      <c r="DX369"/>
      <c r="DY369"/>
      <c r="DZ369"/>
      <c r="EA369"/>
      <c r="EB369"/>
      <c r="EC369"/>
      <c r="ED369"/>
      <c r="EE369"/>
      <c r="EF369"/>
      <c r="EG369"/>
      <c r="EH369"/>
      <c r="EI369"/>
      <c r="EJ369"/>
      <c r="EK369"/>
      <c r="EL369"/>
      <c r="EM369"/>
      <c r="EN369"/>
      <c r="EO369"/>
      <c r="EP369"/>
      <c r="EQ369"/>
      <c r="ER369"/>
      <c r="ES369"/>
      <c r="ET369"/>
      <c r="EU369"/>
      <c r="EV369"/>
      <c r="EW369"/>
      <c r="EX369"/>
      <c r="EY369"/>
      <c r="EZ369"/>
      <c r="FA369"/>
      <c r="FB369"/>
      <c r="FC369"/>
      <c r="FD369"/>
      <c r="FE369"/>
      <c r="FF369"/>
      <c r="FG369"/>
      <c r="FH369"/>
      <c r="FI369"/>
      <c r="FJ369"/>
      <c r="FK369"/>
      <c r="FL369"/>
      <c r="FM369"/>
      <c r="FN369"/>
      <c r="FO369"/>
      <c r="FP369"/>
      <c r="FQ369"/>
      <c r="FR369"/>
      <c r="FS369"/>
    </row>
    <row r="370" spans="1:175">
      <c r="A370" s="255">
        <v>138</v>
      </c>
      <c r="B370" s="255" t="s">
        <v>175</v>
      </c>
      <c r="C370" s="255" t="s">
        <v>241</v>
      </c>
      <c r="D370" s="221">
        <v>6</v>
      </c>
      <c r="E370" s="221">
        <v>6</v>
      </c>
      <c r="F370" s="221">
        <v>6</v>
      </c>
      <c r="G370" s="221"/>
      <c r="H370" s="221"/>
      <c r="I370" s="221"/>
      <c r="J370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  <c r="BE370"/>
      <c r="BF370"/>
      <c r="BG370"/>
      <c r="BH370"/>
      <c r="BI370"/>
      <c r="BJ370"/>
      <c r="BK370"/>
      <c r="BL370"/>
      <c r="BM370"/>
      <c r="BN370"/>
      <c r="BO370"/>
      <c r="BP370"/>
      <c r="BQ370"/>
      <c r="BR370"/>
      <c r="BS370"/>
      <c r="BT370"/>
      <c r="BU370"/>
      <c r="BV370"/>
      <c r="BW370"/>
      <c r="BX370"/>
      <c r="BY370"/>
      <c r="BZ370"/>
      <c r="CA370"/>
      <c r="CB370"/>
      <c r="CC370"/>
      <c r="CD370"/>
      <c r="CE370"/>
      <c r="CF370"/>
      <c r="CG370"/>
      <c r="CH370"/>
      <c r="CI370"/>
      <c r="CJ370"/>
      <c r="CK370"/>
      <c r="CL370"/>
      <c r="CM370"/>
      <c r="CN370"/>
      <c r="CO370"/>
      <c r="CP370"/>
      <c r="CQ370"/>
      <c r="CR370"/>
      <c r="CS370"/>
      <c r="CT370"/>
      <c r="CU370"/>
      <c r="CV370"/>
      <c r="CW370"/>
      <c r="CX370"/>
      <c r="CY370"/>
      <c r="CZ370"/>
      <c r="DA370"/>
      <c r="DB370"/>
      <c r="DC370"/>
      <c r="DD370"/>
      <c r="DE370"/>
      <c r="DF370"/>
      <c r="DG370"/>
      <c r="DH370"/>
      <c r="DI370"/>
      <c r="DJ370"/>
      <c r="DK370"/>
      <c r="DL370"/>
      <c r="DM370"/>
      <c r="DN370"/>
      <c r="DO370"/>
      <c r="DP370"/>
      <c r="DQ370"/>
      <c r="DR370"/>
      <c r="DS370"/>
      <c r="DT370"/>
      <c r="DU370"/>
      <c r="DV370"/>
      <c r="DW370"/>
      <c r="DX370"/>
      <c r="DY370"/>
      <c r="DZ370"/>
      <c r="EA370"/>
      <c r="EB370"/>
      <c r="EC370"/>
      <c r="ED370"/>
      <c r="EE370"/>
      <c r="EF370"/>
      <c r="EG370"/>
      <c r="EH370"/>
      <c r="EI370"/>
      <c r="EJ370"/>
      <c r="EK370"/>
      <c r="EL370"/>
      <c r="EM370"/>
      <c r="EN370"/>
      <c r="EO370"/>
      <c r="EP370"/>
      <c r="EQ370"/>
      <c r="ER370"/>
      <c r="ES370"/>
      <c r="ET370"/>
      <c r="EU370"/>
      <c r="EV370"/>
      <c r="EW370"/>
      <c r="EX370"/>
      <c r="EY370"/>
      <c r="EZ370"/>
      <c r="FA370"/>
      <c r="FB370"/>
      <c r="FC370"/>
      <c r="FD370"/>
      <c r="FE370"/>
      <c r="FF370"/>
      <c r="FG370"/>
      <c r="FH370"/>
      <c r="FI370"/>
      <c r="FJ370"/>
      <c r="FK370"/>
      <c r="FL370"/>
      <c r="FM370"/>
      <c r="FN370"/>
      <c r="FO370"/>
      <c r="FP370"/>
      <c r="FQ370"/>
      <c r="FR370"/>
      <c r="FS370"/>
    </row>
    <row r="371" spans="1:175">
      <c r="A371" s="255">
        <v>138</v>
      </c>
      <c r="B371" s="255" t="s">
        <v>259</v>
      </c>
      <c r="C371" s="255" t="s">
        <v>241</v>
      </c>
      <c r="D371" s="221">
        <v>5.5</v>
      </c>
      <c r="E371" s="221">
        <v>5.5</v>
      </c>
      <c r="F371" s="221">
        <v>5.5</v>
      </c>
      <c r="G371" s="221"/>
      <c r="H371" s="221"/>
      <c r="I371" s="221"/>
      <c r="J371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  <c r="BE371"/>
      <c r="BF371"/>
      <c r="BG371"/>
      <c r="BH371"/>
      <c r="BI371"/>
      <c r="BJ371"/>
      <c r="BK371"/>
      <c r="BL371"/>
      <c r="BM371"/>
      <c r="BN371"/>
      <c r="BO371"/>
      <c r="BP371"/>
      <c r="BQ371"/>
      <c r="BR371"/>
      <c r="BS371"/>
      <c r="BT371"/>
      <c r="BU371"/>
      <c r="BV371"/>
      <c r="BW371"/>
      <c r="BX371"/>
      <c r="BY371"/>
      <c r="BZ371"/>
      <c r="CA371"/>
      <c r="CB371"/>
      <c r="CC371"/>
      <c r="CD371"/>
      <c r="CE371"/>
      <c r="CF371"/>
      <c r="CG371"/>
      <c r="CH371"/>
      <c r="CI371"/>
      <c r="CJ371"/>
      <c r="CK371"/>
      <c r="CL371"/>
      <c r="CM371"/>
      <c r="CN371"/>
      <c r="CO371"/>
      <c r="CP371"/>
      <c r="CQ371"/>
      <c r="CR371"/>
      <c r="CS371"/>
      <c r="CT371"/>
      <c r="CU371"/>
      <c r="CV371"/>
      <c r="CW371"/>
      <c r="CX371"/>
      <c r="CY371"/>
      <c r="CZ371"/>
      <c r="DA371"/>
      <c r="DB371"/>
      <c r="DC371"/>
      <c r="DD371"/>
      <c r="DE371"/>
      <c r="DF371"/>
      <c r="DG371"/>
      <c r="DH371"/>
      <c r="DI371"/>
      <c r="DJ371"/>
      <c r="DK371"/>
      <c r="DL371"/>
      <c r="DM371"/>
      <c r="DN371"/>
      <c r="DO371"/>
      <c r="DP371"/>
      <c r="DQ371"/>
      <c r="DR371"/>
      <c r="DS371"/>
      <c r="DT371"/>
      <c r="DU371"/>
      <c r="DV371"/>
      <c r="DW371"/>
      <c r="DX371"/>
      <c r="DY371"/>
      <c r="DZ371"/>
      <c r="EA371"/>
      <c r="EB371"/>
      <c r="EC371"/>
      <c r="ED371"/>
      <c r="EE371"/>
      <c r="EF371"/>
      <c r="EG371"/>
      <c r="EH371"/>
      <c r="EI371"/>
      <c r="EJ371"/>
      <c r="EK371"/>
      <c r="EL371"/>
      <c r="EM371"/>
      <c r="EN371"/>
      <c r="EO371"/>
      <c r="EP371"/>
      <c r="EQ371"/>
      <c r="ER371"/>
      <c r="ES371"/>
      <c r="ET371"/>
      <c r="EU371"/>
      <c r="EV371"/>
      <c r="EW371"/>
      <c r="EX371"/>
      <c r="EY371"/>
      <c r="EZ371"/>
      <c r="FA371"/>
      <c r="FB371"/>
      <c r="FC371"/>
      <c r="FD371"/>
      <c r="FE371"/>
      <c r="FF371"/>
      <c r="FG371"/>
      <c r="FH371"/>
      <c r="FI371"/>
      <c r="FJ371"/>
      <c r="FK371"/>
      <c r="FL371"/>
      <c r="FM371"/>
      <c r="FN371"/>
      <c r="FO371"/>
      <c r="FP371"/>
      <c r="FQ371"/>
      <c r="FR371"/>
      <c r="FS371"/>
    </row>
    <row r="372" spans="1:175">
      <c r="A372" s="255">
        <v>139</v>
      </c>
      <c r="B372" s="255" t="s">
        <v>229</v>
      </c>
      <c r="C372" s="255" t="s">
        <v>242</v>
      </c>
      <c r="D372" s="221">
        <v>4.5</v>
      </c>
      <c r="E372" s="221">
        <v>4.5</v>
      </c>
      <c r="F372" s="221">
        <v>4.5</v>
      </c>
      <c r="G372" s="221"/>
      <c r="H372" s="221"/>
      <c r="I372" s="221"/>
      <c r="J37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  <c r="BE372"/>
      <c r="BF372"/>
      <c r="BG372"/>
      <c r="BH372"/>
      <c r="BI372"/>
      <c r="BJ372"/>
      <c r="BK372"/>
      <c r="BL372"/>
      <c r="BM372"/>
      <c r="BN372"/>
      <c r="BO372"/>
      <c r="BP372"/>
      <c r="BQ372"/>
      <c r="BR372"/>
      <c r="BS372"/>
      <c r="BT372"/>
      <c r="BU372"/>
      <c r="BV372"/>
      <c r="BW372"/>
      <c r="BX372"/>
      <c r="BY372"/>
      <c r="BZ372"/>
      <c r="CA372"/>
      <c r="CB372"/>
      <c r="CC372"/>
      <c r="CD372"/>
      <c r="CE372"/>
      <c r="CF372"/>
      <c r="CG372"/>
      <c r="CH372"/>
      <c r="CI372"/>
      <c r="CJ372"/>
      <c r="CK372"/>
      <c r="CL372"/>
      <c r="CM372"/>
      <c r="CN372"/>
      <c r="CO372"/>
      <c r="CP372"/>
      <c r="CQ372"/>
      <c r="CR372"/>
      <c r="CS372"/>
      <c r="CT372"/>
      <c r="CU372"/>
      <c r="CV372"/>
      <c r="CW372"/>
      <c r="CX372"/>
      <c r="CY372"/>
      <c r="CZ372"/>
      <c r="DA372"/>
      <c r="DB372"/>
      <c r="DC372"/>
      <c r="DD372"/>
      <c r="DE372"/>
      <c r="DF372"/>
      <c r="DG372"/>
      <c r="DH372"/>
      <c r="DI372"/>
      <c r="DJ372"/>
      <c r="DK372"/>
      <c r="DL372"/>
      <c r="DM372"/>
      <c r="DN372"/>
      <c r="DO372"/>
      <c r="DP372"/>
      <c r="DQ372"/>
      <c r="DR372"/>
      <c r="DS372"/>
      <c r="DT372"/>
      <c r="DU372"/>
      <c r="DV372"/>
      <c r="DW372"/>
      <c r="DX372"/>
      <c r="DY372"/>
      <c r="DZ372"/>
      <c r="EA372"/>
      <c r="EB372"/>
      <c r="EC372"/>
      <c r="ED372"/>
      <c r="EE372"/>
      <c r="EF372"/>
      <c r="EG372"/>
      <c r="EH372"/>
      <c r="EI372"/>
      <c r="EJ372"/>
      <c r="EK372"/>
      <c r="EL372"/>
      <c r="EM372"/>
      <c r="EN372"/>
      <c r="EO372"/>
      <c r="EP372"/>
      <c r="EQ372"/>
      <c r="ER372"/>
      <c r="ES372"/>
      <c r="ET372"/>
      <c r="EU372"/>
      <c r="EV372"/>
      <c r="EW372"/>
      <c r="EX372"/>
      <c r="EY372"/>
      <c r="EZ372"/>
      <c r="FA372"/>
      <c r="FB372"/>
      <c r="FC372"/>
      <c r="FD372"/>
      <c r="FE372"/>
      <c r="FF372"/>
      <c r="FG372"/>
      <c r="FH372"/>
      <c r="FI372"/>
      <c r="FJ372"/>
      <c r="FK372"/>
      <c r="FL372"/>
      <c r="FM372"/>
      <c r="FN372"/>
      <c r="FO372"/>
      <c r="FP372"/>
      <c r="FQ372"/>
      <c r="FR372"/>
      <c r="FS372"/>
    </row>
    <row r="373" spans="1:175">
      <c r="A373" s="255">
        <v>139</v>
      </c>
      <c r="B373" s="255" t="s">
        <v>190</v>
      </c>
      <c r="C373" s="255" t="s">
        <v>242</v>
      </c>
      <c r="D373" s="221">
        <v>4</v>
      </c>
      <c r="E373" s="221">
        <v>4</v>
      </c>
      <c r="F373" s="221">
        <v>4</v>
      </c>
      <c r="G373" s="221"/>
      <c r="H373" s="221"/>
      <c r="I373" s="221"/>
      <c r="J373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  <c r="BE373"/>
      <c r="BF373"/>
      <c r="BG373"/>
      <c r="BH373"/>
      <c r="BI373"/>
      <c r="BJ373"/>
      <c r="BK373"/>
      <c r="BL373"/>
      <c r="BM373"/>
      <c r="BN373"/>
      <c r="BO373"/>
      <c r="BP373"/>
      <c r="BQ373"/>
      <c r="BR373"/>
      <c r="BS373"/>
      <c r="BT373"/>
      <c r="BU373"/>
      <c r="BV373"/>
      <c r="BW373"/>
      <c r="BX373"/>
      <c r="BY373"/>
      <c r="BZ373"/>
      <c r="CA373"/>
      <c r="CB373"/>
      <c r="CC373"/>
      <c r="CD373"/>
      <c r="CE373"/>
      <c r="CF373"/>
      <c r="CG373"/>
      <c r="CH373"/>
      <c r="CI373"/>
      <c r="CJ373"/>
      <c r="CK373"/>
      <c r="CL373"/>
      <c r="CM373"/>
      <c r="CN373"/>
      <c r="CO373"/>
      <c r="CP373"/>
      <c r="CQ373"/>
      <c r="CR373"/>
      <c r="CS373"/>
      <c r="CT373"/>
      <c r="CU373"/>
      <c r="CV373"/>
      <c r="CW373"/>
      <c r="CX373"/>
      <c r="CY373"/>
      <c r="CZ373"/>
      <c r="DA373"/>
      <c r="DB373"/>
      <c r="DC373"/>
      <c r="DD373"/>
      <c r="DE373"/>
      <c r="DF373"/>
      <c r="DG373"/>
      <c r="DH373"/>
      <c r="DI373"/>
      <c r="DJ373"/>
      <c r="DK373"/>
      <c r="DL373"/>
      <c r="DM373"/>
      <c r="DN373"/>
      <c r="DO373"/>
      <c r="DP373"/>
      <c r="DQ373"/>
      <c r="DR373"/>
      <c r="DS373"/>
      <c r="DT373"/>
      <c r="DU373"/>
      <c r="DV373"/>
      <c r="DW373"/>
      <c r="DX373"/>
      <c r="DY373"/>
      <c r="DZ373"/>
      <c r="EA373"/>
      <c r="EB373"/>
      <c r="EC373"/>
      <c r="ED373"/>
      <c r="EE373"/>
      <c r="EF373"/>
      <c r="EG373"/>
      <c r="EH373"/>
      <c r="EI373"/>
      <c r="EJ373"/>
      <c r="EK373"/>
      <c r="EL373"/>
      <c r="EM373"/>
      <c r="EN373"/>
      <c r="EO373"/>
      <c r="EP373"/>
      <c r="EQ373"/>
      <c r="ER373"/>
      <c r="ES373"/>
      <c r="ET373"/>
      <c r="EU373"/>
      <c r="EV373"/>
      <c r="EW373"/>
      <c r="EX373"/>
      <c r="EY373"/>
      <c r="EZ373"/>
      <c r="FA373"/>
      <c r="FB373"/>
      <c r="FC373"/>
      <c r="FD373"/>
      <c r="FE373"/>
      <c r="FF373"/>
      <c r="FG373"/>
      <c r="FH373"/>
      <c r="FI373"/>
      <c r="FJ373"/>
      <c r="FK373"/>
      <c r="FL373"/>
      <c r="FM373"/>
      <c r="FN373"/>
      <c r="FO373"/>
      <c r="FP373"/>
      <c r="FQ373"/>
      <c r="FR373"/>
      <c r="FS373"/>
    </row>
    <row r="374" spans="1:175">
      <c r="A374" s="255">
        <v>139</v>
      </c>
      <c r="B374" s="255" t="s">
        <v>259</v>
      </c>
      <c r="C374" s="255" t="s">
        <v>242</v>
      </c>
      <c r="D374" s="221">
        <v>4</v>
      </c>
      <c r="E374" s="221">
        <v>4</v>
      </c>
      <c r="F374" s="221">
        <v>4</v>
      </c>
      <c r="G374" s="221"/>
      <c r="H374" s="221"/>
      <c r="I374" s="221"/>
      <c r="J374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  <c r="BE374"/>
      <c r="BF374"/>
      <c r="BG374"/>
      <c r="BH374"/>
      <c r="BI374"/>
      <c r="BJ374"/>
      <c r="BK374"/>
      <c r="BL374"/>
      <c r="BM374"/>
      <c r="BN374"/>
      <c r="BO374"/>
      <c r="BP374"/>
      <c r="BQ374"/>
      <c r="BR374"/>
      <c r="BS374"/>
      <c r="BT374"/>
      <c r="BU374"/>
      <c r="BV374"/>
      <c r="BW374"/>
      <c r="BX374"/>
      <c r="BY374"/>
      <c r="BZ374"/>
      <c r="CA374"/>
      <c r="CB374"/>
      <c r="CC374"/>
      <c r="CD374"/>
      <c r="CE374"/>
      <c r="CF374"/>
      <c r="CG374"/>
      <c r="CH374"/>
      <c r="CI374"/>
      <c r="CJ374"/>
      <c r="CK374"/>
      <c r="CL374"/>
      <c r="CM374"/>
      <c r="CN374"/>
      <c r="CO374"/>
      <c r="CP374"/>
      <c r="CQ374"/>
      <c r="CR374"/>
      <c r="CS374"/>
      <c r="CT374"/>
      <c r="CU374"/>
      <c r="CV374"/>
      <c r="CW374"/>
      <c r="CX374"/>
      <c r="CY374"/>
      <c r="CZ374"/>
      <c r="DA374"/>
      <c r="DB374"/>
      <c r="DC374"/>
      <c r="DD374"/>
      <c r="DE374"/>
      <c r="DF374"/>
      <c r="DG374"/>
      <c r="DH374"/>
      <c r="DI374"/>
      <c r="DJ374"/>
      <c r="DK374"/>
      <c r="DL374"/>
      <c r="DM374"/>
      <c r="DN374"/>
      <c r="DO374"/>
      <c r="DP374"/>
      <c r="DQ374"/>
      <c r="DR374"/>
      <c r="DS374"/>
      <c r="DT374"/>
      <c r="DU374"/>
      <c r="DV374"/>
      <c r="DW374"/>
      <c r="DX374"/>
      <c r="DY374"/>
      <c r="DZ374"/>
      <c r="EA374"/>
      <c r="EB374"/>
      <c r="EC374"/>
      <c r="ED374"/>
      <c r="EE374"/>
      <c r="EF374"/>
      <c r="EG374"/>
      <c r="EH374"/>
      <c r="EI374"/>
      <c r="EJ374"/>
      <c r="EK374"/>
      <c r="EL374"/>
      <c r="EM374"/>
      <c r="EN374"/>
      <c r="EO374"/>
      <c r="EP374"/>
      <c r="EQ374"/>
      <c r="ER374"/>
      <c r="ES374"/>
      <c r="ET374"/>
      <c r="EU374"/>
      <c r="EV374"/>
      <c r="EW374"/>
      <c r="EX374"/>
      <c r="EY374"/>
      <c r="EZ374"/>
      <c r="FA374"/>
      <c r="FB374"/>
      <c r="FC374"/>
      <c r="FD374"/>
      <c r="FE374"/>
      <c r="FF374"/>
      <c r="FG374"/>
      <c r="FH374"/>
      <c r="FI374"/>
      <c r="FJ374"/>
      <c r="FK374"/>
      <c r="FL374"/>
      <c r="FM374"/>
      <c r="FN374"/>
      <c r="FO374"/>
      <c r="FP374"/>
      <c r="FQ374"/>
      <c r="FR374"/>
      <c r="FS374"/>
    </row>
    <row r="375" spans="1:175">
      <c r="A375" s="255">
        <v>141</v>
      </c>
      <c r="B375" s="255" t="s">
        <v>229</v>
      </c>
      <c r="C375" s="255" t="s">
        <v>243</v>
      </c>
      <c r="D375" s="221">
        <v>5</v>
      </c>
      <c r="E375" s="221">
        <v>5</v>
      </c>
      <c r="F375" s="221">
        <v>5</v>
      </c>
      <c r="G375" s="221"/>
      <c r="H375" s="221"/>
      <c r="I375" s="221"/>
      <c r="J375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  <c r="BE375"/>
      <c r="BF375"/>
      <c r="BG375"/>
      <c r="BH375"/>
      <c r="BI375"/>
      <c r="BJ375"/>
      <c r="BK375"/>
      <c r="BL375"/>
      <c r="BM375"/>
      <c r="BN375"/>
      <c r="BO375"/>
      <c r="BP375"/>
      <c r="BQ375"/>
      <c r="BR375"/>
      <c r="BS375"/>
      <c r="BT375"/>
      <c r="BU375"/>
      <c r="BV375"/>
      <c r="BW375"/>
      <c r="BX375"/>
      <c r="BY375"/>
      <c r="BZ375"/>
      <c r="CA375"/>
      <c r="CB375"/>
      <c r="CC375"/>
      <c r="CD375"/>
      <c r="CE375"/>
      <c r="CF375"/>
      <c r="CG375"/>
      <c r="CH375"/>
      <c r="CI375"/>
      <c r="CJ375"/>
      <c r="CK375"/>
      <c r="CL375"/>
      <c r="CM375"/>
      <c r="CN375"/>
      <c r="CO375"/>
      <c r="CP375"/>
      <c r="CQ375"/>
      <c r="CR375"/>
      <c r="CS375"/>
      <c r="CT375"/>
      <c r="CU375"/>
      <c r="CV375"/>
      <c r="CW375"/>
      <c r="CX375"/>
      <c r="CY375"/>
      <c r="CZ375"/>
      <c r="DA375"/>
      <c r="DB375"/>
      <c r="DC375"/>
      <c r="DD375"/>
      <c r="DE375"/>
      <c r="DF375"/>
      <c r="DG375"/>
      <c r="DH375"/>
      <c r="DI375"/>
      <c r="DJ375"/>
      <c r="DK375"/>
      <c r="DL375"/>
      <c r="DM375"/>
      <c r="DN375"/>
      <c r="DO375"/>
      <c r="DP375"/>
      <c r="DQ375"/>
      <c r="DR375"/>
      <c r="DS375"/>
      <c r="DT375"/>
      <c r="DU375"/>
      <c r="DV375"/>
      <c r="DW375"/>
      <c r="DX375"/>
      <c r="DY375"/>
      <c r="DZ375"/>
      <c r="EA375"/>
      <c r="EB375"/>
      <c r="EC375"/>
      <c r="ED375"/>
      <c r="EE375"/>
      <c r="EF375"/>
      <c r="EG375"/>
      <c r="EH375"/>
      <c r="EI375"/>
      <c r="EJ375"/>
      <c r="EK375"/>
      <c r="EL375"/>
      <c r="EM375"/>
      <c r="EN375"/>
      <c r="EO375"/>
      <c r="EP375"/>
      <c r="EQ375"/>
      <c r="ER375"/>
      <c r="ES375"/>
      <c r="ET375"/>
      <c r="EU375"/>
      <c r="EV375"/>
      <c r="EW375"/>
      <c r="EX375"/>
      <c r="EY375"/>
      <c r="EZ375"/>
      <c r="FA375"/>
      <c r="FB375"/>
      <c r="FC375"/>
      <c r="FD375"/>
      <c r="FE375"/>
      <c r="FF375"/>
      <c r="FG375"/>
      <c r="FH375"/>
      <c r="FI375"/>
      <c r="FJ375"/>
      <c r="FK375"/>
      <c r="FL375"/>
      <c r="FM375"/>
      <c r="FN375"/>
      <c r="FO375"/>
      <c r="FP375"/>
      <c r="FQ375"/>
      <c r="FR375"/>
      <c r="FS375"/>
    </row>
    <row r="376" spans="1:175">
      <c r="A376" s="255">
        <v>142</v>
      </c>
      <c r="B376" s="255" t="s">
        <v>229</v>
      </c>
      <c r="C376" s="255" t="s">
        <v>225</v>
      </c>
      <c r="D376" s="221">
        <v>4.25</v>
      </c>
      <c r="E376" s="221">
        <v>4</v>
      </c>
      <c r="F376" s="221">
        <v>4.5</v>
      </c>
      <c r="G376" s="221"/>
      <c r="H376" s="221"/>
      <c r="I376" s="221"/>
      <c r="J376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  <c r="BE376"/>
      <c r="BF376"/>
      <c r="BG376"/>
      <c r="BH376"/>
      <c r="BI376"/>
      <c r="BJ376"/>
      <c r="BK376"/>
      <c r="BL376"/>
      <c r="BM376"/>
      <c r="BN376"/>
      <c r="BO376"/>
      <c r="BP376"/>
      <c r="BQ376"/>
      <c r="BR376"/>
      <c r="BS376"/>
      <c r="BT376"/>
      <c r="BU376"/>
      <c r="BV376"/>
      <c r="BW376"/>
      <c r="BX376"/>
      <c r="BY376"/>
      <c r="BZ376"/>
      <c r="CA376"/>
      <c r="CB376"/>
      <c r="CC376"/>
      <c r="CD376"/>
      <c r="CE376"/>
      <c r="CF376"/>
      <c r="CG376"/>
      <c r="CH376"/>
      <c r="CI376"/>
      <c r="CJ376"/>
      <c r="CK376"/>
      <c r="CL376"/>
      <c r="CM376"/>
      <c r="CN376"/>
      <c r="CO376"/>
      <c r="CP376"/>
      <c r="CQ376"/>
      <c r="CR376"/>
      <c r="CS376"/>
      <c r="CT376"/>
      <c r="CU376"/>
      <c r="CV376"/>
      <c r="CW376"/>
      <c r="CX376"/>
      <c r="CY376"/>
      <c r="CZ376"/>
      <c r="DA376"/>
      <c r="DB376"/>
      <c r="DC376"/>
      <c r="DD376"/>
      <c r="DE376"/>
      <c r="DF376"/>
      <c r="DG376"/>
      <c r="DH376"/>
      <c r="DI376"/>
      <c r="DJ376"/>
      <c r="DK376"/>
      <c r="DL376"/>
      <c r="DM376"/>
      <c r="DN376"/>
      <c r="DO376"/>
      <c r="DP376"/>
      <c r="DQ376"/>
      <c r="DR376"/>
      <c r="DS376"/>
      <c r="DT376"/>
      <c r="DU376"/>
      <c r="DV376"/>
      <c r="DW376"/>
      <c r="DX376"/>
      <c r="DY376"/>
      <c r="DZ376"/>
      <c r="EA376"/>
      <c r="EB376"/>
      <c r="EC376"/>
      <c r="ED376"/>
      <c r="EE376"/>
      <c r="EF376"/>
      <c r="EG376"/>
      <c r="EH376"/>
      <c r="EI376"/>
      <c r="EJ376"/>
      <c r="EK376"/>
      <c r="EL376"/>
      <c r="EM376"/>
      <c r="EN376"/>
      <c r="EO376"/>
      <c r="EP376"/>
      <c r="EQ376"/>
      <c r="ER376"/>
      <c r="ES376"/>
      <c r="ET376"/>
      <c r="EU376"/>
      <c r="EV376"/>
      <c r="EW376"/>
      <c r="EX376"/>
      <c r="EY376"/>
      <c r="EZ376"/>
      <c r="FA376"/>
      <c r="FB376"/>
      <c r="FC376"/>
      <c r="FD376"/>
      <c r="FE376"/>
      <c r="FF376"/>
      <c r="FG376"/>
      <c r="FH376"/>
      <c r="FI376"/>
      <c r="FJ376"/>
      <c r="FK376"/>
      <c r="FL376"/>
      <c r="FM376"/>
      <c r="FN376"/>
      <c r="FO376"/>
      <c r="FP376"/>
      <c r="FQ376"/>
      <c r="FR376"/>
      <c r="FS376"/>
    </row>
    <row r="377" spans="1:175">
      <c r="A377" s="255">
        <v>142</v>
      </c>
      <c r="B377" s="255" t="s">
        <v>190</v>
      </c>
      <c r="C377" s="255" t="s">
        <v>225</v>
      </c>
      <c r="D377" s="221">
        <v>6</v>
      </c>
      <c r="E377" s="221">
        <v>6</v>
      </c>
      <c r="F377" s="221">
        <v>6</v>
      </c>
      <c r="G377" s="221"/>
      <c r="H377" s="221"/>
      <c r="I377" s="221"/>
      <c r="J377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  <c r="BE377"/>
      <c r="BF377"/>
      <c r="BG377"/>
      <c r="BH377"/>
      <c r="BI377"/>
      <c r="BJ377"/>
      <c r="BK377"/>
      <c r="BL377"/>
      <c r="BM377"/>
      <c r="BN377"/>
      <c r="BO377"/>
      <c r="BP377"/>
      <c r="BQ377"/>
      <c r="BR377"/>
      <c r="BS377"/>
      <c r="BT377"/>
      <c r="BU377"/>
      <c r="BV377"/>
      <c r="BW377"/>
      <c r="BX377"/>
      <c r="BY377"/>
      <c r="BZ377"/>
      <c r="CA377"/>
      <c r="CB377"/>
      <c r="CC377"/>
      <c r="CD377"/>
      <c r="CE377"/>
      <c r="CF377"/>
      <c r="CG377"/>
      <c r="CH377"/>
      <c r="CI377"/>
      <c r="CJ377"/>
      <c r="CK377"/>
      <c r="CL377"/>
      <c r="CM377"/>
      <c r="CN377"/>
      <c r="CO377"/>
      <c r="CP377"/>
      <c r="CQ377"/>
      <c r="CR377"/>
      <c r="CS377"/>
      <c r="CT377"/>
      <c r="CU377"/>
      <c r="CV377"/>
      <c r="CW377"/>
      <c r="CX377"/>
      <c r="CY377"/>
      <c r="CZ377"/>
      <c r="DA377"/>
      <c r="DB377"/>
      <c r="DC377"/>
      <c r="DD377"/>
      <c r="DE377"/>
      <c r="DF377"/>
      <c r="DG377"/>
      <c r="DH377"/>
      <c r="DI377"/>
      <c r="DJ377"/>
      <c r="DK377"/>
      <c r="DL377"/>
      <c r="DM377"/>
      <c r="DN377"/>
      <c r="DO377"/>
      <c r="DP377"/>
      <c r="DQ377"/>
      <c r="DR377"/>
      <c r="DS377"/>
      <c r="DT377"/>
      <c r="DU377"/>
      <c r="DV377"/>
      <c r="DW377"/>
      <c r="DX377"/>
      <c r="DY377"/>
      <c r="DZ377"/>
      <c r="EA377"/>
      <c r="EB377"/>
      <c r="EC377"/>
      <c r="ED377"/>
      <c r="EE377"/>
      <c r="EF377"/>
      <c r="EG377"/>
      <c r="EH377"/>
      <c r="EI377"/>
      <c r="EJ377"/>
      <c r="EK377"/>
      <c r="EL377"/>
      <c r="EM377"/>
      <c r="EN377"/>
      <c r="EO377"/>
      <c r="EP377"/>
      <c r="EQ377"/>
      <c r="ER377"/>
      <c r="ES377"/>
      <c r="ET377"/>
      <c r="EU377"/>
      <c r="EV377"/>
      <c r="EW377"/>
      <c r="EX377"/>
      <c r="EY377"/>
      <c r="EZ377"/>
      <c r="FA377"/>
      <c r="FB377"/>
      <c r="FC377"/>
      <c r="FD377"/>
      <c r="FE377"/>
      <c r="FF377"/>
      <c r="FG377"/>
      <c r="FH377"/>
      <c r="FI377"/>
      <c r="FJ377"/>
      <c r="FK377"/>
      <c r="FL377"/>
      <c r="FM377"/>
      <c r="FN377"/>
      <c r="FO377"/>
      <c r="FP377"/>
      <c r="FQ377"/>
      <c r="FR377"/>
      <c r="FS377"/>
    </row>
    <row r="378" spans="1:175">
      <c r="A378" s="255">
        <v>142</v>
      </c>
      <c r="B378" s="255" t="s">
        <v>175</v>
      </c>
      <c r="C378" s="255" t="s">
        <v>225</v>
      </c>
      <c r="D378" s="221">
        <v>4</v>
      </c>
      <c r="E378" s="221">
        <v>4</v>
      </c>
      <c r="F378" s="221">
        <v>4</v>
      </c>
      <c r="G378" s="221"/>
      <c r="H378" s="221"/>
      <c r="I378" s="221"/>
      <c r="J378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  <c r="BE378"/>
      <c r="BF378"/>
      <c r="BG378"/>
      <c r="BH378"/>
      <c r="BI378"/>
      <c r="BJ378"/>
      <c r="BK378"/>
      <c r="BL378"/>
      <c r="BM378"/>
      <c r="BN378"/>
      <c r="BO378"/>
      <c r="BP378"/>
      <c r="BQ378"/>
      <c r="BR378"/>
      <c r="BS378"/>
      <c r="BT378"/>
      <c r="BU378"/>
      <c r="BV378"/>
      <c r="BW378"/>
      <c r="BX378"/>
      <c r="BY378"/>
      <c r="BZ378"/>
      <c r="CA378"/>
      <c r="CB378"/>
      <c r="CC378"/>
      <c r="CD378"/>
      <c r="CE378"/>
      <c r="CF378"/>
      <c r="CG378"/>
      <c r="CH378"/>
      <c r="CI378"/>
      <c r="CJ378"/>
      <c r="CK378"/>
      <c r="CL378"/>
      <c r="CM378"/>
      <c r="CN378"/>
      <c r="CO378"/>
      <c r="CP378"/>
      <c r="CQ378"/>
      <c r="CR378"/>
      <c r="CS378"/>
      <c r="CT378"/>
      <c r="CU378"/>
      <c r="CV378"/>
      <c r="CW378"/>
      <c r="CX378"/>
      <c r="CY378"/>
      <c r="CZ378"/>
      <c r="DA378"/>
      <c r="DB378"/>
      <c r="DC378"/>
      <c r="DD378"/>
      <c r="DE378"/>
      <c r="DF378"/>
      <c r="DG378"/>
      <c r="DH378"/>
      <c r="DI378"/>
      <c r="DJ378"/>
      <c r="DK378"/>
      <c r="DL378"/>
      <c r="DM378"/>
      <c r="DN378"/>
      <c r="DO378"/>
      <c r="DP378"/>
      <c r="DQ378"/>
      <c r="DR378"/>
      <c r="DS378"/>
      <c r="DT378"/>
      <c r="DU378"/>
      <c r="DV378"/>
      <c r="DW378"/>
      <c r="DX378"/>
      <c r="DY378"/>
      <c r="DZ378"/>
      <c r="EA378"/>
      <c r="EB378"/>
      <c r="EC378"/>
      <c r="ED378"/>
      <c r="EE378"/>
      <c r="EF378"/>
      <c r="EG378"/>
      <c r="EH378"/>
      <c r="EI378"/>
      <c r="EJ378"/>
      <c r="EK378"/>
      <c r="EL378"/>
      <c r="EM378"/>
      <c r="EN378"/>
      <c r="EO378"/>
      <c r="EP378"/>
      <c r="EQ378"/>
      <c r="ER378"/>
      <c r="ES378"/>
      <c r="ET378"/>
      <c r="EU378"/>
      <c r="EV378"/>
      <c r="EW378"/>
      <c r="EX378"/>
      <c r="EY378"/>
      <c r="EZ378"/>
      <c r="FA378"/>
      <c r="FB378"/>
      <c r="FC378"/>
      <c r="FD378"/>
      <c r="FE378"/>
      <c r="FF378"/>
      <c r="FG378"/>
      <c r="FH378"/>
      <c r="FI378"/>
      <c r="FJ378"/>
      <c r="FK378"/>
      <c r="FL378"/>
      <c r="FM378"/>
      <c r="FN378"/>
      <c r="FO378"/>
      <c r="FP378"/>
      <c r="FQ378"/>
      <c r="FR378"/>
      <c r="FS378"/>
    </row>
    <row r="379" spans="1:175">
      <c r="A379" s="255">
        <v>143</v>
      </c>
      <c r="B379" s="255" t="s">
        <v>229</v>
      </c>
      <c r="C379" s="255" t="s">
        <v>226</v>
      </c>
      <c r="D379" s="221">
        <v>3</v>
      </c>
      <c r="E379" s="221">
        <v>3</v>
      </c>
      <c r="F379" s="221">
        <v>3</v>
      </c>
      <c r="G379" s="221"/>
      <c r="H379" s="221"/>
      <c r="I379" s="221"/>
      <c r="J379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  <c r="BE379"/>
      <c r="BF379"/>
      <c r="BG379"/>
      <c r="BH379"/>
      <c r="BI379"/>
      <c r="BJ379"/>
      <c r="BK379"/>
      <c r="BL379"/>
      <c r="BM379"/>
      <c r="BN379"/>
      <c r="BO379"/>
      <c r="BP379"/>
      <c r="BQ379"/>
      <c r="BR379"/>
      <c r="BS379"/>
      <c r="BT379"/>
      <c r="BU379"/>
      <c r="BV379"/>
      <c r="BW379"/>
      <c r="BX379"/>
      <c r="BY379"/>
      <c r="BZ379"/>
      <c r="CA379"/>
      <c r="CB379"/>
      <c r="CC379"/>
      <c r="CD379"/>
      <c r="CE379"/>
      <c r="CF379"/>
      <c r="CG379"/>
      <c r="CH379"/>
      <c r="CI379"/>
      <c r="CJ379"/>
      <c r="CK379"/>
      <c r="CL379"/>
      <c r="CM379"/>
      <c r="CN379"/>
      <c r="CO379"/>
      <c r="CP379"/>
      <c r="CQ379"/>
      <c r="CR379"/>
      <c r="CS379"/>
      <c r="CT379"/>
      <c r="CU379"/>
      <c r="CV379"/>
      <c r="CW379"/>
      <c r="CX379"/>
      <c r="CY379"/>
      <c r="CZ379"/>
      <c r="DA379"/>
      <c r="DB379"/>
      <c r="DC379"/>
      <c r="DD379"/>
      <c r="DE379"/>
      <c r="DF379"/>
      <c r="DG379"/>
      <c r="DH379"/>
      <c r="DI379"/>
      <c r="DJ379"/>
      <c r="DK379"/>
      <c r="DL379"/>
      <c r="DM379"/>
      <c r="DN379"/>
      <c r="DO379"/>
      <c r="DP379"/>
      <c r="DQ379"/>
      <c r="DR379"/>
      <c r="DS379"/>
      <c r="DT379"/>
      <c r="DU379"/>
      <c r="DV379"/>
      <c r="DW379"/>
      <c r="DX379"/>
      <c r="DY379"/>
      <c r="DZ379"/>
      <c r="EA379"/>
      <c r="EB379"/>
      <c r="EC379"/>
      <c r="ED379"/>
      <c r="EE379"/>
      <c r="EF379"/>
      <c r="EG379"/>
      <c r="EH379"/>
      <c r="EI379"/>
      <c r="EJ379"/>
      <c r="EK379"/>
      <c r="EL379"/>
      <c r="EM379"/>
      <c r="EN379"/>
      <c r="EO379"/>
      <c r="EP379"/>
      <c r="EQ379"/>
      <c r="ER379"/>
      <c r="ES379"/>
      <c r="ET379"/>
      <c r="EU379"/>
      <c r="EV379"/>
      <c r="EW379"/>
      <c r="EX379"/>
      <c r="EY379"/>
      <c r="EZ379"/>
      <c r="FA379"/>
      <c r="FB379"/>
      <c r="FC379"/>
      <c r="FD379"/>
      <c r="FE379"/>
      <c r="FF379"/>
      <c r="FG379"/>
      <c r="FH379"/>
      <c r="FI379"/>
      <c r="FJ379"/>
      <c r="FK379"/>
      <c r="FL379"/>
      <c r="FM379"/>
      <c r="FN379"/>
      <c r="FO379"/>
      <c r="FP379"/>
      <c r="FQ379"/>
      <c r="FR379"/>
      <c r="FS379"/>
    </row>
    <row r="380" spans="1:175">
      <c r="A380" s="255">
        <v>143</v>
      </c>
      <c r="B380" s="255" t="s">
        <v>190</v>
      </c>
      <c r="C380" s="255" t="s">
        <v>226</v>
      </c>
      <c r="D380" s="221">
        <v>3</v>
      </c>
      <c r="E380" s="221">
        <v>3</v>
      </c>
      <c r="F380" s="221">
        <v>3</v>
      </c>
      <c r="G380" s="221"/>
      <c r="H380" s="221"/>
      <c r="I380" s="221"/>
      <c r="J380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  <c r="BE380"/>
      <c r="BF380"/>
      <c r="BG380"/>
      <c r="BH380"/>
      <c r="BI380"/>
      <c r="BJ380"/>
      <c r="BK380"/>
      <c r="BL380"/>
      <c r="BM380"/>
      <c r="BN380"/>
      <c r="BO380"/>
      <c r="BP380"/>
      <c r="BQ380"/>
      <c r="BR380"/>
      <c r="BS380"/>
      <c r="BT380"/>
      <c r="BU380"/>
      <c r="BV380"/>
      <c r="BW380"/>
      <c r="BX380"/>
      <c r="BY380"/>
      <c r="BZ380"/>
      <c r="CA380"/>
      <c r="CB380"/>
      <c r="CC380"/>
      <c r="CD380"/>
      <c r="CE380"/>
      <c r="CF380"/>
      <c r="CG380"/>
      <c r="CH380"/>
      <c r="CI380"/>
      <c r="CJ380"/>
      <c r="CK380"/>
      <c r="CL380"/>
      <c r="CM380"/>
      <c r="CN380"/>
      <c r="CO380"/>
      <c r="CP380"/>
      <c r="CQ380"/>
      <c r="CR380"/>
      <c r="CS380"/>
      <c r="CT380"/>
      <c r="CU380"/>
      <c r="CV380"/>
      <c r="CW380"/>
      <c r="CX380"/>
      <c r="CY380"/>
      <c r="CZ380"/>
      <c r="DA380"/>
      <c r="DB380"/>
      <c r="DC380"/>
      <c r="DD380"/>
      <c r="DE380"/>
      <c r="DF380"/>
      <c r="DG380"/>
      <c r="DH380"/>
      <c r="DI380"/>
      <c r="DJ380"/>
      <c r="DK380"/>
      <c r="DL380"/>
      <c r="DM380"/>
      <c r="DN380"/>
      <c r="DO380"/>
      <c r="DP380"/>
      <c r="DQ380"/>
      <c r="DR380"/>
      <c r="DS380"/>
      <c r="DT380"/>
      <c r="DU380"/>
      <c r="DV380"/>
      <c r="DW380"/>
      <c r="DX380"/>
      <c r="DY380"/>
      <c r="DZ380"/>
      <c r="EA380"/>
      <c r="EB380"/>
      <c r="EC380"/>
      <c r="ED380"/>
      <c r="EE380"/>
      <c r="EF380"/>
      <c r="EG380"/>
      <c r="EH380"/>
      <c r="EI380"/>
      <c r="EJ380"/>
      <c r="EK380"/>
      <c r="EL380"/>
      <c r="EM380"/>
      <c r="EN380"/>
      <c r="EO380"/>
      <c r="EP380"/>
      <c r="EQ380"/>
      <c r="ER380"/>
      <c r="ES380"/>
      <c r="ET380"/>
      <c r="EU380"/>
      <c r="EV380"/>
      <c r="EW380"/>
      <c r="EX380"/>
      <c r="EY380"/>
      <c r="EZ380"/>
      <c r="FA380"/>
      <c r="FB380"/>
      <c r="FC380"/>
      <c r="FD380"/>
      <c r="FE380"/>
      <c r="FF380"/>
      <c r="FG380"/>
      <c r="FH380"/>
      <c r="FI380"/>
      <c r="FJ380"/>
      <c r="FK380"/>
      <c r="FL380"/>
      <c r="FM380"/>
      <c r="FN380"/>
      <c r="FO380"/>
      <c r="FP380"/>
      <c r="FQ380"/>
      <c r="FR380"/>
      <c r="FS380"/>
    </row>
    <row r="381" spans="1:175">
      <c r="A381" s="255">
        <v>143</v>
      </c>
      <c r="B381" s="255" t="s">
        <v>175</v>
      </c>
      <c r="C381" s="255" t="s">
        <v>226</v>
      </c>
      <c r="D381" s="221">
        <v>2.25</v>
      </c>
      <c r="E381" s="221">
        <v>2.25</v>
      </c>
      <c r="F381" s="221">
        <v>2.25</v>
      </c>
      <c r="G381" s="221"/>
      <c r="H381" s="221"/>
      <c r="I381" s="221"/>
      <c r="J381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  <c r="BE381"/>
      <c r="BF381"/>
      <c r="BG381"/>
      <c r="BH381"/>
      <c r="BI381"/>
      <c r="BJ381"/>
      <c r="BK381"/>
      <c r="BL381"/>
      <c r="BM381"/>
      <c r="BN381"/>
      <c r="BO381"/>
      <c r="BP381"/>
      <c r="BQ381"/>
      <c r="BR381"/>
      <c r="BS381"/>
      <c r="BT381"/>
      <c r="BU381"/>
      <c r="BV381"/>
      <c r="BW381"/>
      <c r="BX381"/>
      <c r="BY381"/>
      <c r="BZ381"/>
      <c r="CA381"/>
      <c r="CB381"/>
      <c r="CC381"/>
      <c r="CD381"/>
      <c r="CE381"/>
      <c r="CF381"/>
      <c r="CG381"/>
      <c r="CH381"/>
      <c r="CI381"/>
      <c r="CJ381"/>
      <c r="CK381"/>
      <c r="CL381"/>
      <c r="CM381"/>
      <c r="CN381"/>
      <c r="CO381"/>
      <c r="CP381"/>
      <c r="CQ381"/>
      <c r="CR381"/>
      <c r="CS381"/>
      <c r="CT381"/>
      <c r="CU381"/>
      <c r="CV381"/>
      <c r="CW381"/>
      <c r="CX381"/>
      <c r="CY381"/>
      <c r="CZ381"/>
      <c r="DA381"/>
      <c r="DB381"/>
      <c r="DC381"/>
      <c r="DD381"/>
      <c r="DE381"/>
      <c r="DF381"/>
      <c r="DG381"/>
      <c r="DH381"/>
      <c r="DI381"/>
      <c r="DJ381"/>
      <c r="DK381"/>
      <c r="DL381"/>
      <c r="DM381"/>
      <c r="DN381"/>
      <c r="DO381"/>
      <c r="DP381"/>
      <c r="DQ381"/>
      <c r="DR381"/>
      <c r="DS381"/>
      <c r="DT381"/>
      <c r="DU381"/>
      <c r="DV381"/>
      <c r="DW381"/>
      <c r="DX381"/>
      <c r="DY381"/>
      <c r="DZ381"/>
      <c r="EA381"/>
      <c r="EB381"/>
      <c r="EC381"/>
      <c r="ED381"/>
      <c r="EE381"/>
      <c r="EF381"/>
      <c r="EG381"/>
      <c r="EH381"/>
      <c r="EI381"/>
      <c r="EJ381"/>
      <c r="EK381"/>
      <c r="EL381"/>
      <c r="EM381"/>
      <c r="EN381"/>
      <c r="EO381"/>
      <c r="EP381"/>
      <c r="EQ381"/>
      <c r="ER381"/>
      <c r="ES381"/>
      <c r="ET381"/>
      <c r="EU381"/>
      <c r="EV381"/>
      <c r="EW381"/>
      <c r="EX381"/>
      <c r="EY381"/>
      <c r="EZ381"/>
      <c r="FA381"/>
      <c r="FB381"/>
      <c r="FC381"/>
      <c r="FD381"/>
      <c r="FE381"/>
      <c r="FF381"/>
      <c r="FG381"/>
      <c r="FH381"/>
      <c r="FI381"/>
      <c r="FJ381"/>
      <c r="FK381"/>
      <c r="FL381"/>
      <c r="FM381"/>
      <c r="FN381"/>
      <c r="FO381"/>
      <c r="FP381"/>
      <c r="FQ381"/>
      <c r="FR381"/>
      <c r="FS381"/>
    </row>
    <row r="382" spans="1:175">
      <c r="A382" s="255">
        <v>143</v>
      </c>
      <c r="B382" s="255" t="s">
        <v>259</v>
      </c>
      <c r="C382" s="255" t="s">
        <v>226</v>
      </c>
      <c r="D382" s="221">
        <v>3.5</v>
      </c>
      <c r="E382" s="221">
        <v>3.5</v>
      </c>
      <c r="F382" s="221">
        <v>3.5</v>
      </c>
      <c r="G382" s="221"/>
      <c r="H382" s="221"/>
      <c r="I382" s="221"/>
      <c r="J38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  <c r="BE382"/>
      <c r="BF382"/>
      <c r="BG382"/>
      <c r="BH382"/>
      <c r="BI382"/>
      <c r="BJ382"/>
      <c r="BK382"/>
      <c r="BL382"/>
      <c r="BM382"/>
      <c r="BN382"/>
      <c r="BO382"/>
      <c r="BP382"/>
      <c r="BQ382"/>
      <c r="BR382"/>
      <c r="BS382"/>
      <c r="BT382"/>
      <c r="BU382"/>
      <c r="BV382"/>
      <c r="BW382"/>
      <c r="BX382"/>
      <c r="BY382"/>
      <c r="BZ382"/>
      <c r="CA382"/>
      <c r="CB382"/>
      <c r="CC382"/>
      <c r="CD382"/>
      <c r="CE382"/>
      <c r="CF382"/>
      <c r="CG382"/>
      <c r="CH382"/>
      <c r="CI382"/>
      <c r="CJ382"/>
      <c r="CK382"/>
      <c r="CL382"/>
      <c r="CM382"/>
      <c r="CN382"/>
      <c r="CO382"/>
      <c r="CP382"/>
      <c r="CQ382"/>
      <c r="CR382"/>
      <c r="CS382"/>
      <c r="CT382"/>
      <c r="CU382"/>
      <c r="CV382"/>
      <c r="CW382"/>
      <c r="CX382"/>
      <c r="CY382"/>
      <c r="CZ382"/>
      <c r="DA382"/>
      <c r="DB382"/>
      <c r="DC382"/>
      <c r="DD382"/>
      <c r="DE382"/>
      <c r="DF382"/>
      <c r="DG382"/>
      <c r="DH382"/>
      <c r="DI382"/>
      <c r="DJ382"/>
      <c r="DK382"/>
      <c r="DL382"/>
      <c r="DM382"/>
      <c r="DN382"/>
      <c r="DO382"/>
      <c r="DP382"/>
      <c r="DQ382"/>
      <c r="DR382"/>
      <c r="DS382"/>
      <c r="DT382"/>
      <c r="DU382"/>
      <c r="DV382"/>
      <c r="DW382"/>
      <c r="DX382"/>
      <c r="DY382"/>
      <c r="DZ382"/>
      <c r="EA382"/>
      <c r="EB382"/>
      <c r="EC382"/>
      <c r="ED382"/>
      <c r="EE382"/>
      <c r="EF382"/>
      <c r="EG382"/>
      <c r="EH382"/>
      <c r="EI382"/>
      <c r="EJ382"/>
      <c r="EK382"/>
      <c r="EL382"/>
      <c r="EM382"/>
      <c r="EN382"/>
      <c r="EO382"/>
      <c r="EP382"/>
      <c r="EQ382"/>
      <c r="ER382"/>
      <c r="ES382"/>
      <c r="ET382"/>
      <c r="EU382"/>
      <c r="EV382"/>
      <c r="EW382"/>
      <c r="EX382"/>
      <c r="EY382"/>
      <c r="EZ382"/>
      <c r="FA382"/>
      <c r="FB382"/>
      <c r="FC382"/>
      <c r="FD382"/>
      <c r="FE382"/>
      <c r="FF382"/>
      <c r="FG382"/>
      <c r="FH382"/>
      <c r="FI382"/>
      <c r="FJ382"/>
      <c r="FK382"/>
      <c r="FL382"/>
      <c r="FM382"/>
      <c r="FN382"/>
      <c r="FO382"/>
      <c r="FP382"/>
      <c r="FQ382"/>
      <c r="FR382"/>
      <c r="FS382"/>
    </row>
    <row r="383" spans="1:175">
      <c r="A383" s="255">
        <v>145</v>
      </c>
      <c r="B383" s="255" t="s">
        <v>229</v>
      </c>
      <c r="C383" s="255" t="s">
        <v>245</v>
      </c>
      <c r="D383" s="221">
        <v>6</v>
      </c>
      <c r="E383" s="221">
        <v>6</v>
      </c>
      <c r="F383" s="221">
        <v>6</v>
      </c>
      <c r="G383" s="221"/>
      <c r="H383" s="221"/>
      <c r="I383" s="221"/>
      <c r="J383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  <c r="BE383"/>
      <c r="BF383"/>
      <c r="BG383"/>
      <c r="BH383"/>
      <c r="BI383"/>
      <c r="BJ383"/>
      <c r="BK383"/>
      <c r="BL383"/>
      <c r="BM383"/>
      <c r="BN383"/>
      <c r="BO383"/>
      <c r="BP383"/>
      <c r="BQ383"/>
      <c r="BR383"/>
      <c r="BS383"/>
      <c r="BT383"/>
      <c r="BU383"/>
      <c r="BV383"/>
      <c r="BW383"/>
      <c r="BX383"/>
      <c r="BY383"/>
      <c r="BZ383"/>
      <c r="CA383"/>
      <c r="CB383"/>
      <c r="CC383"/>
      <c r="CD383"/>
      <c r="CE383"/>
      <c r="CF383"/>
      <c r="CG383"/>
      <c r="CH383"/>
      <c r="CI383"/>
      <c r="CJ383"/>
      <c r="CK383"/>
      <c r="CL383"/>
      <c r="CM383"/>
      <c r="CN383"/>
      <c r="CO383"/>
      <c r="CP383"/>
      <c r="CQ383"/>
      <c r="CR383"/>
      <c r="CS383"/>
      <c r="CT383"/>
      <c r="CU383"/>
      <c r="CV383"/>
      <c r="CW383"/>
      <c r="CX383"/>
      <c r="CY383"/>
      <c r="CZ383"/>
      <c r="DA383"/>
      <c r="DB383"/>
      <c r="DC383"/>
      <c r="DD383"/>
      <c r="DE383"/>
      <c r="DF383"/>
      <c r="DG383"/>
      <c r="DH383"/>
      <c r="DI383"/>
      <c r="DJ383"/>
      <c r="DK383"/>
      <c r="DL383"/>
      <c r="DM383"/>
      <c r="DN383"/>
      <c r="DO383"/>
      <c r="DP383"/>
      <c r="DQ383"/>
      <c r="DR383"/>
      <c r="DS383"/>
      <c r="DT383"/>
      <c r="DU383"/>
      <c r="DV383"/>
      <c r="DW383"/>
      <c r="DX383"/>
      <c r="DY383"/>
      <c r="DZ383"/>
      <c r="EA383"/>
      <c r="EB383"/>
      <c r="EC383"/>
      <c r="ED383"/>
      <c r="EE383"/>
      <c r="EF383"/>
      <c r="EG383"/>
      <c r="EH383"/>
      <c r="EI383"/>
      <c r="EJ383"/>
      <c r="EK383"/>
      <c r="EL383"/>
      <c r="EM383"/>
      <c r="EN383"/>
      <c r="EO383"/>
      <c r="EP383"/>
      <c r="EQ383"/>
      <c r="ER383"/>
      <c r="ES383"/>
      <c r="ET383"/>
      <c r="EU383"/>
      <c r="EV383"/>
      <c r="EW383"/>
      <c r="EX383"/>
      <c r="EY383"/>
      <c r="EZ383"/>
      <c r="FA383"/>
      <c r="FB383"/>
      <c r="FC383"/>
      <c r="FD383"/>
      <c r="FE383"/>
      <c r="FF383"/>
      <c r="FG383"/>
      <c r="FH383"/>
      <c r="FI383"/>
      <c r="FJ383"/>
      <c r="FK383"/>
      <c r="FL383"/>
      <c r="FM383"/>
      <c r="FN383"/>
      <c r="FO383"/>
      <c r="FP383"/>
      <c r="FQ383"/>
      <c r="FR383"/>
      <c r="FS383"/>
    </row>
    <row r="384" spans="1:175">
      <c r="A384" s="255">
        <v>145</v>
      </c>
      <c r="B384" s="255" t="s">
        <v>190</v>
      </c>
      <c r="C384" s="255" t="s">
        <v>245</v>
      </c>
      <c r="D384" s="221">
        <v>5</v>
      </c>
      <c r="E384" s="221">
        <v>5</v>
      </c>
      <c r="F384" s="221">
        <v>5</v>
      </c>
      <c r="G384" s="221"/>
      <c r="H384" s="221"/>
      <c r="I384" s="221"/>
      <c r="J384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  <c r="BE384"/>
      <c r="BF384"/>
      <c r="BG384"/>
      <c r="BH384"/>
      <c r="BI384"/>
      <c r="BJ384"/>
      <c r="BK384"/>
      <c r="BL384"/>
      <c r="BM384"/>
      <c r="BN384"/>
      <c r="BO384"/>
      <c r="BP384"/>
      <c r="BQ384"/>
      <c r="BR384"/>
      <c r="BS384"/>
      <c r="BT384"/>
      <c r="BU384"/>
      <c r="BV384"/>
      <c r="BW384"/>
      <c r="BX384"/>
      <c r="BY384"/>
      <c r="BZ384"/>
      <c r="CA384"/>
      <c r="CB384"/>
      <c r="CC384"/>
      <c r="CD384"/>
      <c r="CE384"/>
      <c r="CF384"/>
      <c r="CG384"/>
      <c r="CH384"/>
      <c r="CI384"/>
      <c r="CJ384"/>
      <c r="CK384"/>
      <c r="CL384"/>
      <c r="CM384"/>
      <c r="CN384"/>
      <c r="CO384"/>
      <c r="CP384"/>
      <c r="CQ384"/>
      <c r="CR384"/>
      <c r="CS384"/>
      <c r="CT384"/>
      <c r="CU384"/>
      <c r="CV384"/>
      <c r="CW384"/>
      <c r="CX384"/>
      <c r="CY384"/>
      <c r="CZ384"/>
      <c r="DA384"/>
      <c r="DB384"/>
      <c r="DC384"/>
      <c r="DD384"/>
      <c r="DE384"/>
      <c r="DF384"/>
      <c r="DG384"/>
      <c r="DH384"/>
      <c r="DI384"/>
      <c r="DJ384"/>
      <c r="DK384"/>
      <c r="DL384"/>
      <c r="DM384"/>
      <c r="DN384"/>
      <c r="DO384"/>
      <c r="DP384"/>
      <c r="DQ384"/>
      <c r="DR384"/>
      <c r="DS384"/>
      <c r="DT384"/>
      <c r="DU384"/>
      <c r="DV384"/>
      <c r="DW384"/>
      <c r="DX384"/>
      <c r="DY384"/>
      <c r="DZ384"/>
      <c r="EA384"/>
      <c r="EB384"/>
      <c r="EC384"/>
      <c r="ED384"/>
      <c r="EE384"/>
      <c r="EF384"/>
      <c r="EG384"/>
      <c r="EH384"/>
      <c r="EI384"/>
      <c r="EJ384"/>
      <c r="EK384"/>
      <c r="EL384"/>
      <c r="EM384"/>
      <c r="EN384"/>
      <c r="EO384"/>
      <c r="EP384"/>
      <c r="EQ384"/>
      <c r="ER384"/>
      <c r="ES384"/>
      <c r="ET384"/>
      <c r="EU384"/>
      <c r="EV384"/>
      <c r="EW384"/>
      <c r="EX384"/>
      <c r="EY384"/>
      <c r="EZ384"/>
      <c r="FA384"/>
      <c r="FB384"/>
      <c r="FC384"/>
      <c r="FD384"/>
      <c r="FE384"/>
      <c r="FF384"/>
      <c r="FG384"/>
      <c r="FH384"/>
      <c r="FI384"/>
      <c r="FJ384"/>
      <c r="FK384"/>
      <c r="FL384"/>
      <c r="FM384"/>
      <c r="FN384"/>
      <c r="FO384"/>
      <c r="FP384"/>
      <c r="FQ384"/>
      <c r="FR384"/>
      <c r="FS384"/>
    </row>
    <row r="385" spans="1:175">
      <c r="A385" s="255">
        <v>145</v>
      </c>
      <c r="B385" s="255" t="s">
        <v>259</v>
      </c>
      <c r="C385" s="255" t="s">
        <v>245</v>
      </c>
      <c r="D385" s="221">
        <v>5</v>
      </c>
      <c r="E385" s="221">
        <v>5</v>
      </c>
      <c r="F385" s="221">
        <v>5</v>
      </c>
      <c r="G385" s="221"/>
      <c r="H385" s="221"/>
      <c r="I385" s="221"/>
      <c r="J385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  <c r="BE385"/>
      <c r="BF385"/>
      <c r="BG385"/>
      <c r="BH385"/>
      <c r="BI385"/>
      <c r="BJ385"/>
      <c r="BK385"/>
      <c r="BL385"/>
      <c r="BM385"/>
      <c r="BN385"/>
      <c r="BO385"/>
      <c r="BP385"/>
      <c r="BQ385"/>
      <c r="BR385"/>
      <c r="BS385"/>
      <c r="BT385"/>
      <c r="BU385"/>
      <c r="BV385"/>
      <c r="BW385"/>
      <c r="BX385"/>
      <c r="BY385"/>
      <c r="BZ385"/>
      <c r="CA385"/>
      <c r="CB385"/>
      <c r="CC385"/>
      <c r="CD385"/>
      <c r="CE385"/>
      <c r="CF385"/>
      <c r="CG385"/>
      <c r="CH385"/>
      <c r="CI385"/>
      <c r="CJ385"/>
      <c r="CK385"/>
      <c r="CL385"/>
      <c r="CM385"/>
      <c r="CN385"/>
      <c r="CO385"/>
      <c r="CP385"/>
      <c r="CQ385"/>
      <c r="CR385"/>
      <c r="CS385"/>
      <c r="CT385"/>
      <c r="CU385"/>
      <c r="CV385"/>
      <c r="CW385"/>
      <c r="CX385"/>
      <c r="CY385"/>
      <c r="CZ385"/>
      <c r="DA385"/>
      <c r="DB385"/>
      <c r="DC385"/>
      <c r="DD385"/>
      <c r="DE385"/>
      <c r="DF385"/>
      <c r="DG385"/>
      <c r="DH385"/>
      <c r="DI385"/>
      <c r="DJ385"/>
      <c r="DK385"/>
      <c r="DL385"/>
      <c r="DM385"/>
      <c r="DN385"/>
      <c r="DO385"/>
      <c r="DP385"/>
      <c r="DQ385"/>
      <c r="DR385"/>
      <c r="DS385"/>
      <c r="DT385"/>
      <c r="DU385"/>
      <c r="DV385"/>
      <c r="DW385"/>
      <c r="DX385"/>
      <c r="DY385"/>
      <c r="DZ385"/>
      <c r="EA385"/>
      <c r="EB385"/>
      <c r="EC385"/>
      <c r="ED385"/>
      <c r="EE385"/>
      <c r="EF385"/>
      <c r="EG385"/>
      <c r="EH385"/>
      <c r="EI385"/>
      <c r="EJ385"/>
      <c r="EK385"/>
      <c r="EL385"/>
      <c r="EM385"/>
      <c r="EN385"/>
      <c r="EO385"/>
      <c r="EP385"/>
      <c r="EQ385"/>
      <c r="ER385"/>
      <c r="ES385"/>
      <c r="ET385"/>
      <c r="EU385"/>
      <c r="EV385"/>
      <c r="EW385"/>
      <c r="EX385"/>
      <c r="EY385"/>
      <c r="EZ385"/>
      <c r="FA385"/>
      <c r="FB385"/>
      <c r="FC385"/>
      <c r="FD385"/>
      <c r="FE385"/>
      <c r="FF385"/>
      <c r="FG385"/>
      <c r="FH385"/>
      <c r="FI385"/>
      <c r="FJ385"/>
      <c r="FK385"/>
      <c r="FL385"/>
      <c r="FM385"/>
      <c r="FN385"/>
      <c r="FO385"/>
      <c r="FP385"/>
      <c r="FQ385"/>
      <c r="FR385"/>
      <c r="FS385"/>
    </row>
    <row r="386" spans="1:175">
      <c r="A386" s="255">
        <v>146</v>
      </c>
      <c r="B386" s="255" t="s">
        <v>229</v>
      </c>
      <c r="C386" s="255" t="s">
        <v>246</v>
      </c>
      <c r="D386" s="221">
        <v>4.5</v>
      </c>
      <c r="E386" s="221">
        <v>4.5</v>
      </c>
      <c r="F386" s="221">
        <v>4.5</v>
      </c>
      <c r="G386" s="221"/>
      <c r="H386" s="221"/>
      <c r="I386" s="221"/>
      <c r="J386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  <c r="BE386"/>
      <c r="BF386"/>
      <c r="BG386"/>
      <c r="BH386"/>
      <c r="BI386"/>
      <c r="BJ386"/>
      <c r="BK386"/>
      <c r="BL386"/>
      <c r="BM386"/>
      <c r="BN386"/>
      <c r="BO386"/>
      <c r="BP386"/>
      <c r="BQ386"/>
      <c r="BR386"/>
      <c r="BS386"/>
      <c r="BT386"/>
      <c r="BU386"/>
      <c r="BV386"/>
      <c r="BW386"/>
      <c r="BX386"/>
      <c r="BY386"/>
      <c r="BZ386"/>
      <c r="CA386"/>
      <c r="CB386"/>
      <c r="CC386"/>
      <c r="CD386"/>
      <c r="CE386"/>
      <c r="CF386"/>
      <c r="CG386"/>
      <c r="CH386"/>
      <c r="CI386"/>
      <c r="CJ386"/>
      <c r="CK386"/>
      <c r="CL386"/>
      <c r="CM386"/>
      <c r="CN386"/>
      <c r="CO386"/>
      <c r="CP386"/>
      <c r="CQ386"/>
      <c r="CR386"/>
      <c r="CS386"/>
      <c r="CT386"/>
      <c r="CU386"/>
      <c r="CV386"/>
      <c r="CW386"/>
      <c r="CX386"/>
      <c r="CY386"/>
      <c r="CZ386"/>
      <c r="DA386"/>
      <c r="DB386"/>
      <c r="DC386"/>
      <c r="DD386"/>
      <c r="DE386"/>
      <c r="DF386"/>
      <c r="DG386"/>
      <c r="DH386"/>
      <c r="DI386"/>
      <c r="DJ386"/>
      <c r="DK386"/>
      <c r="DL386"/>
      <c r="DM386"/>
      <c r="DN386"/>
      <c r="DO386"/>
      <c r="DP386"/>
      <c r="DQ386"/>
      <c r="DR386"/>
      <c r="DS386"/>
      <c r="DT386"/>
      <c r="DU386"/>
      <c r="DV386"/>
      <c r="DW386"/>
      <c r="DX386"/>
      <c r="DY386"/>
      <c r="DZ386"/>
      <c r="EA386"/>
      <c r="EB386"/>
      <c r="EC386"/>
      <c r="ED386"/>
      <c r="EE386"/>
      <c r="EF386"/>
      <c r="EG386"/>
      <c r="EH386"/>
      <c r="EI386"/>
      <c r="EJ386"/>
      <c r="EK386"/>
      <c r="EL386"/>
      <c r="EM386"/>
      <c r="EN386"/>
      <c r="EO386"/>
      <c r="EP386"/>
      <c r="EQ386"/>
      <c r="ER386"/>
      <c r="ES386"/>
      <c r="ET386"/>
      <c r="EU386"/>
      <c r="EV386"/>
      <c r="EW386"/>
      <c r="EX386"/>
      <c r="EY386"/>
      <c r="EZ386"/>
      <c r="FA386"/>
      <c r="FB386"/>
      <c r="FC386"/>
      <c r="FD386"/>
      <c r="FE386"/>
      <c r="FF386"/>
      <c r="FG386"/>
      <c r="FH386"/>
      <c r="FI386"/>
      <c r="FJ386"/>
      <c r="FK386"/>
      <c r="FL386"/>
      <c r="FM386"/>
      <c r="FN386"/>
      <c r="FO386"/>
      <c r="FP386"/>
      <c r="FQ386"/>
      <c r="FR386"/>
      <c r="FS386"/>
    </row>
    <row r="387" spans="1:175">
      <c r="A387" s="255">
        <v>146</v>
      </c>
      <c r="B387" s="255" t="s">
        <v>190</v>
      </c>
      <c r="C387" s="255" t="s">
        <v>246</v>
      </c>
      <c r="D387" s="221">
        <v>3.5</v>
      </c>
      <c r="E387" s="221">
        <v>3.5</v>
      </c>
      <c r="F387" s="221">
        <v>3.5</v>
      </c>
      <c r="G387" s="221"/>
      <c r="H387" s="221"/>
      <c r="I387" s="221"/>
      <c r="J387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  <c r="BE387"/>
      <c r="BF387"/>
      <c r="BG387"/>
      <c r="BH387"/>
      <c r="BI387"/>
      <c r="BJ387"/>
      <c r="BK387"/>
      <c r="BL387"/>
      <c r="BM387"/>
      <c r="BN387"/>
      <c r="BO387"/>
      <c r="BP387"/>
      <c r="BQ387"/>
      <c r="BR387"/>
      <c r="BS387"/>
      <c r="BT387"/>
      <c r="BU387"/>
      <c r="BV387"/>
      <c r="BW387"/>
      <c r="BX387"/>
      <c r="BY387"/>
      <c r="BZ387"/>
      <c r="CA387"/>
      <c r="CB387"/>
      <c r="CC387"/>
      <c r="CD387"/>
      <c r="CE387"/>
      <c r="CF387"/>
      <c r="CG387"/>
      <c r="CH387"/>
      <c r="CI387"/>
      <c r="CJ387"/>
      <c r="CK387"/>
      <c r="CL387"/>
      <c r="CM387"/>
      <c r="CN387"/>
      <c r="CO387"/>
      <c r="CP387"/>
      <c r="CQ387"/>
      <c r="CR387"/>
      <c r="CS387"/>
      <c r="CT387"/>
      <c r="CU387"/>
      <c r="CV387"/>
      <c r="CW387"/>
      <c r="CX387"/>
      <c r="CY387"/>
      <c r="CZ387"/>
      <c r="DA387"/>
      <c r="DB387"/>
      <c r="DC387"/>
      <c r="DD387"/>
      <c r="DE387"/>
      <c r="DF387"/>
      <c r="DG387"/>
      <c r="DH387"/>
      <c r="DI387"/>
      <c r="DJ387"/>
      <c r="DK387"/>
      <c r="DL387"/>
      <c r="DM387"/>
      <c r="DN387"/>
      <c r="DO387"/>
      <c r="DP387"/>
      <c r="DQ387"/>
      <c r="DR387"/>
      <c r="DS387"/>
      <c r="DT387"/>
      <c r="DU387"/>
      <c r="DV387"/>
      <c r="DW387"/>
      <c r="DX387"/>
      <c r="DY387"/>
      <c r="DZ387"/>
      <c r="EA387"/>
      <c r="EB387"/>
      <c r="EC387"/>
      <c r="ED387"/>
      <c r="EE387"/>
      <c r="EF387"/>
      <c r="EG387"/>
      <c r="EH387"/>
      <c r="EI387"/>
      <c r="EJ387"/>
      <c r="EK387"/>
      <c r="EL387"/>
      <c r="EM387"/>
      <c r="EN387"/>
      <c r="EO387"/>
      <c r="EP387"/>
      <c r="EQ387"/>
      <c r="ER387"/>
      <c r="ES387"/>
      <c r="ET387"/>
      <c r="EU387"/>
      <c r="EV387"/>
      <c r="EW387"/>
      <c r="EX387"/>
      <c r="EY387"/>
      <c r="EZ387"/>
      <c r="FA387"/>
      <c r="FB387"/>
      <c r="FC387"/>
      <c r="FD387"/>
      <c r="FE387"/>
      <c r="FF387"/>
      <c r="FG387"/>
      <c r="FH387"/>
      <c r="FI387"/>
      <c r="FJ387"/>
      <c r="FK387"/>
      <c r="FL387"/>
      <c r="FM387"/>
      <c r="FN387"/>
      <c r="FO387"/>
      <c r="FP387"/>
      <c r="FQ387"/>
      <c r="FR387"/>
      <c r="FS387"/>
    </row>
    <row r="388" spans="1:175">
      <c r="A388" s="255">
        <v>146</v>
      </c>
      <c r="B388" s="255" t="s">
        <v>175</v>
      </c>
      <c r="C388" s="255" t="s">
        <v>246</v>
      </c>
      <c r="D388" s="221">
        <v>4.5</v>
      </c>
      <c r="E388" s="221">
        <v>4.5</v>
      </c>
      <c r="F388" s="221">
        <v>4.5</v>
      </c>
      <c r="G388" s="221"/>
      <c r="H388" s="221"/>
      <c r="I388" s="221"/>
      <c r="J388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  <c r="BE388"/>
      <c r="BF388"/>
      <c r="BG388"/>
      <c r="BH388"/>
      <c r="BI388"/>
      <c r="BJ388"/>
      <c r="BK388"/>
      <c r="BL388"/>
      <c r="BM388"/>
      <c r="BN388"/>
      <c r="BO388"/>
      <c r="BP388"/>
      <c r="BQ388"/>
      <c r="BR388"/>
      <c r="BS388"/>
      <c r="BT388"/>
      <c r="BU388"/>
      <c r="BV388"/>
      <c r="BW388"/>
      <c r="BX388"/>
      <c r="BY388"/>
      <c r="BZ388"/>
      <c r="CA388"/>
      <c r="CB388"/>
      <c r="CC388"/>
      <c r="CD388"/>
      <c r="CE388"/>
      <c r="CF388"/>
      <c r="CG388"/>
      <c r="CH388"/>
      <c r="CI388"/>
      <c r="CJ388"/>
      <c r="CK388"/>
      <c r="CL388"/>
      <c r="CM388"/>
      <c r="CN388"/>
      <c r="CO388"/>
      <c r="CP388"/>
      <c r="CQ388"/>
      <c r="CR388"/>
      <c r="CS388"/>
      <c r="CT388"/>
      <c r="CU388"/>
      <c r="CV388"/>
      <c r="CW388"/>
      <c r="CX388"/>
      <c r="CY388"/>
      <c r="CZ388"/>
      <c r="DA388"/>
      <c r="DB388"/>
      <c r="DC388"/>
      <c r="DD388"/>
      <c r="DE388"/>
      <c r="DF388"/>
      <c r="DG388"/>
      <c r="DH388"/>
      <c r="DI388"/>
      <c r="DJ388"/>
      <c r="DK388"/>
      <c r="DL388"/>
      <c r="DM388"/>
      <c r="DN388"/>
      <c r="DO388"/>
      <c r="DP388"/>
      <c r="DQ388"/>
      <c r="DR388"/>
      <c r="DS388"/>
      <c r="DT388"/>
      <c r="DU388"/>
      <c r="DV388"/>
      <c r="DW388"/>
      <c r="DX388"/>
      <c r="DY388"/>
      <c r="DZ388"/>
      <c r="EA388"/>
      <c r="EB388"/>
      <c r="EC388"/>
      <c r="ED388"/>
      <c r="EE388"/>
      <c r="EF388"/>
      <c r="EG388"/>
      <c r="EH388"/>
      <c r="EI388"/>
      <c r="EJ388"/>
      <c r="EK388"/>
      <c r="EL388"/>
      <c r="EM388"/>
      <c r="EN388"/>
      <c r="EO388"/>
      <c r="EP388"/>
      <c r="EQ388"/>
      <c r="ER388"/>
      <c r="ES388"/>
      <c r="ET388"/>
      <c r="EU388"/>
      <c r="EV388"/>
      <c r="EW388"/>
      <c r="EX388"/>
      <c r="EY388"/>
      <c r="EZ388"/>
      <c r="FA388"/>
      <c r="FB388"/>
      <c r="FC388"/>
      <c r="FD388"/>
      <c r="FE388"/>
      <c r="FF388"/>
      <c r="FG388"/>
      <c r="FH388"/>
      <c r="FI388"/>
      <c r="FJ388"/>
      <c r="FK388"/>
      <c r="FL388"/>
      <c r="FM388"/>
      <c r="FN388"/>
      <c r="FO388"/>
      <c r="FP388"/>
      <c r="FQ388"/>
      <c r="FR388"/>
      <c r="FS388"/>
    </row>
    <row r="389" spans="1:175">
      <c r="A389" s="255">
        <v>146</v>
      </c>
      <c r="B389" s="255" t="s">
        <v>259</v>
      </c>
      <c r="C389" s="255" t="s">
        <v>246</v>
      </c>
      <c r="D389" s="221">
        <v>4</v>
      </c>
      <c r="E389" s="221">
        <v>4</v>
      </c>
      <c r="F389" s="221">
        <v>4</v>
      </c>
      <c r="G389" s="221"/>
      <c r="H389" s="221"/>
      <c r="I389" s="221"/>
      <c r="J389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  <c r="BE389"/>
      <c r="BF389"/>
      <c r="BG389"/>
      <c r="BH389"/>
      <c r="BI389"/>
      <c r="BJ389"/>
      <c r="BK389"/>
      <c r="BL389"/>
      <c r="BM389"/>
      <c r="BN389"/>
      <c r="BO389"/>
      <c r="BP389"/>
      <c r="BQ389"/>
      <c r="BR389"/>
      <c r="BS389"/>
      <c r="BT389"/>
      <c r="BU389"/>
      <c r="BV389"/>
      <c r="BW389"/>
      <c r="BX389"/>
      <c r="BY389"/>
      <c r="BZ389"/>
      <c r="CA389"/>
      <c r="CB389"/>
      <c r="CC389"/>
      <c r="CD389"/>
      <c r="CE389"/>
      <c r="CF389"/>
      <c r="CG389"/>
      <c r="CH389"/>
      <c r="CI389"/>
      <c r="CJ389"/>
      <c r="CK389"/>
      <c r="CL389"/>
      <c r="CM389"/>
      <c r="CN389"/>
      <c r="CO389"/>
      <c r="CP389"/>
      <c r="CQ389"/>
      <c r="CR389"/>
      <c r="CS389"/>
      <c r="CT389"/>
      <c r="CU389"/>
      <c r="CV389"/>
      <c r="CW389"/>
      <c r="CX389"/>
      <c r="CY389"/>
      <c r="CZ389"/>
      <c r="DA389"/>
      <c r="DB389"/>
      <c r="DC389"/>
      <c r="DD389"/>
      <c r="DE389"/>
      <c r="DF389"/>
      <c r="DG389"/>
      <c r="DH389"/>
      <c r="DI389"/>
      <c r="DJ389"/>
      <c r="DK389"/>
      <c r="DL389"/>
      <c r="DM389"/>
      <c r="DN389"/>
      <c r="DO389"/>
      <c r="DP389"/>
      <c r="DQ389"/>
      <c r="DR389"/>
      <c r="DS389"/>
      <c r="DT389"/>
      <c r="DU389"/>
      <c r="DV389"/>
      <c r="DW389"/>
      <c r="DX389"/>
      <c r="DY389"/>
      <c r="DZ389"/>
      <c r="EA389"/>
      <c r="EB389"/>
      <c r="EC389"/>
      <c r="ED389"/>
      <c r="EE389"/>
      <c r="EF389"/>
      <c r="EG389"/>
      <c r="EH389"/>
      <c r="EI389"/>
      <c r="EJ389"/>
      <c r="EK389"/>
      <c r="EL389"/>
      <c r="EM389"/>
      <c r="EN389"/>
      <c r="EO389"/>
      <c r="EP389"/>
      <c r="EQ389"/>
      <c r="ER389"/>
      <c r="ES389"/>
      <c r="ET389"/>
      <c r="EU389"/>
      <c r="EV389"/>
      <c r="EW389"/>
      <c r="EX389"/>
      <c r="EY389"/>
      <c r="EZ389"/>
      <c r="FA389"/>
      <c r="FB389"/>
      <c r="FC389"/>
      <c r="FD389"/>
      <c r="FE389"/>
      <c r="FF389"/>
      <c r="FG389"/>
      <c r="FH389"/>
      <c r="FI389"/>
      <c r="FJ389"/>
      <c r="FK389"/>
      <c r="FL389"/>
      <c r="FM389"/>
      <c r="FN389"/>
      <c r="FO389"/>
      <c r="FP389"/>
      <c r="FQ389"/>
      <c r="FR389"/>
      <c r="FS389"/>
    </row>
    <row r="390" spans="1:175">
      <c r="A390" s="255">
        <v>147</v>
      </c>
      <c r="B390" s="255" t="s">
        <v>229</v>
      </c>
      <c r="C390" s="255" t="s">
        <v>227</v>
      </c>
      <c r="D390" s="221">
        <v>3</v>
      </c>
      <c r="E390" s="221">
        <v>3</v>
      </c>
      <c r="F390" s="221">
        <v>3</v>
      </c>
      <c r="G390" s="221"/>
      <c r="H390" s="221"/>
      <c r="I390" s="221"/>
      <c r="J390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  <c r="BE390"/>
      <c r="BF390"/>
      <c r="BG390"/>
      <c r="BH390"/>
      <c r="BI390"/>
      <c r="BJ390"/>
      <c r="BK390"/>
      <c r="BL390"/>
      <c r="BM390"/>
      <c r="BN390"/>
      <c r="BO390"/>
      <c r="BP390"/>
      <c r="BQ390"/>
      <c r="BR390"/>
      <c r="BS390"/>
      <c r="BT390"/>
      <c r="BU390"/>
      <c r="BV390"/>
      <c r="BW390"/>
      <c r="BX390"/>
      <c r="BY390"/>
      <c r="BZ390"/>
      <c r="CA390"/>
      <c r="CB390"/>
      <c r="CC390"/>
      <c r="CD390"/>
      <c r="CE390"/>
      <c r="CF390"/>
      <c r="CG390"/>
      <c r="CH390"/>
      <c r="CI390"/>
      <c r="CJ390"/>
      <c r="CK390"/>
      <c r="CL390"/>
      <c r="CM390"/>
      <c r="CN390"/>
      <c r="CO390"/>
      <c r="CP390"/>
      <c r="CQ390"/>
      <c r="CR390"/>
      <c r="CS390"/>
      <c r="CT390"/>
      <c r="CU390"/>
      <c r="CV390"/>
      <c r="CW390"/>
      <c r="CX390"/>
      <c r="CY390"/>
      <c r="CZ390"/>
      <c r="DA390"/>
      <c r="DB390"/>
      <c r="DC390"/>
      <c r="DD390"/>
      <c r="DE390"/>
      <c r="DF390"/>
      <c r="DG390"/>
      <c r="DH390"/>
      <c r="DI390"/>
      <c r="DJ390"/>
      <c r="DK390"/>
      <c r="DL390"/>
      <c r="DM390"/>
      <c r="DN390"/>
      <c r="DO390"/>
      <c r="DP390"/>
      <c r="DQ390"/>
      <c r="DR390"/>
      <c r="DS390"/>
      <c r="DT390"/>
      <c r="DU390"/>
      <c r="DV390"/>
      <c r="DW390"/>
      <c r="DX390"/>
      <c r="DY390"/>
      <c r="DZ390"/>
      <c r="EA390"/>
      <c r="EB390"/>
      <c r="EC390"/>
      <c r="ED390"/>
      <c r="EE390"/>
      <c r="EF390"/>
      <c r="EG390"/>
      <c r="EH390"/>
      <c r="EI390"/>
      <c r="EJ390"/>
      <c r="EK390"/>
      <c r="EL390"/>
      <c r="EM390"/>
      <c r="EN390"/>
      <c r="EO390"/>
      <c r="EP390"/>
      <c r="EQ390"/>
      <c r="ER390"/>
      <c r="ES390"/>
      <c r="ET390"/>
      <c r="EU390"/>
      <c r="EV390"/>
      <c r="EW390"/>
      <c r="EX390"/>
      <c r="EY390"/>
      <c r="EZ390"/>
      <c r="FA390"/>
      <c r="FB390"/>
      <c r="FC390"/>
      <c r="FD390"/>
      <c r="FE390"/>
      <c r="FF390"/>
      <c r="FG390"/>
      <c r="FH390"/>
      <c r="FI390"/>
      <c r="FJ390"/>
      <c r="FK390"/>
      <c r="FL390"/>
      <c r="FM390"/>
      <c r="FN390"/>
      <c r="FO390"/>
      <c r="FP390"/>
      <c r="FQ390"/>
      <c r="FR390"/>
      <c r="FS390"/>
    </row>
    <row r="391" spans="1:175">
      <c r="A391" s="255">
        <v>147</v>
      </c>
      <c r="B391" s="255" t="s">
        <v>190</v>
      </c>
      <c r="C391" s="255" t="s">
        <v>227</v>
      </c>
      <c r="D391" s="221">
        <v>2</v>
      </c>
      <c r="E391" s="221">
        <v>2</v>
      </c>
      <c r="F391" s="221">
        <v>2</v>
      </c>
      <c r="G391" s="221"/>
      <c r="H391" s="221"/>
      <c r="I391" s="221"/>
      <c r="J391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  <c r="BE391"/>
      <c r="BF391"/>
      <c r="BG391"/>
      <c r="BH391"/>
      <c r="BI391"/>
      <c r="BJ391"/>
      <c r="BK391"/>
      <c r="BL391"/>
      <c r="BM391"/>
      <c r="BN391"/>
      <c r="BO391"/>
      <c r="BP391"/>
      <c r="BQ391"/>
      <c r="BR391"/>
      <c r="BS391"/>
      <c r="BT391"/>
      <c r="BU391"/>
      <c r="BV391"/>
      <c r="BW391"/>
      <c r="BX391"/>
      <c r="BY391"/>
      <c r="BZ391"/>
      <c r="CA391"/>
      <c r="CB391"/>
      <c r="CC391"/>
      <c r="CD391"/>
      <c r="CE391"/>
      <c r="CF391"/>
      <c r="CG391"/>
      <c r="CH391"/>
      <c r="CI391"/>
      <c r="CJ391"/>
      <c r="CK391"/>
      <c r="CL391"/>
      <c r="CM391"/>
      <c r="CN391"/>
      <c r="CO391"/>
      <c r="CP391"/>
      <c r="CQ391"/>
      <c r="CR391"/>
      <c r="CS391"/>
      <c r="CT391"/>
      <c r="CU391"/>
      <c r="CV391"/>
      <c r="CW391"/>
      <c r="CX391"/>
      <c r="CY391"/>
      <c r="CZ391"/>
      <c r="DA391"/>
      <c r="DB391"/>
      <c r="DC391"/>
      <c r="DD391"/>
      <c r="DE391"/>
      <c r="DF391"/>
      <c r="DG391"/>
      <c r="DH391"/>
      <c r="DI391"/>
      <c r="DJ391"/>
      <c r="DK391"/>
      <c r="DL391"/>
      <c r="DM391"/>
      <c r="DN391"/>
      <c r="DO391"/>
      <c r="DP391"/>
      <c r="DQ391"/>
      <c r="DR391"/>
      <c r="DS391"/>
      <c r="DT391"/>
      <c r="DU391"/>
      <c r="DV391"/>
      <c r="DW391"/>
      <c r="DX391"/>
      <c r="DY391"/>
      <c r="DZ391"/>
      <c r="EA391"/>
      <c r="EB391"/>
      <c r="EC391"/>
      <c r="ED391"/>
      <c r="EE391"/>
      <c r="EF391"/>
      <c r="EG391"/>
      <c r="EH391"/>
      <c r="EI391"/>
      <c r="EJ391"/>
      <c r="EK391"/>
      <c r="EL391"/>
      <c r="EM391"/>
      <c r="EN391"/>
      <c r="EO391"/>
      <c r="EP391"/>
      <c r="EQ391"/>
      <c r="ER391"/>
      <c r="ES391"/>
      <c r="ET391"/>
      <c r="EU391"/>
      <c r="EV391"/>
      <c r="EW391"/>
      <c r="EX391"/>
      <c r="EY391"/>
      <c r="EZ391"/>
      <c r="FA391"/>
      <c r="FB391"/>
      <c r="FC391"/>
      <c r="FD391"/>
      <c r="FE391"/>
      <c r="FF391"/>
      <c r="FG391"/>
      <c r="FH391"/>
      <c r="FI391"/>
      <c r="FJ391"/>
      <c r="FK391"/>
      <c r="FL391"/>
      <c r="FM391"/>
      <c r="FN391"/>
      <c r="FO391"/>
      <c r="FP391"/>
      <c r="FQ391"/>
      <c r="FR391"/>
      <c r="FS391"/>
    </row>
    <row r="392" spans="1:175">
      <c r="A392" s="255">
        <v>147</v>
      </c>
      <c r="B392" s="255" t="s">
        <v>175</v>
      </c>
      <c r="C392" s="255" t="s">
        <v>227</v>
      </c>
      <c r="D392" s="221">
        <v>2.25</v>
      </c>
      <c r="E392" s="221">
        <v>2.25</v>
      </c>
      <c r="F392" s="221">
        <v>2.25</v>
      </c>
      <c r="G392" s="221"/>
      <c r="H392" s="221"/>
      <c r="I392" s="221"/>
      <c r="J39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  <c r="BE392"/>
      <c r="BF392"/>
      <c r="BG392"/>
      <c r="BH392"/>
      <c r="BI392"/>
      <c r="BJ392"/>
      <c r="BK392"/>
      <c r="BL392"/>
      <c r="BM392"/>
      <c r="BN392"/>
      <c r="BO392"/>
      <c r="BP392"/>
      <c r="BQ392"/>
      <c r="BR392"/>
      <c r="BS392"/>
      <c r="BT392"/>
      <c r="BU392"/>
      <c r="BV392"/>
      <c r="BW392"/>
      <c r="BX392"/>
      <c r="BY392"/>
      <c r="BZ392"/>
      <c r="CA392"/>
      <c r="CB392"/>
      <c r="CC392"/>
      <c r="CD392"/>
      <c r="CE392"/>
      <c r="CF392"/>
      <c r="CG392"/>
      <c r="CH392"/>
      <c r="CI392"/>
      <c r="CJ392"/>
      <c r="CK392"/>
      <c r="CL392"/>
      <c r="CM392"/>
      <c r="CN392"/>
      <c r="CO392"/>
      <c r="CP392"/>
      <c r="CQ392"/>
      <c r="CR392"/>
      <c r="CS392"/>
      <c r="CT392"/>
      <c r="CU392"/>
      <c r="CV392"/>
      <c r="CW392"/>
      <c r="CX392"/>
      <c r="CY392"/>
      <c r="CZ392"/>
      <c r="DA392"/>
      <c r="DB392"/>
      <c r="DC392"/>
      <c r="DD392"/>
      <c r="DE392"/>
      <c r="DF392"/>
      <c r="DG392"/>
      <c r="DH392"/>
      <c r="DI392"/>
      <c r="DJ392"/>
      <c r="DK392"/>
      <c r="DL392"/>
      <c r="DM392"/>
      <c r="DN392"/>
      <c r="DO392"/>
      <c r="DP392"/>
      <c r="DQ392"/>
      <c r="DR392"/>
      <c r="DS392"/>
      <c r="DT392"/>
      <c r="DU392"/>
      <c r="DV392"/>
      <c r="DW392"/>
      <c r="DX392"/>
      <c r="DY392"/>
      <c r="DZ392"/>
      <c r="EA392"/>
      <c r="EB392"/>
      <c r="EC392"/>
      <c r="ED392"/>
      <c r="EE392"/>
      <c r="EF392"/>
      <c r="EG392"/>
      <c r="EH392"/>
      <c r="EI392"/>
      <c r="EJ392"/>
      <c r="EK392"/>
      <c r="EL392"/>
      <c r="EM392"/>
      <c r="EN392"/>
      <c r="EO392"/>
      <c r="EP392"/>
      <c r="EQ392"/>
      <c r="ER392"/>
      <c r="ES392"/>
      <c r="ET392"/>
      <c r="EU392"/>
      <c r="EV392"/>
      <c r="EW392"/>
      <c r="EX392"/>
      <c r="EY392"/>
      <c r="EZ392"/>
      <c r="FA392"/>
      <c r="FB392"/>
      <c r="FC392"/>
      <c r="FD392"/>
      <c r="FE392"/>
      <c r="FF392"/>
      <c r="FG392"/>
      <c r="FH392"/>
      <c r="FI392"/>
      <c r="FJ392"/>
      <c r="FK392"/>
      <c r="FL392"/>
      <c r="FM392"/>
      <c r="FN392"/>
      <c r="FO392"/>
      <c r="FP392"/>
      <c r="FQ392"/>
      <c r="FR392"/>
      <c r="FS392"/>
    </row>
    <row r="393" spans="1:175">
      <c r="A393" s="255">
        <v>148</v>
      </c>
      <c r="B393" s="255" t="s">
        <v>229</v>
      </c>
      <c r="C393" s="255" t="s">
        <v>247</v>
      </c>
      <c r="D393" s="221">
        <v>4.25</v>
      </c>
      <c r="E393" s="221">
        <v>4</v>
      </c>
      <c r="F393" s="221">
        <v>4.5</v>
      </c>
      <c r="G393" s="221"/>
      <c r="H393" s="221"/>
      <c r="I393" s="221"/>
      <c r="J393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  <c r="BE393"/>
      <c r="BF393"/>
      <c r="BG393"/>
      <c r="BH393"/>
      <c r="BI393"/>
      <c r="BJ393"/>
      <c r="BK393"/>
      <c r="BL393"/>
      <c r="BM393"/>
      <c r="BN393"/>
      <c r="BO393"/>
      <c r="BP393"/>
      <c r="BQ393"/>
      <c r="BR393"/>
      <c r="BS393"/>
      <c r="BT393"/>
      <c r="BU393"/>
      <c r="BV393"/>
      <c r="BW393"/>
      <c r="BX393"/>
      <c r="BY393"/>
      <c r="BZ393"/>
      <c r="CA393"/>
      <c r="CB393"/>
      <c r="CC393"/>
      <c r="CD393"/>
      <c r="CE393"/>
      <c r="CF393"/>
      <c r="CG393"/>
      <c r="CH393"/>
      <c r="CI393"/>
      <c r="CJ393"/>
      <c r="CK393"/>
      <c r="CL393"/>
      <c r="CM393"/>
      <c r="CN393"/>
      <c r="CO393"/>
      <c r="CP393"/>
      <c r="CQ393"/>
      <c r="CR393"/>
      <c r="CS393"/>
      <c r="CT393"/>
      <c r="CU393"/>
      <c r="CV393"/>
      <c r="CW393"/>
      <c r="CX393"/>
      <c r="CY393"/>
      <c r="CZ393"/>
      <c r="DA393"/>
      <c r="DB393"/>
      <c r="DC393"/>
      <c r="DD393"/>
      <c r="DE393"/>
      <c r="DF393"/>
      <c r="DG393"/>
      <c r="DH393"/>
      <c r="DI393"/>
      <c r="DJ393"/>
      <c r="DK393"/>
      <c r="DL393"/>
      <c r="DM393"/>
      <c r="DN393"/>
      <c r="DO393"/>
      <c r="DP393"/>
      <c r="DQ393"/>
      <c r="DR393"/>
      <c r="DS393"/>
      <c r="DT393"/>
      <c r="DU393"/>
      <c r="DV393"/>
      <c r="DW393"/>
      <c r="DX393"/>
      <c r="DY393"/>
      <c r="DZ393"/>
      <c r="EA393"/>
      <c r="EB393"/>
      <c r="EC393"/>
      <c r="ED393"/>
      <c r="EE393"/>
      <c r="EF393"/>
      <c r="EG393"/>
      <c r="EH393"/>
      <c r="EI393"/>
      <c r="EJ393"/>
      <c r="EK393"/>
      <c r="EL393"/>
      <c r="EM393"/>
      <c r="EN393"/>
      <c r="EO393"/>
      <c r="EP393"/>
      <c r="EQ393"/>
      <c r="ER393"/>
      <c r="ES393"/>
      <c r="ET393"/>
      <c r="EU393"/>
      <c r="EV393"/>
      <c r="EW393"/>
      <c r="EX393"/>
      <c r="EY393"/>
      <c r="EZ393"/>
      <c r="FA393"/>
      <c r="FB393"/>
      <c r="FC393"/>
      <c r="FD393"/>
      <c r="FE393"/>
      <c r="FF393"/>
      <c r="FG393"/>
      <c r="FH393"/>
      <c r="FI393"/>
      <c r="FJ393"/>
      <c r="FK393"/>
      <c r="FL393"/>
      <c r="FM393"/>
      <c r="FN393"/>
      <c r="FO393"/>
      <c r="FP393"/>
      <c r="FQ393"/>
      <c r="FR393"/>
      <c r="FS393"/>
    </row>
    <row r="394" spans="1:175">
      <c r="A394" s="255">
        <v>148</v>
      </c>
      <c r="B394" s="255" t="s">
        <v>190</v>
      </c>
      <c r="C394" s="255" t="s">
        <v>247</v>
      </c>
      <c r="D394" s="221">
        <v>5</v>
      </c>
      <c r="E394" s="221">
        <v>5</v>
      </c>
      <c r="F394" s="221">
        <v>5</v>
      </c>
      <c r="G394" s="221"/>
      <c r="H394" s="221"/>
      <c r="I394" s="221"/>
      <c r="J394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  <c r="BE394"/>
      <c r="BF394"/>
      <c r="BG394"/>
      <c r="BH394"/>
      <c r="BI394"/>
      <c r="BJ394"/>
      <c r="BK394"/>
      <c r="BL394"/>
      <c r="BM394"/>
      <c r="BN394"/>
      <c r="BO394"/>
      <c r="BP394"/>
      <c r="BQ394"/>
      <c r="BR394"/>
      <c r="BS394"/>
      <c r="BT394"/>
      <c r="BU394"/>
      <c r="BV394"/>
      <c r="BW394"/>
      <c r="BX394"/>
      <c r="BY394"/>
      <c r="BZ394"/>
      <c r="CA394"/>
      <c r="CB394"/>
      <c r="CC394"/>
      <c r="CD394"/>
      <c r="CE394"/>
      <c r="CF394"/>
      <c r="CG394"/>
      <c r="CH394"/>
      <c r="CI394"/>
      <c r="CJ394"/>
      <c r="CK394"/>
      <c r="CL394"/>
      <c r="CM394"/>
      <c r="CN394"/>
      <c r="CO394"/>
      <c r="CP394"/>
      <c r="CQ394"/>
      <c r="CR394"/>
      <c r="CS394"/>
      <c r="CT394"/>
      <c r="CU394"/>
      <c r="CV394"/>
      <c r="CW394"/>
      <c r="CX394"/>
      <c r="CY394"/>
      <c r="CZ394"/>
      <c r="DA394"/>
      <c r="DB394"/>
      <c r="DC394"/>
      <c r="DD394"/>
      <c r="DE394"/>
      <c r="DF394"/>
      <c r="DG394"/>
      <c r="DH394"/>
      <c r="DI394"/>
      <c r="DJ394"/>
      <c r="DK394"/>
      <c r="DL394"/>
      <c r="DM394"/>
      <c r="DN394"/>
      <c r="DO394"/>
      <c r="DP394"/>
      <c r="DQ394"/>
      <c r="DR394"/>
      <c r="DS394"/>
      <c r="DT394"/>
      <c r="DU394"/>
      <c r="DV394"/>
      <c r="DW394"/>
      <c r="DX394"/>
      <c r="DY394"/>
      <c r="DZ394"/>
      <c r="EA394"/>
      <c r="EB394"/>
      <c r="EC394"/>
      <c r="ED394"/>
      <c r="EE394"/>
      <c r="EF394"/>
      <c r="EG394"/>
      <c r="EH394"/>
      <c r="EI394"/>
      <c r="EJ394"/>
      <c r="EK394"/>
      <c r="EL394"/>
      <c r="EM394"/>
      <c r="EN394"/>
      <c r="EO394"/>
      <c r="EP394"/>
      <c r="EQ394"/>
      <c r="ER394"/>
      <c r="ES394"/>
      <c r="ET394"/>
      <c r="EU394"/>
      <c r="EV394"/>
      <c r="EW394"/>
      <c r="EX394"/>
      <c r="EY394"/>
      <c r="EZ394"/>
      <c r="FA394"/>
      <c r="FB394"/>
      <c r="FC394"/>
      <c r="FD394"/>
      <c r="FE394"/>
      <c r="FF394"/>
      <c r="FG394"/>
      <c r="FH394"/>
      <c r="FI394"/>
      <c r="FJ394"/>
      <c r="FK394"/>
      <c r="FL394"/>
      <c r="FM394"/>
      <c r="FN394"/>
      <c r="FO394"/>
      <c r="FP394"/>
      <c r="FQ394"/>
      <c r="FR394"/>
      <c r="FS394"/>
    </row>
    <row r="395" spans="1:175">
      <c r="A395" s="255">
        <v>148</v>
      </c>
      <c r="B395" s="255" t="s">
        <v>259</v>
      </c>
      <c r="C395" s="255" t="s">
        <v>247</v>
      </c>
      <c r="D395" s="221">
        <v>4</v>
      </c>
      <c r="E395" s="221">
        <v>4</v>
      </c>
      <c r="F395" s="221">
        <v>4</v>
      </c>
      <c r="G395" s="221"/>
      <c r="H395" s="221"/>
      <c r="I395" s="221"/>
      <c r="J395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  <c r="BE395"/>
      <c r="BF395"/>
      <c r="BG395"/>
      <c r="BH395"/>
      <c r="BI395"/>
      <c r="BJ395"/>
      <c r="BK395"/>
      <c r="BL395"/>
      <c r="BM395"/>
      <c r="BN395"/>
      <c r="BO395"/>
      <c r="BP395"/>
      <c r="BQ395"/>
      <c r="BR395"/>
      <c r="BS395"/>
      <c r="BT395"/>
      <c r="BU395"/>
      <c r="BV395"/>
      <c r="BW395"/>
      <c r="BX395"/>
      <c r="BY395"/>
      <c r="BZ395"/>
      <c r="CA395"/>
      <c r="CB395"/>
      <c r="CC395"/>
      <c r="CD395"/>
      <c r="CE395"/>
      <c r="CF395"/>
      <c r="CG395"/>
      <c r="CH395"/>
      <c r="CI395"/>
      <c r="CJ395"/>
      <c r="CK395"/>
      <c r="CL395"/>
      <c r="CM395"/>
      <c r="CN395"/>
      <c r="CO395"/>
      <c r="CP395"/>
      <c r="CQ395"/>
      <c r="CR395"/>
      <c r="CS395"/>
      <c r="CT395"/>
      <c r="CU395"/>
      <c r="CV395"/>
      <c r="CW395"/>
      <c r="CX395"/>
      <c r="CY395"/>
      <c r="CZ395"/>
      <c r="DA395"/>
      <c r="DB395"/>
      <c r="DC395"/>
      <c r="DD395"/>
      <c r="DE395"/>
      <c r="DF395"/>
      <c r="DG395"/>
      <c r="DH395"/>
      <c r="DI395"/>
      <c r="DJ395"/>
      <c r="DK395"/>
      <c r="DL395"/>
      <c r="DM395"/>
      <c r="DN395"/>
      <c r="DO395"/>
      <c r="DP395"/>
      <c r="DQ395"/>
      <c r="DR395"/>
      <c r="DS395"/>
      <c r="DT395"/>
      <c r="DU395"/>
      <c r="DV395"/>
      <c r="DW395"/>
      <c r="DX395"/>
      <c r="DY395"/>
      <c r="DZ395"/>
      <c r="EA395"/>
      <c r="EB395"/>
      <c r="EC395"/>
      <c r="ED395"/>
      <c r="EE395"/>
      <c r="EF395"/>
      <c r="EG395"/>
      <c r="EH395"/>
      <c r="EI395"/>
      <c r="EJ395"/>
      <c r="EK395"/>
      <c r="EL395"/>
      <c r="EM395"/>
      <c r="EN395"/>
      <c r="EO395"/>
      <c r="EP395"/>
      <c r="EQ395"/>
      <c r="ER395"/>
      <c r="ES395"/>
      <c r="ET395"/>
      <c r="EU395"/>
      <c r="EV395"/>
      <c r="EW395"/>
      <c r="EX395"/>
      <c r="EY395"/>
      <c r="EZ395"/>
      <c r="FA395"/>
      <c r="FB395"/>
      <c r="FC395"/>
      <c r="FD395"/>
      <c r="FE395"/>
      <c r="FF395"/>
      <c r="FG395"/>
      <c r="FH395"/>
      <c r="FI395"/>
      <c r="FJ395"/>
      <c r="FK395"/>
      <c r="FL395"/>
      <c r="FM395"/>
      <c r="FN395"/>
      <c r="FO395"/>
      <c r="FP395"/>
      <c r="FQ395"/>
      <c r="FR395"/>
      <c r="FS395"/>
    </row>
    <row r="396" spans="1:175">
      <c r="A396" s="255">
        <v>149</v>
      </c>
      <c r="B396" s="255" t="s">
        <v>229</v>
      </c>
      <c r="C396" s="255" t="s">
        <v>248</v>
      </c>
      <c r="D396" s="221">
        <v>3</v>
      </c>
      <c r="E396" s="221">
        <v>3</v>
      </c>
      <c r="F396" s="221">
        <v>3</v>
      </c>
      <c r="G396" s="221"/>
      <c r="H396" s="221"/>
      <c r="I396" s="221"/>
      <c r="J396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  <c r="BE396"/>
      <c r="BF396"/>
      <c r="BG396"/>
      <c r="BH396"/>
      <c r="BI396"/>
      <c r="BJ396"/>
      <c r="BK396"/>
      <c r="BL396"/>
      <c r="BM396"/>
      <c r="BN396"/>
      <c r="BO396"/>
      <c r="BP396"/>
      <c r="BQ396"/>
      <c r="BR396"/>
      <c r="BS396"/>
      <c r="BT396"/>
      <c r="BU396"/>
      <c r="BV396"/>
      <c r="BW396"/>
      <c r="BX396"/>
      <c r="BY396"/>
      <c r="BZ396"/>
      <c r="CA396"/>
      <c r="CB396"/>
      <c r="CC396"/>
      <c r="CD396"/>
      <c r="CE396"/>
      <c r="CF396"/>
      <c r="CG396"/>
      <c r="CH396"/>
      <c r="CI396"/>
      <c r="CJ396"/>
      <c r="CK396"/>
      <c r="CL396"/>
      <c r="CM396"/>
      <c r="CN396"/>
      <c r="CO396"/>
      <c r="CP396"/>
      <c r="CQ396"/>
      <c r="CR396"/>
      <c r="CS396"/>
      <c r="CT396"/>
      <c r="CU396"/>
      <c r="CV396"/>
      <c r="CW396"/>
      <c r="CX396"/>
      <c r="CY396"/>
      <c r="CZ396"/>
      <c r="DA396"/>
      <c r="DB396"/>
      <c r="DC396"/>
      <c r="DD396"/>
      <c r="DE396"/>
      <c r="DF396"/>
      <c r="DG396"/>
      <c r="DH396"/>
      <c r="DI396"/>
      <c r="DJ396"/>
      <c r="DK396"/>
      <c r="DL396"/>
      <c r="DM396"/>
      <c r="DN396"/>
      <c r="DO396"/>
      <c r="DP396"/>
      <c r="DQ396"/>
      <c r="DR396"/>
      <c r="DS396"/>
      <c r="DT396"/>
      <c r="DU396"/>
      <c r="DV396"/>
      <c r="DW396"/>
      <c r="DX396"/>
      <c r="DY396"/>
      <c r="DZ396"/>
      <c r="EA396"/>
      <c r="EB396"/>
      <c r="EC396"/>
      <c r="ED396"/>
      <c r="EE396"/>
      <c r="EF396"/>
      <c r="EG396"/>
      <c r="EH396"/>
      <c r="EI396"/>
      <c r="EJ396"/>
      <c r="EK396"/>
      <c r="EL396"/>
      <c r="EM396"/>
      <c r="EN396"/>
      <c r="EO396"/>
      <c r="EP396"/>
      <c r="EQ396"/>
      <c r="ER396"/>
      <c r="ES396"/>
      <c r="ET396"/>
      <c r="EU396"/>
      <c r="EV396"/>
      <c r="EW396"/>
      <c r="EX396"/>
      <c r="EY396"/>
      <c r="EZ396"/>
      <c r="FA396"/>
      <c r="FB396"/>
      <c r="FC396"/>
      <c r="FD396"/>
      <c r="FE396"/>
      <c r="FF396"/>
      <c r="FG396"/>
      <c r="FH396"/>
      <c r="FI396"/>
      <c r="FJ396"/>
      <c r="FK396"/>
      <c r="FL396"/>
      <c r="FM396"/>
      <c r="FN396"/>
      <c r="FO396"/>
      <c r="FP396"/>
      <c r="FQ396"/>
      <c r="FR396"/>
      <c r="FS396"/>
    </row>
    <row r="397" spans="1:175">
      <c r="A397" s="255">
        <v>149</v>
      </c>
      <c r="B397" s="255" t="s">
        <v>190</v>
      </c>
      <c r="C397" s="255" t="s">
        <v>248</v>
      </c>
      <c r="D397" s="221">
        <v>2.75</v>
      </c>
      <c r="E397" s="221">
        <v>2.75</v>
      </c>
      <c r="F397" s="221">
        <v>2.75</v>
      </c>
      <c r="G397" s="221"/>
      <c r="H397" s="221"/>
      <c r="I397" s="221"/>
      <c r="J397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  <c r="BE397"/>
      <c r="BF397"/>
      <c r="BG397"/>
      <c r="BH397"/>
      <c r="BI397"/>
      <c r="BJ397"/>
      <c r="BK397"/>
      <c r="BL397"/>
      <c r="BM397"/>
      <c r="BN397"/>
      <c r="BO397"/>
      <c r="BP397"/>
      <c r="BQ397"/>
      <c r="BR397"/>
      <c r="BS397"/>
      <c r="BT397"/>
      <c r="BU397"/>
      <c r="BV397"/>
      <c r="BW397"/>
      <c r="BX397"/>
      <c r="BY397"/>
      <c r="BZ397"/>
      <c r="CA397"/>
      <c r="CB397"/>
      <c r="CC397"/>
      <c r="CD397"/>
      <c r="CE397"/>
      <c r="CF397"/>
      <c r="CG397"/>
      <c r="CH397"/>
      <c r="CI397"/>
      <c r="CJ397"/>
      <c r="CK397"/>
      <c r="CL397"/>
      <c r="CM397"/>
      <c r="CN397"/>
      <c r="CO397"/>
      <c r="CP397"/>
      <c r="CQ397"/>
      <c r="CR397"/>
      <c r="CS397"/>
      <c r="CT397"/>
      <c r="CU397"/>
      <c r="CV397"/>
      <c r="CW397"/>
      <c r="CX397"/>
      <c r="CY397"/>
      <c r="CZ397"/>
      <c r="DA397"/>
      <c r="DB397"/>
      <c r="DC397"/>
      <c r="DD397"/>
      <c r="DE397"/>
      <c r="DF397"/>
      <c r="DG397"/>
      <c r="DH397"/>
      <c r="DI397"/>
      <c r="DJ397"/>
      <c r="DK397"/>
      <c r="DL397"/>
      <c r="DM397"/>
      <c r="DN397"/>
      <c r="DO397"/>
      <c r="DP397"/>
      <c r="DQ397"/>
      <c r="DR397"/>
      <c r="DS397"/>
      <c r="DT397"/>
      <c r="DU397"/>
      <c r="DV397"/>
      <c r="DW397"/>
      <c r="DX397"/>
      <c r="DY397"/>
      <c r="DZ397"/>
      <c r="EA397"/>
      <c r="EB397"/>
      <c r="EC397"/>
      <c r="ED397"/>
      <c r="EE397"/>
      <c r="EF397"/>
      <c r="EG397"/>
      <c r="EH397"/>
      <c r="EI397"/>
      <c r="EJ397"/>
      <c r="EK397"/>
      <c r="EL397"/>
      <c r="EM397"/>
      <c r="EN397"/>
      <c r="EO397"/>
      <c r="EP397"/>
      <c r="EQ397"/>
      <c r="ER397"/>
      <c r="ES397"/>
      <c r="ET397"/>
      <c r="EU397"/>
      <c r="EV397"/>
      <c r="EW397"/>
      <c r="EX397"/>
      <c r="EY397"/>
      <c r="EZ397"/>
      <c r="FA397"/>
      <c r="FB397"/>
      <c r="FC397"/>
      <c r="FD397"/>
      <c r="FE397"/>
      <c r="FF397"/>
      <c r="FG397"/>
      <c r="FH397"/>
      <c r="FI397"/>
      <c r="FJ397"/>
      <c r="FK397"/>
      <c r="FL397"/>
      <c r="FM397"/>
      <c r="FN397"/>
      <c r="FO397"/>
      <c r="FP397"/>
      <c r="FQ397"/>
      <c r="FR397"/>
      <c r="FS397"/>
    </row>
    <row r="398" spans="1:175">
      <c r="A398" s="255">
        <v>149</v>
      </c>
      <c r="B398" s="255" t="s">
        <v>259</v>
      </c>
      <c r="C398" s="255" t="s">
        <v>248</v>
      </c>
      <c r="D398" s="221">
        <v>3.5</v>
      </c>
      <c r="E398" s="221">
        <v>3.5</v>
      </c>
      <c r="F398" s="221">
        <v>3.5</v>
      </c>
      <c r="G398" s="221"/>
      <c r="H398" s="221"/>
      <c r="I398" s="221"/>
      <c r="J398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  <c r="BE398"/>
      <c r="BF398"/>
      <c r="BG398"/>
      <c r="BH398"/>
      <c r="BI398"/>
      <c r="BJ398"/>
      <c r="BK398"/>
      <c r="BL398"/>
      <c r="BM398"/>
      <c r="BN398"/>
      <c r="BO398"/>
      <c r="BP398"/>
      <c r="BQ398"/>
      <c r="BR398"/>
      <c r="BS398"/>
      <c r="BT398"/>
      <c r="BU398"/>
      <c r="BV398"/>
      <c r="BW398"/>
      <c r="BX398"/>
      <c r="BY398"/>
      <c r="BZ398"/>
      <c r="CA398"/>
      <c r="CB398"/>
      <c r="CC398"/>
      <c r="CD398"/>
      <c r="CE398"/>
      <c r="CF398"/>
      <c r="CG398"/>
      <c r="CH398"/>
      <c r="CI398"/>
      <c r="CJ398"/>
      <c r="CK398"/>
      <c r="CL398"/>
      <c r="CM398"/>
      <c r="CN398"/>
      <c r="CO398"/>
      <c r="CP398"/>
      <c r="CQ398"/>
      <c r="CR398"/>
      <c r="CS398"/>
      <c r="CT398"/>
      <c r="CU398"/>
      <c r="CV398"/>
      <c r="CW398"/>
      <c r="CX398"/>
      <c r="CY398"/>
      <c r="CZ398"/>
      <c r="DA398"/>
      <c r="DB398"/>
      <c r="DC398"/>
      <c r="DD398"/>
      <c r="DE398"/>
      <c r="DF398"/>
      <c r="DG398"/>
      <c r="DH398"/>
      <c r="DI398"/>
      <c r="DJ398"/>
      <c r="DK398"/>
      <c r="DL398"/>
      <c r="DM398"/>
      <c r="DN398"/>
      <c r="DO398"/>
      <c r="DP398"/>
      <c r="DQ398"/>
      <c r="DR398"/>
      <c r="DS398"/>
      <c r="DT398"/>
      <c r="DU398"/>
      <c r="DV398"/>
      <c r="DW398"/>
      <c r="DX398"/>
      <c r="DY398"/>
      <c r="DZ398"/>
      <c r="EA398"/>
      <c r="EB398"/>
      <c r="EC398"/>
      <c r="ED398"/>
      <c r="EE398"/>
      <c r="EF398"/>
      <c r="EG398"/>
      <c r="EH398"/>
      <c r="EI398"/>
      <c r="EJ398"/>
      <c r="EK398"/>
      <c r="EL398"/>
      <c r="EM398"/>
      <c r="EN398"/>
      <c r="EO398"/>
      <c r="EP398"/>
      <c r="EQ398"/>
      <c r="ER398"/>
      <c r="ES398"/>
      <c r="ET398"/>
      <c r="EU398"/>
      <c r="EV398"/>
      <c r="EW398"/>
      <c r="EX398"/>
      <c r="EY398"/>
      <c r="EZ398"/>
      <c r="FA398"/>
      <c r="FB398"/>
      <c r="FC398"/>
      <c r="FD398"/>
      <c r="FE398"/>
      <c r="FF398"/>
      <c r="FG398"/>
      <c r="FH398"/>
      <c r="FI398"/>
      <c r="FJ398"/>
      <c r="FK398"/>
      <c r="FL398"/>
      <c r="FM398"/>
      <c r="FN398"/>
      <c r="FO398"/>
      <c r="FP398"/>
      <c r="FQ398"/>
      <c r="FR398"/>
      <c r="FS398"/>
    </row>
    <row r="399" spans="1:175">
      <c r="A399" s="255">
        <v>150</v>
      </c>
      <c r="B399" s="255" t="s">
        <v>229</v>
      </c>
      <c r="C399" s="255" t="s">
        <v>228</v>
      </c>
      <c r="D399" s="221">
        <v>1.5</v>
      </c>
      <c r="E399" s="221">
        <v>1.5</v>
      </c>
      <c r="F399" s="221">
        <v>1.5</v>
      </c>
      <c r="G399" s="221"/>
      <c r="H399" s="221"/>
      <c r="I399" s="221"/>
      <c r="J399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  <c r="BE399"/>
      <c r="BF399"/>
      <c r="BG399"/>
      <c r="BH399"/>
      <c r="BI399"/>
      <c r="BJ399"/>
      <c r="BK399"/>
      <c r="BL399"/>
      <c r="BM399"/>
      <c r="BN399"/>
      <c r="BO399"/>
      <c r="BP399"/>
      <c r="BQ399"/>
      <c r="BR399"/>
      <c r="BS399"/>
      <c r="BT399"/>
      <c r="BU399"/>
      <c r="BV399"/>
      <c r="BW399"/>
      <c r="BX399"/>
      <c r="BY399"/>
      <c r="BZ399"/>
      <c r="CA399"/>
      <c r="CB399"/>
      <c r="CC399"/>
      <c r="CD399"/>
      <c r="CE399"/>
      <c r="CF399"/>
      <c r="CG399"/>
      <c r="CH399"/>
      <c r="CI399"/>
      <c r="CJ399"/>
      <c r="CK399"/>
      <c r="CL399"/>
      <c r="CM399"/>
      <c r="CN399"/>
      <c r="CO399"/>
      <c r="CP399"/>
      <c r="CQ399"/>
      <c r="CR399"/>
      <c r="CS399"/>
      <c r="CT399"/>
      <c r="CU399"/>
      <c r="CV399"/>
      <c r="CW399"/>
      <c r="CX399"/>
      <c r="CY399"/>
      <c r="CZ399"/>
      <c r="DA399"/>
      <c r="DB399"/>
      <c r="DC399"/>
      <c r="DD399"/>
      <c r="DE399"/>
      <c r="DF399"/>
      <c r="DG399"/>
      <c r="DH399"/>
      <c r="DI399"/>
      <c r="DJ399"/>
      <c r="DK399"/>
      <c r="DL399"/>
      <c r="DM399"/>
      <c r="DN399"/>
      <c r="DO399"/>
      <c r="DP399"/>
      <c r="DQ399"/>
      <c r="DR399"/>
      <c r="DS399"/>
      <c r="DT399"/>
      <c r="DU399"/>
      <c r="DV399"/>
      <c r="DW399"/>
      <c r="DX399"/>
      <c r="DY399"/>
      <c r="DZ399"/>
      <c r="EA399"/>
      <c r="EB399"/>
      <c r="EC399"/>
      <c r="ED399"/>
      <c r="EE399"/>
      <c r="EF399"/>
      <c r="EG399"/>
      <c r="EH399"/>
      <c r="EI399"/>
      <c r="EJ399"/>
      <c r="EK399"/>
      <c r="EL399"/>
      <c r="EM399"/>
      <c r="EN399"/>
      <c r="EO399"/>
      <c r="EP399"/>
      <c r="EQ399"/>
      <c r="ER399"/>
      <c r="ES399"/>
      <c r="ET399"/>
      <c r="EU399"/>
      <c r="EV399"/>
      <c r="EW399"/>
      <c r="EX399"/>
      <c r="EY399"/>
      <c r="EZ399"/>
      <c r="FA399"/>
      <c r="FB399"/>
      <c r="FC399"/>
      <c r="FD399"/>
      <c r="FE399"/>
      <c r="FF399"/>
      <c r="FG399"/>
      <c r="FH399"/>
      <c r="FI399"/>
      <c r="FJ399"/>
      <c r="FK399"/>
      <c r="FL399"/>
      <c r="FM399"/>
      <c r="FN399"/>
      <c r="FO399"/>
      <c r="FP399"/>
      <c r="FQ399"/>
      <c r="FR399"/>
      <c r="FS399"/>
    </row>
    <row r="400" spans="1:175">
      <c r="A400" s="255">
        <v>150</v>
      </c>
      <c r="B400" s="255" t="s">
        <v>190</v>
      </c>
      <c r="C400" s="255" t="s">
        <v>228</v>
      </c>
      <c r="D400" s="221">
        <v>1.25</v>
      </c>
      <c r="E400" s="221">
        <v>1.25</v>
      </c>
      <c r="F400" s="221">
        <v>1.25</v>
      </c>
      <c r="G400" s="221"/>
      <c r="H400" s="221"/>
      <c r="I400" s="221"/>
      <c r="J400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  <c r="BE400"/>
      <c r="BF400"/>
      <c r="BG400"/>
      <c r="BH400"/>
      <c r="BI400"/>
      <c r="BJ400"/>
      <c r="BK400"/>
      <c r="BL400"/>
      <c r="BM400"/>
      <c r="BN400"/>
      <c r="BO400"/>
      <c r="BP400"/>
      <c r="BQ400"/>
      <c r="BR400"/>
      <c r="BS400"/>
      <c r="BT400"/>
      <c r="BU400"/>
      <c r="BV400"/>
      <c r="BW400"/>
      <c r="BX400"/>
      <c r="BY400"/>
      <c r="BZ400"/>
      <c r="CA400"/>
      <c r="CB400"/>
      <c r="CC400"/>
      <c r="CD400"/>
      <c r="CE400"/>
      <c r="CF400"/>
      <c r="CG400"/>
      <c r="CH400"/>
      <c r="CI400"/>
      <c r="CJ400"/>
      <c r="CK400"/>
      <c r="CL400"/>
      <c r="CM400"/>
      <c r="CN400"/>
      <c r="CO400"/>
      <c r="CP400"/>
      <c r="CQ400"/>
      <c r="CR400"/>
      <c r="CS400"/>
      <c r="CT400"/>
      <c r="CU400"/>
      <c r="CV400"/>
      <c r="CW400"/>
      <c r="CX400"/>
      <c r="CY400"/>
      <c r="CZ400"/>
      <c r="DA400"/>
      <c r="DB400"/>
      <c r="DC400"/>
      <c r="DD400"/>
      <c r="DE400"/>
      <c r="DF400"/>
      <c r="DG400"/>
      <c r="DH400"/>
      <c r="DI400"/>
      <c r="DJ400"/>
      <c r="DK400"/>
      <c r="DL400"/>
      <c r="DM400"/>
      <c r="DN400"/>
      <c r="DO400"/>
      <c r="DP400"/>
      <c r="DQ400"/>
      <c r="DR400"/>
      <c r="DS400"/>
      <c r="DT400"/>
      <c r="DU400"/>
      <c r="DV400"/>
      <c r="DW400"/>
      <c r="DX400"/>
      <c r="DY400"/>
      <c r="DZ400"/>
      <c r="EA400"/>
      <c r="EB400"/>
      <c r="EC400"/>
      <c r="ED400"/>
      <c r="EE400"/>
      <c r="EF400"/>
      <c r="EG400"/>
      <c r="EH400"/>
      <c r="EI400"/>
      <c r="EJ400"/>
      <c r="EK400"/>
      <c r="EL400"/>
      <c r="EM400"/>
      <c r="EN400"/>
      <c r="EO400"/>
      <c r="EP400"/>
      <c r="EQ400"/>
      <c r="ER400"/>
      <c r="ES400"/>
      <c r="ET400"/>
      <c r="EU400"/>
      <c r="EV400"/>
      <c r="EW400"/>
      <c r="EX400"/>
      <c r="EY400"/>
      <c r="EZ400"/>
      <c r="FA400"/>
      <c r="FB400"/>
      <c r="FC400"/>
      <c r="FD400"/>
      <c r="FE400"/>
      <c r="FF400"/>
      <c r="FG400"/>
      <c r="FH400"/>
      <c r="FI400"/>
      <c r="FJ400"/>
      <c r="FK400"/>
      <c r="FL400"/>
      <c r="FM400"/>
      <c r="FN400"/>
      <c r="FO400"/>
      <c r="FP400"/>
      <c r="FQ400"/>
      <c r="FR400"/>
      <c r="FS400"/>
    </row>
    <row r="401" spans="1:175">
      <c r="A401" s="255">
        <v>150</v>
      </c>
      <c r="B401" s="255" t="s">
        <v>259</v>
      </c>
      <c r="C401" s="255" t="s">
        <v>228</v>
      </c>
      <c r="D401" s="221">
        <v>2</v>
      </c>
      <c r="E401" s="221">
        <v>2</v>
      </c>
      <c r="F401" s="221">
        <v>2</v>
      </c>
      <c r="G401" s="221"/>
      <c r="H401" s="221"/>
      <c r="I401" s="221"/>
      <c r="J401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  <c r="BE401"/>
      <c r="BF401"/>
      <c r="BG401"/>
      <c r="BH401"/>
      <c r="BI401"/>
      <c r="BJ401"/>
      <c r="BK401"/>
      <c r="BL401"/>
      <c r="BM401"/>
      <c r="BN401"/>
      <c r="BO401"/>
      <c r="BP401"/>
      <c r="BQ401"/>
      <c r="BR401"/>
      <c r="BS401"/>
      <c r="BT401"/>
      <c r="BU401"/>
      <c r="BV401"/>
      <c r="BW401"/>
      <c r="BX401"/>
      <c r="BY401"/>
      <c r="BZ401"/>
      <c r="CA401"/>
      <c r="CB401"/>
      <c r="CC401"/>
      <c r="CD401"/>
      <c r="CE401"/>
      <c r="CF401"/>
      <c r="CG401"/>
      <c r="CH401"/>
      <c r="CI401"/>
      <c r="CJ401"/>
      <c r="CK401"/>
      <c r="CL401"/>
      <c r="CM401"/>
      <c r="CN401"/>
      <c r="CO401"/>
      <c r="CP401"/>
      <c r="CQ401"/>
      <c r="CR401"/>
      <c r="CS401"/>
      <c r="CT401"/>
      <c r="CU401"/>
      <c r="CV401"/>
      <c r="CW401"/>
      <c r="CX401"/>
      <c r="CY401"/>
      <c r="CZ401"/>
      <c r="DA401"/>
      <c r="DB401"/>
      <c r="DC401"/>
      <c r="DD401"/>
      <c r="DE401"/>
      <c r="DF401"/>
      <c r="DG401"/>
      <c r="DH401"/>
      <c r="DI401"/>
      <c r="DJ401"/>
      <c r="DK401"/>
      <c r="DL401"/>
      <c r="DM401"/>
      <c r="DN401"/>
      <c r="DO401"/>
      <c r="DP401"/>
      <c r="DQ401"/>
      <c r="DR401"/>
      <c r="DS401"/>
      <c r="DT401"/>
      <c r="DU401"/>
      <c r="DV401"/>
      <c r="DW401"/>
      <c r="DX401"/>
      <c r="DY401"/>
      <c r="DZ401"/>
      <c r="EA401"/>
      <c r="EB401"/>
      <c r="EC401"/>
      <c r="ED401"/>
      <c r="EE401"/>
      <c r="EF401"/>
      <c r="EG401"/>
      <c r="EH401"/>
      <c r="EI401"/>
      <c r="EJ401"/>
      <c r="EK401"/>
      <c r="EL401"/>
      <c r="EM401"/>
      <c r="EN401"/>
      <c r="EO401"/>
      <c r="EP401"/>
      <c r="EQ401"/>
      <c r="ER401"/>
      <c r="ES401"/>
      <c r="ET401"/>
      <c r="EU401"/>
      <c r="EV401"/>
      <c r="EW401"/>
      <c r="EX401"/>
      <c r="EY401"/>
      <c r="EZ401"/>
      <c r="FA401"/>
      <c r="FB401"/>
      <c r="FC401"/>
      <c r="FD401"/>
      <c r="FE401"/>
      <c r="FF401"/>
      <c r="FG401"/>
      <c r="FH401"/>
      <c r="FI401"/>
      <c r="FJ401"/>
      <c r="FK401"/>
      <c r="FL401"/>
      <c r="FM401"/>
      <c r="FN401"/>
      <c r="FO401"/>
      <c r="FP401"/>
      <c r="FQ401"/>
      <c r="FR401"/>
      <c r="FS401"/>
    </row>
    <row r="402" spans="1:175">
      <c r="A402" s="255">
        <v>144</v>
      </c>
      <c r="B402" s="255" t="s">
        <v>229</v>
      </c>
      <c r="C402" s="255" t="s">
        <v>244</v>
      </c>
      <c r="D402" s="221">
        <v>4.5</v>
      </c>
      <c r="E402" s="221">
        <v>4.5</v>
      </c>
      <c r="F402" s="221">
        <v>4.5</v>
      </c>
      <c r="G402" s="221"/>
      <c r="H402" s="221"/>
      <c r="I402" s="221"/>
      <c r="J40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  <c r="BE402"/>
      <c r="BF402"/>
      <c r="BG402"/>
      <c r="BH402"/>
      <c r="BI402"/>
      <c r="BJ402"/>
      <c r="BK402"/>
      <c r="BL402"/>
      <c r="BM402"/>
      <c r="BN402"/>
      <c r="BO402"/>
      <c r="BP402"/>
      <c r="BQ402"/>
      <c r="BR402"/>
      <c r="BS402"/>
      <c r="BT402"/>
      <c r="BU402"/>
      <c r="BV402"/>
      <c r="BW402"/>
      <c r="BX402"/>
      <c r="BY402"/>
      <c r="BZ402"/>
      <c r="CA402"/>
      <c r="CB402"/>
      <c r="CC402"/>
      <c r="CD402"/>
      <c r="CE402"/>
      <c r="CF402"/>
      <c r="CG402"/>
      <c r="CH402"/>
      <c r="CI402"/>
      <c r="CJ402"/>
      <c r="CK402"/>
      <c r="CL402"/>
      <c r="CM402"/>
      <c r="CN402"/>
      <c r="CO402"/>
      <c r="CP402"/>
      <c r="CQ402"/>
      <c r="CR402"/>
      <c r="CS402"/>
      <c r="CT402"/>
      <c r="CU402"/>
      <c r="CV402"/>
      <c r="CW402"/>
      <c r="CX402"/>
      <c r="CY402"/>
      <c r="CZ402"/>
      <c r="DA402"/>
      <c r="DB402"/>
      <c r="DC402"/>
      <c r="DD402"/>
      <c r="DE402"/>
      <c r="DF402"/>
      <c r="DG402"/>
      <c r="DH402"/>
      <c r="DI402"/>
      <c r="DJ402"/>
      <c r="DK402"/>
      <c r="DL402"/>
      <c r="DM402"/>
      <c r="DN402"/>
      <c r="DO402"/>
      <c r="DP402"/>
      <c r="DQ402"/>
      <c r="DR402"/>
      <c r="DS402"/>
      <c r="DT402"/>
      <c r="DU402"/>
      <c r="DV402"/>
      <c r="DW402"/>
      <c r="DX402"/>
      <c r="DY402"/>
      <c r="DZ402"/>
      <c r="EA402"/>
      <c r="EB402"/>
      <c r="EC402"/>
      <c r="ED402"/>
      <c r="EE402"/>
      <c r="EF402"/>
      <c r="EG402"/>
      <c r="EH402"/>
      <c r="EI402"/>
      <c r="EJ402"/>
      <c r="EK402"/>
      <c r="EL402"/>
      <c r="EM402"/>
      <c r="EN402"/>
      <c r="EO402"/>
      <c r="EP402"/>
      <c r="EQ402"/>
      <c r="ER402"/>
      <c r="ES402"/>
      <c r="ET402"/>
      <c r="EU402"/>
      <c r="EV402"/>
      <c r="EW402"/>
      <c r="EX402"/>
      <c r="EY402"/>
      <c r="EZ402"/>
      <c r="FA402"/>
      <c r="FB402"/>
      <c r="FC402"/>
      <c r="FD402"/>
      <c r="FE402"/>
      <c r="FF402"/>
      <c r="FG402"/>
      <c r="FH402"/>
      <c r="FI402"/>
      <c r="FJ402"/>
      <c r="FK402"/>
      <c r="FL402"/>
      <c r="FM402"/>
      <c r="FN402"/>
      <c r="FO402"/>
      <c r="FP402"/>
      <c r="FQ402"/>
      <c r="FR402"/>
      <c r="FS402"/>
    </row>
    <row r="403" spans="1:175">
      <c r="A403" s="255">
        <v>144</v>
      </c>
      <c r="B403" s="255" t="s">
        <v>190</v>
      </c>
      <c r="C403" s="255" t="s">
        <v>244</v>
      </c>
      <c r="D403" s="221">
        <v>3.5</v>
      </c>
      <c r="E403" s="221">
        <v>3.5</v>
      </c>
      <c r="F403" s="221">
        <v>3.5</v>
      </c>
      <c r="G403" s="221"/>
      <c r="H403" s="221"/>
      <c r="I403" s="221"/>
      <c r="J403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  <c r="BE403"/>
      <c r="BF403"/>
      <c r="BG403"/>
      <c r="BH403"/>
      <c r="BI403"/>
      <c r="BJ403"/>
      <c r="BK403"/>
      <c r="BL403"/>
      <c r="BM403"/>
      <c r="BN403"/>
      <c r="BO403"/>
      <c r="BP403"/>
      <c r="BQ403"/>
      <c r="BR403"/>
      <c r="BS403"/>
      <c r="BT403"/>
      <c r="BU403"/>
      <c r="BV403"/>
      <c r="BW403"/>
      <c r="BX403"/>
      <c r="BY403"/>
      <c r="BZ403"/>
      <c r="CA403"/>
      <c r="CB403"/>
      <c r="CC403"/>
      <c r="CD403"/>
      <c r="CE403"/>
      <c r="CF403"/>
      <c r="CG403"/>
      <c r="CH403"/>
      <c r="CI403"/>
      <c r="CJ403"/>
      <c r="CK403"/>
      <c r="CL403"/>
      <c r="CM403"/>
      <c r="CN403"/>
      <c r="CO403"/>
      <c r="CP403"/>
      <c r="CQ403"/>
      <c r="CR403"/>
      <c r="CS403"/>
      <c r="CT403"/>
      <c r="CU403"/>
      <c r="CV403"/>
      <c r="CW403"/>
      <c r="CX403"/>
      <c r="CY403"/>
      <c r="CZ403"/>
      <c r="DA403"/>
      <c r="DB403"/>
      <c r="DC403"/>
      <c r="DD403"/>
      <c r="DE403"/>
      <c r="DF403"/>
      <c r="DG403"/>
      <c r="DH403"/>
      <c r="DI403"/>
      <c r="DJ403"/>
      <c r="DK403"/>
      <c r="DL403"/>
      <c r="DM403"/>
      <c r="DN403"/>
      <c r="DO403"/>
      <c r="DP403"/>
      <c r="DQ403"/>
      <c r="DR403"/>
      <c r="DS403"/>
      <c r="DT403"/>
      <c r="DU403"/>
      <c r="DV403"/>
      <c r="DW403"/>
      <c r="DX403"/>
      <c r="DY403"/>
      <c r="DZ403"/>
      <c r="EA403"/>
      <c r="EB403"/>
      <c r="EC403"/>
      <c r="ED403"/>
      <c r="EE403"/>
      <c r="EF403"/>
      <c r="EG403"/>
      <c r="EH403"/>
      <c r="EI403"/>
      <c r="EJ403"/>
      <c r="EK403"/>
      <c r="EL403"/>
      <c r="EM403"/>
      <c r="EN403"/>
      <c r="EO403"/>
      <c r="EP403"/>
      <c r="EQ403"/>
      <c r="ER403"/>
      <c r="ES403"/>
      <c r="ET403"/>
      <c r="EU403"/>
      <c r="EV403"/>
      <c r="EW403"/>
      <c r="EX403"/>
      <c r="EY403"/>
      <c r="EZ403"/>
      <c r="FA403"/>
      <c r="FB403"/>
      <c r="FC403"/>
      <c r="FD403"/>
      <c r="FE403"/>
      <c r="FF403"/>
      <c r="FG403"/>
      <c r="FH403"/>
      <c r="FI403"/>
      <c r="FJ403"/>
      <c r="FK403"/>
      <c r="FL403"/>
      <c r="FM403"/>
      <c r="FN403"/>
      <c r="FO403"/>
      <c r="FP403"/>
      <c r="FQ403"/>
      <c r="FR403"/>
      <c r="FS403"/>
    </row>
    <row r="404" spans="1:175">
      <c r="A404" s="255">
        <v>83</v>
      </c>
      <c r="B404" s="255" t="s">
        <v>190</v>
      </c>
      <c r="C404" s="255" t="s">
        <v>114</v>
      </c>
      <c r="D404" s="221">
        <v>18</v>
      </c>
      <c r="E404" s="221">
        <v>18</v>
      </c>
      <c r="F404" s="221">
        <v>18</v>
      </c>
      <c r="G404" s="221"/>
      <c r="H404" s="221"/>
      <c r="I404" s="221"/>
      <c r="J404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  <c r="BE404"/>
      <c r="BF404"/>
      <c r="BG404"/>
      <c r="BH404"/>
      <c r="BI404"/>
      <c r="BJ404"/>
      <c r="BK404"/>
      <c r="BL404"/>
      <c r="BM404"/>
      <c r="BN404"/>
      <c r="BO404"/>
      <c r="BP404"/>
      <c r="BQ404"/>
      <c r="BR404"/>
      <c r="BS404"/>
      <c r="BT404"/>
      <c r="BU404"/>
      <c r="BV404"/>
      <c r="BW404"/>
      <c r="BX404"/>
      <c r="BY404"/>
      <c r="BZ404"/>
      <c r="CA404"/>
      <c r="CB404"/>
      <c r="CC404"/>
      <c r="CD404"/>
      <c r="CE404"/>
      <c r="CF404"/>
      <c r="CG404"/>
      <c r="CH404"/>
      <c r="CI404"/>
      <c r="CJ404"/>
      <c r="CK404"/>
      <c r="CL404"/>
      <c r="CM404"/>
      <c r="CN404"/>
      <c r="CO404"/>
      <c r="CP404"/>
      <c r="CQ404"/>
      <c r="CR404"/>
      <c r="CS404"/>
      <c r="CT404"/>
      <c r="CU404"/>
      <c r="CV404"/>
      <c r="CW404"/>
      <c r="CX404"/>
      <c r="CY404"/>
      <c r="CZ404"/>
      <c r="DA404"/>
      <c r="DB404"/>
      <c r="DC404"/>
      <c r="DD404"/>
      <c r="DE404"/>
      <c r="DF404"/>
      <c r="DG404"/>
      <c r="DH404"/>
      <c r="DI404"/>
      <c r="DJ404"/>
      <c r="DK404"/>
      <c r="DL404"/>
      <c r="DM404"/>
      <c r="DN404"/>
      <c r="DO404"/>
      <c r="DP404"/>
      <c r="DQ404"/>
      <c r="DR404"/>
      <c r="DS404"/>
      <c r="DT404"/>
      <c r="DU404"/>
      <c r="DV404"/>
      <c r="DW404"/>
      <c r="DX404"/>
      <c r="DY404"/>
      <c r="DZ404"/>
      <c r="EA404"/>
      <c r="EB404"/>
      <c r="EC404"/>
      <c r="ED404"/>
      <c r="EE404"/>
      <c r="EF404"/>
      <c r="EG404"/>
      <c r="EH404"/>
      <c r="EI404"/>
      <c r="EJ404"/>
      <c r="EK404"/>
      <c r="EL404"/>
      <c r="EM404"/>
      <c r="EN404"/>
      <c r="EO404"/>
      <c r="EP404"/>
      <c r="EQ404"/>
      <c r="ER404"/>
      <c r="ES404"/>
      <c r="ET404"/>
      <c r="EU404"/>
      <c r="EV404"/>
      <c r="EW404"/>
      <c r="EX404"/>
      <c r="EY404"/>
      <c r="EZ404"/>
      <c r="FA404"/>
      <c r="FB404"/>
      <c r="FC404"/>
      <c r="FD404"/>
      <c r="FE404"/>
      <c r="FF404"/>
      <c r="FG404"/>
      <c r="FH404"/>
      <c r="FI404"/>
      <c r="FJ404"/>
      <c r="FK404"/>
      <c r="FL404"/>
      <c r="FM404"/>
      <c r="FN404"/>
      <c r="FO404"/>
      <c r="FP404"/>
      <c r="FQ404"/>
      <c r="FR404"/>
      <c r="FS404"/>
    </row>
    <row r="405" spans="1:175">
      <c r="A405" s="255">
        <v>169</v>
      </c>
      <c r="B405" s="255" t="s">
        <v>175</v>
      </c>
      <c r="C405" s="255" t="s">
        <v>288</v>
      </c>
      <c r="D405" s="221">
        <v>43.25</v>
      </c>
      <c r="E405" s="221">
        <v>40</v>
      </c>
      <c r="F405" s="221">
        <v>48</v>
      </c>
      <c r="G405" s="221"/>
      <c r="H405" s="221"/>
      <c r="I405" s="221"/>
      <c r="J405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  <c r="BE405"/>
      <c r="BF405"/>
      <c r="BG405"/>
      <c r="BH405"/>
      <c r="BI405"/>
      <c r="BJ405"/>
      <c r="BK405"/>
      <c r="BL405"/>
      <c r="BM405"/>
      <c r="BN405"/>
      <c r="BO405"/>
      <c r="BP405"/>
      <c r="BQ405"/>
      <c r="BR405"/>
      <c r="BS405"/>
      <c r="BT405"/>
      <c r="BU405"/>
      <c r="BV405"/>
      <c r="BW405"/>
      <c r="BX405"/>
      <c r="BY405"/>
      <c r="BZ405"/>
      <c r="CA405"/>
      <c r="CB405"/>
      <c r="CC405"/>
      <c r="CD405"/>
      <c r="CE405"/>
      <c r="CF405"/>
      <c r="CG405"/>
      <c r="CH405"/>
      <c r="CI405"/>
      <c r="CJ405"/>
      <c r="CK405"/>
      <c r="CL405"/>
      <c r="CM405"/>
      <c r="CN405"/>
      <c r="CO405"/>
      <c r="CP405"/>
      <c r="CQ405"/>
      <c r="CR405"/>
      <c r="CS405"/>
      <c r="CT405"/>
      <c r="CU405"/>
      <c r="CV405"/>
      <c r="CW405"/>
      <c r="CX405"/>
      <c r="CY405"/>
      <c r="CZ405"/>
      <c r="DA405"/>
      <c r="DB405"/>
      <c r="DC405"/>
      <c r="DD405"/>
      <c r="DE405"/>
      <c r="DF405"/>
      <c r="DG405"/>
      <c r="DH405"/>
      <c r="DI405"/>
      <c r="DJ405"/>
      <c r="DK405"/>
      <c r="DL405"/>
      <c r="DM405"/>
      <c r="DN405"/>
      <c r="DO405"/>
      <c r="DP405"/>
      <c r="DQ405"/>
      <c r="DR405"/>
      <c r="DS405"/>
      <c r="DT405"/>
      <c r="DU405"/>
      <c r="DV405"/>
      <c r="DW405"/>
      <c r="DX405"/>
      <c r="DY405"/>
      <c r="DZ405"/>
      <c r="EA405"/>
      <c r="EB405"/>
      <c r="EC405"/>
      <c r="ED405"/>
      <c r="EE405"/>
      <c r="EF405"/>
      <c r="EG405"/>
      <c r="EH405"/>
      <c r="EI405"/>
      <c r="EJ405"/>
      <c r="EK405"/>
      <c r="EL405"/>
      <c r="EM405"/>
      <c r="EN405"/>
      <c r="EO405"/>
      <c r="EP405"/>
      <c r="EQ405"/>
      <c r="ER405"/>
      <c r="ES405"/>
      <c r="ET405"/>
      <c r="EU405"/>
      <c r="EV405"/>
      <c r="EW405"/>
      <c r="EX405"/>
      <c r="EY405"/>
      <c r="EZ405"/>
      <c r="FA405"/>
      <c r="FB405"/>
      <c r="FC405"/>
      <c r="FD405"/>
      <c r="FE405"/>
      <c r="FF405"/>
      <c r="FG405"/>
      <c r="FH405"/>
      <c r="FI405"/>
      <c r="FJ405"/>
      <c r="FK405"/>
      <c r="FL405"/>
      <c r="FM405"/>
      <c r="FN405"/>
      <c r="FO405"/>
      <c r="FP405"/>
      <c r="FQ405"/>
      <c r="FR405"/>
      <c r="FS405"/>
    </row>
    <row r="406" spans="1:175">
      <c r="A406" s="255">
        <v>169</v>
      </c>
      <c r="B406" s="255" t="s">
        <v>259</v>
      </c>
      <c r="C406" s="255" t="s">
        <v>288</v>
      </c>
      <c r="D406" s="221">
        <v>35.475000000000001</v>
      </c>
      <c r="E406" s="221">
        <v>33</v>
      </c>
      <c r="F406" s="221">
        <v>37.950000000000003</v>
      </c>
      <c r="G406" s="221"/>
      <c r="H406" s="221"/>
      <c r="I406" s="221"/>
      <c r="J406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  <c r="BE406"/>
      <c r="BF406"/>
      <c r="BG406"/>
      <c r="BH406"/>
      <c r="BI406"/>
      <c r="BJ406"/>
      <c r="BK406"/>
      <c r="BL406"/>
      <c r="BM406"/>
      <c r="BN406"/>
      <c r="BO406"/>
      <c r="BP406"/>
      <c r="BQ406"/>
      <c r="BR406"/>
      <c r="BS406"/>
      <c r="BT406"/>
      <c r="BU406"/>
      <c r="BV406"/>
      <c r="BW406"/>
      <c r="BX406"/>
      <c r="BY406"/>
      <c r="BZ406"/>
      <c r="CA406"/>
      <c r="CB406"/>
      <c r="CC406"/>
      <c r="CD406"/>
      <c r="CE406"/>
      <c r="CF406"/>
      <c r="CG406"/>
      <c r="CH406"/>
      <c r="CI406"/>
      <c r="CJ406"/>
      <c r="CK406"/>
      <c r="CL406"/>
      <c r="CM406"/>
      <c r="CN406"/>
      <c r="CO406"/>
      <c r="CP406"/>
      <c r="CQ406"/>
      <c r="CR406"/>
      <c r="CS406"/>
      <c r="CT406"/>
      <c r="CU406"/>
      <c r="CV406"/>
      <c r="CW406"/>
      <c r="CX406"/>
      <c r="CY406"/>
      <c r="CZ406"/>
      <c r="DA406"/>
      <c r="DB406"/>
      <c r="DC406"/>
      <c r="DD406"/>
      <c r="DE406"/>
      <c r="DF406"/>
      <c r="DG406"/>
      <c r="DH406"/>
      <c r="DI406"/>
      <c r="DJ406"/>
      <c r="DK406"/>
      <c r="DL406"/>
      <c r="DM406"/>
      <c r="DN406"/>
      <c r="DO406"/>
      <c r="DP406"/>
      <c r="DQ406"/>
      <c r="DR406"/>
      <c r="DS406"/>
      <c r="DT406"/>
      <c r="DU406"/>
      <c r="DV406"/>
      <c r="DW406"/>
      <c r="DX406"/>
      <c r="DY406"/>
      <c r="DZ406"/>
      <c r="EA406"/>
      <c r="EB406"/>
      <c r="EC406"/>
      <c r="ED406"/>
      <c r="EE406"/>
      <c r="EF406"/>
      <c r="EG406"/>
      <c r="EH406"/>
      <c r="EI406"/>
      <c r="EJ406"/>
      <c r="EK406"/>
      <c r="EL406"/>
      <c r="EM406"/>
      <c r="EN406"/>
      <c r="EO406"/>
      <c r="EP406"/>
      <c r="EQ406"/>
      <c r="ER406"/>
      <c r="ES406"/>
      <c r="ET406"/>
      <c r="EU406"/>
      <c r="EV406"/>
      <c r="EW406"/>
      <c r="EX406"/>
      <c r="EY406"/>
      <c r="EZ406"/>
      <c r="FA406"/>
      <c r="FB406"/>
      <c r="FC406"/>
      <c r="FD406"/>
      <c r="FE406"/>
      <c r="FF406"/>
      <c r="FG406"/>
      <c r="FH406"/>
      <c r="FI406"/>
      <c r="FJ406"/>
      <c r="FK406"/>
      <c r="FL406"/>
      <c r="FM406"/>
      <c r="FN406"/>
      <c r="FO406"/>
      <c r="FP406"/>
      <c r="FQ406"/>
      <c r="FR406"/>
      <c r="FS406"/>
    </row>
    <row r="407" spans="1:175">
      <c r="A407" s="255">
        <v>166</v>
      </c>
      <c r="B407" s="255" t="s">
        <v>175</v>
      </c>
      <c r="C407" s="255" t="s">
        <v>286</v>
      </c>
      <c r="D407" s="221">
        <v>48.666666666666664</v>
      </c>
      <c r="E407" s="221">
        <v>48</v>
      </c>
      <c r="F407" s="221">
        <v>50</v>
      </c>
      <c r="G407" s="221"/>
      <c r="H407" s="221"/>
      <c r="I407" s="221"/>
      <c r="J407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  <c r="BE407"/>
      <c r="BF407"/>
      <c r="BG407"/>
      <c r="BH407"/>
      <c r="BI407"/>
      <c r="BJ407"/>
      <c r="BK407"/>
      <c r="BL407"/>
      <c r="BM407"/>
      <c r="BN407"/>
      <c r="BO407"/>
      <c r="BP407"/>
      <c r="BQ407"/>
      <c r="BR407"/>
      <c r="BS407"/>
      <c r="BT407"/>
      <c r="BU407"/>
      <c r="BV407"/>
      <c r="BW407"/>
      <c r="BX407"/>
      <c r="BY407"/>
      <c r="BZ407"/>
      <c r="CA407"/>
      <c r="CB407"/>
      <c r="CC407"/>
      <c r="CD407"/>
      <c r="CE407"/>
      <c r="CF407"/>
      <c r="CG407"/>
      <c r="CH407"/>
      <c r="CI407"/>
      <c r="CJ407"/>
      <c r="CK407"/>
      <c r="CL407"/>
      <c r="CM407"/>
      <c r="CN407"/>
      <c r="CO407"/>
      <c r="CP407"/>
      <c r="CQ407"/>
      <c r="CR407"/>
      <c r="CS407"/>
      <c r="CT407"/>
      <c r="CU407"/>
      <c r="CV407"/>
      <c r="CW407"/>
      <c r="CX407"/>
      <c r="CY407"/>
      <c r="CZ407"/>
      <c r="DA407"/>
      <c r="DB407"/>
      <c r="DC407"/>
      <c r="DD407"/>
      <c r="DE407"/>
      <c r="DF407"/>
      <c r="DG407"/>
      <c r="DH407"/>
      <c r="DI407"/>
      <c r="DJ407"/>
      <c r="DK407"/>
      <c r="DL407"/>
      <c r="DM407"/>
      <c r="DN407"/>
      <c r="DO407"/>
      <c r="DP407"/>
      <c r="DQ407"/>
      <c r="DR407"/>
      <c r="DS407"/>
      <c r="DT407"/>
      <c r="DU407"/>
      <c r="DV407"/>
      <c r="DW407"/>
      <c r="DX407"/>
      <c r="DY407"/>
      <c r="DZ407"/>
      <c r="EA407"/>
      <c r="EB407"/>
      <c r="EC407"/>
      <c r="ED407"/>
      <c r="EE407"/>
      <c r="EF407"/>
      <c r="EG407"/>
      <c r="EH407"/>
      <c r="EI407"/>
      <c r="EJ407"/>
      <c r="EK407"/>
      <c r="EL407"/>
      <c r="EM407"/>
      <c r="EN407"/>
      <c r="EO407"/>
      <c r="EP407"/>
      <c r="EQ407"/>
      <c r="ER407"/>
      <c r="ES407"/>
      <c r="ET407"/>
      <c r="EU407"/>
      <c r="EV407"/>
      <c r="EW407"/>
      <c r="EX407"/>
      <c r="EY407"/>
      <c r="EZ407"/>
      <c r="FA407"/>
      <c r="FB407"/>
      <c r="FC407"/>
      <c r="FD407"/>
      <c r="FE407"/>
      <c r="FF407"/>
      <c r="FG407"/>
      <c r="FH407"/>
      <c r="FI407"/>
      <c r="FJ407"/>
      <c r="FK407"/>
      <c r="FL407"/>
      <c r="FM407"/>
      <c r="FN407"/>
      <c r="FO407"/>
      <c r="FP407"/>
      <c r="FQ407"/>
      <c r="FR407"/>
      <c r="FS407"/>
    </row>
    <row r="408" spans="1:175">
      <c r="A408" s="255">
        <v>166</v>
      </c>
      <c r="B408" s="255" t="s">
        <v>259</v>
      </c>
      <c r="C408" s="255" t="s">
        <v>286</v>
      </c>
      <c r="D408" s="221">
        <v>42.093333333333334</v>
      </c>
      <c r="E408" s="221">
        <v>38</v>
      </c>
      <c r="F408" s="221">
        <v>44.5</v>
      </c>
      <c r="G408" s="221"/>
      <c r="H408" s="221"/>
      <c r="I408" s="221"/>
      <c r="J408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  <c r="BE408"/>
      <c r="BF408"/>
      <c r="BG408"/>
      <c r="BH408"/>
      <c r="BI408"/>
      <c r="BJ408"/>
      <c r="BK408"/>
      <c r="BL408"/>
      <c r="BM408"/>
      <c r="BN408"/>
      <c r="BO408"/>
      <c r="BP408"/>
      <c r="BQ408"/>
      <c r="BR408"/>
      <c r="BS408"/>
      <c r="BT408"/>
      <c r="BU408"/>
      <c r="BV408"/>
      <c r="BW408"/>
      <c r="BX408"/>
      <c r="BY408"/>
      <c r="BZ408"/>
      <c r="CA408"/>
      <c r="CB408"/>
      <c r="CC408"/>
      <c r="CD408"/>
      <c r="CE408"/>
      <c r="CF408"/>
      <c r="CG408"/>
      <c r="CH408"/>
      <c r="CI408"/>
      <c r="CJ408"/>
      <c r="CK408"/>
      <c r="CL408"/>
      <c r="CM408"/>
      <c r="CN408"/>
      <c r="CO408"/>
      <c r="CP408"/>
      <c r="CQ408"/>
      <c r="CR408"/>
      <c r="CS408"/>
      <c r="CT408"/>
      <c r="CU408"/>
      <c r="CV408"/>
      <c r="CW408"/>
      <c r="CX408"/>
      <c r="CY408"/>
      <c r="CZ408"/>
      <c r="DA408"/>
      <c r="DB408"/>
      <c r="DC408"/>
      <c r="DD408"/>
      <c r="DE408"/>
      <c r="DF408"/>
      <c r="DG408"/>
      <c r="DH408"/>
      <c r="DI408"/>
      <c r="DJ408"/>
      <c r="DK408"/>
      <c r="DL408"/>
      <c r="DM408"/>
      <c r="DN408"/>
      <c r="DO408"/>
      <c r="DP408"/>
      <c r="DQ408"/>
      <c r="DR408"/>
      <c r="DS408"/>
      <c r="DT408"/>
      <c r="DU408"/>
      <c r="DV408"/>
      <c r="DW408"/>
      <c r="DX408"/>
      <c r="DY408"/>
      <c r="DZ408"/>
      <c r="EA408"/>
      <c r="EB408"/>
      <c r="EC408"/>
      <c r="ED408"/>
      <c r="EE408"/>
      <c r="EF408"/>
      <c r="EG408"/>
      <c r="EH408"/>
      <c r="EI408"/>
      <c r="EJ408"/>
      <c r="EK408"/>
      <c r="EL408"/>
      <c r="EM408"/>
      <c r="EN408"/>
      <c r="EO408"/>
      <c r="EP408"/>
      <c r="EQ408"/>
      <c r="ER408"/>
      <c r="ES408"/>
      <c r="ET408"/>
      <c r="EU408"/>
      <c r="EV408"/>
      <c r="EW408"/>
      <c r="EX408"/>
      <c r="EY408"/>
      <c r="EZ408"/>
      <c r="FA408"/>
      <c r="FB408"/>
      <c r="FC408"/>
      <c r="FD408"/>
      <c r="FE408"/>
      <c r="FF408"/>
      <c r="FG408"/>
      <c r="FH408"/>
      <c r="FI408"/>
      <c r="FJ408"/>
      <c r="FK408"/>
      <c r="FL408"/>
      <c r="FM408"/>
      <c r="FN408"/>
      <c r="FO408"/>
      <c r="FP408"/>
      <c r="FQ408"/>
      <c r="FR408"/>
      <c r="FS408"/>
    </row>
    <row r="409" spans="1:175">
      <c r="A409" s="255">
        <v>164</v>
      </c>
      <c r="B409" s="255" t="s">
        <v>175</v>
      </c>
      <c r="C409" s="255" t="s">
        <v>289</v>
      </c>
      <c r="D409" s="221">
        <v>10.074999999999999</v>
      </c>
      <c r="E409" s="221">
        <v>9.75</v>
      </c>
      <c r="F409" s="221">
        <v>10.5</v>
      </c>
      <c r="G409" s="221"/>
      <c r="H409" s="221"/>
      <c r="I409" s="221"/>
      <c r="J409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  <c r="BE409"/>
      <c r="BF409"/>
      <c r="BG409"/>
      <c r="BH409"/>
      <c r="BI409"/>
      <c r="BJ409"/>
      <c r="BK409"/>
      <c r="BL409"/>
      <c r="BM409"/>
      <c r="BN409"/>
      <c r="BO409"/>
      <c r="BP409"/>
      <c r="BQ409"/>
      <c r="BR409"/>
      <c r="BS409"/>
      <c r="BT409"/>
      <c r="BU409"/>
      <c r="BV409"/>
      <c r="BW409"/>
      <c r="BX409"/>
      <c r="BY409"/>
      <c r="BZ409"/>
      <c r="CA409"/>
      <c r="CB409"/>
      <c r="CC409"/>
      <c r="CD409"/>
      <c r="CE409"/>
      <c r="CF409"/>
      <c r="CG409"/>
      <c r="CH409"/>
      <c r="CI409"/>
      <c r="CJ409"/>
      <c r="CK409"/>
      <c r="CL409"/>
      <c r="CM409"/>
      <c r="CN409"/>
      <c r="CO409"/>
      <c r="CP409"/>
      <c r="CQ409"/>
      <c r="CR409"/>
      <c r="CS409"/>
      <c r="CT409"/>
      <c r="CU409"/>
      <c r="CV409"/>
      <c r="CW409"/>
      <c r="CX409"/>
      <c r="CY409"/>
      <c r="CZ409"/>
      <c r="DA409"/>
      <c r="DB409"/>
      <c r="DC409"/>
      <c r="DD409"/>
      <c r="DE409"/>
      <c r="DF409"/>
      <c r="DG409"/>
      <c r="DH409"/>
      <c r="DI409"/>
      <c r="DJ409"/>
      <c r="DK409"/>
      <c r="DL409"/>
      <c r="DM409"/>
      <c r="DN409"/>
      <c r="DO409"/>
      <c r="DP409"/>
      <c r="DQ409"/>
      <c r="DR409"/>
      <c r="DS409"/>
      <c r="DT409"/>
      <c r="DU409"/>
      <c r="DV409"/>
      <c r="DW409"/>
      <c r="DX409"/>
      <c r="DY409"/>
      <c r="DZ409"/>
      <c r="EA409"/>
      <c r="EB409"/>
      <c r="EC409"/>
      <c r="ED409"/>
      <c r="EE409"/>
      <c r="EF409"/>
      <c r="EG409"/>
      <c r="EH409"/>
      <c r="EI409"/>
      <c r="EJ409"/>
      <c r="EK409"/>
      <c r="EL409"/>
      <c r="EM409"/>
      <c r="EN409"/>
      <c r="EO409"/>
      <c r="EP409"/>
      <c r="EQ409"/>
      <c r="ER409"/>
      <c r="ES409"/>
      <c r="ET409"/>
      <c r="EU409"/>
      <c r="EV409"/>
      <c r="EW409"/>
      <c r="EX409"/>
      <c r="EY409"/>
      <c r="EZ409"/>
      <c r="FA409"/>
      <c r="FB409"/>
      <c r="FC409"/>
      <c r="FD409"/>
      <c r="FE409"/>
      <c r="FF409"/>
      <c r="FG409"/>
      <c r="FH409"/>
      <c r="FI409"/>
      <c r="FJ409"/>
      <c r="FK409"/>
      <c r="FL409"/>
      <c r="FM409"/>
      <c r="FN409"/>
      <c r="FO409"/>
      <c r="FP409"/>
      <c r="FQ409"/>
      <c r="FR409"/>
      <c r="FS409"/>
    </row>
    <row r="410" spans="1:175">
      <c r="A410" s="255">
        <v>164</v>
      </c>
      <c r="B410" s="255" t="s">
        <v>259</v>
      </c>
      <c r="C410" s="255" t="s">
        <v>289</v>
      </c>
      <c r="D410" s="221">
        <v>10.75</v>
      </c>
      <c r="E410" s="221">
        <v>10.75</v>
      </c>
      <c r="F410" s="221">
        <v>10.75</v>
      </c>
      <c r="G410" s="221"/>
      <c r="H410" s="221"/>
      <c r="I410" s="221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  <c r="BE410"/>
      <c r="BF410"/>
      <c r="BG410"/>
      <c r="BH410"/>
      <c r="BI410"/>
      <c r="BJ410"/>
      <c r="BK410"/>
      <c r="BL410"/>
      <c r="BM410"/>
      <c r="BN410"/>
      <c r="BO410"/>
      <c r="BP410"/>
      <c r="BQ410"/>
      <c r="BR410"/>
      <c r="BS410"/>
      <c r="BT410"/>
      <c r="BU410"/>
      <c r="BV410"/>
      <c r="BW410"/>
      <c r="BX410"/>
      <c r="BY410"/>
      <c r="BZ410"/>
      <c r="CA410"/>
      <c r="CB410"/>
      <c r="CC410"/>
      <c r="CD410"/>
      <c r="CE410"/>
      <c r="CF410"/>
      <c r="CG410"/>
      <c r="CH410"/>
      <c r="CI410"/>
      <c r="CJ410"/>
      <c r="CK410"/>
      <c r="CL410"/>
      <c r="CM410"/>
      <c r="CN410"/>
      <c r="CO410"/>
      <c r="CP410"/>
      <c r="CQ410"/>
      <c r="CR410"/>
      <c r="CS410"/>
      <c r="CT410"/>
      <c r="CU410"/>
      <c r="CV410"/>
      <c r="CW410"/>
      <c r="CX410"/>
      <c r="CY410"/>
      <c r="CZ410"/>
      <c r="DA410"/>
      <c r="DB410"/>
      <c r="DC410"/>
      <c r="DD410"/>
      <c r="DE410"/>
      <c r="DF410"/>
      <c r="DG410"/>
      <c r="DH410"/>
      <c r="DI410"/>
      <c r="DJ410"/>
      <c r="DK410"/>
      <c r="DL410"/>
      <c r="DM410"/>
      <c r="DN410"/>
      <c r="DO410"/>
      <c r="DP410"/>
      <c r="DQ410"/>
      <c r="DR410"/>
      <c r="DS410"/>
      <c r="DT410"/>
      <c r="DU410"/>
      <c r="DV410"/>
      <c r="DW410"/>
      <c r="DX410"/>
      <c r="DY410"/>
      <c r="DZ410"/>
      <c r="EA410"/>
      <c r="EB410"/>
      <c r="EC410"/>
      <c r="ED410"/>
      <c r="EE410"/>
      <c r="EF410"/>
      <c r="EG410"/>
      <c r="EH410"/>
      <c r="EI410"/>
      <c r="EJ410"/>
      <c r="EK410"/>
      <c r="EL410"/>
      <c r="EM410"/>
      <c r="EN410"/>
      <c r="EO410"/>
      <c r="EP410"/>
      <c r="EQ410"/>
      <c r="ER410"/>
      <c r="ES410"/>
      <c r="ET410"/>
      <c r="EU410"/>
      <c r="EV410"/>
      <c r="EW410"/>
      <c r="EX410"/>
      <c r="EY410"/>
      <c r="EZ410"/>
      <c r="FA410"/>
      <c r="FB410"/>
      <c r="FC410"/>
      <c r="FD410"/>
      <c r="FE410"/>
      <c r="FF410"/>
      <c r="FG410"/>
      <c r="FH410"/>
      <c r="FI410"/>
      <c r="FJ410"/>
      <c r="FK410"/>
      <c r="FL410"/>
      <c r="FM410"/>
      <c r="FN410"/>
      <c r="FO410"/>
      <c r="FP410"/>
      <c r="FQ410"/>
      <c r="FR410"/>
      <c r="FS410"/>
    </row>
    <row r="411" spans="1:175">
      <c r="A411" s="255">
        <v>177</v>
      </c>
      <c r="B411" s="255" t="s">
        <v>175</v>
      </c>
      <c r="C411" s="255" t="s">
        <v>290</v>
      </c>
      <c r="D411" s="221">
        <v>47.666666666666664</v>
      </c>
      <c r="E411" s="221">
        <v>45</v>
      </c>
      <c r="F411" s="221">
        <v>50</v>
      </c>
      <c r="G411" s="221"/>
      <c r="H411" s="221"/>
      <c r="I411" s="221"/>
      <c r="J411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  <c r="BE411"/>
      <c r="BF411"/>
      <c r="BG411"/>
      <c r="BH411"/>
      <c r="BI411"/>
      <c r="BJ411"/>
      <c r="BK411"/>
      <c r="BL411"/>
      <c r="BM411"/>
      <c r="BN411"/>
      <c r="BO411"/>
      <c r="BP411"/>
      <c r="BQ411"/>
      <c r="BR411"/>
      <c r="BS411"/>
      <c r="BT411"/>
      <c r="BU411"/>
      <c r="BV411"/>
      <c r="BW411"/>
      <c r="BX411"/>
      <c r="BY411"/>
      <c r="BZ411"/>
      <c r="CA411"/>
      <c r="CB411"/>
      <c r="CC411"/>
      <c r="CD411"/>
      <c r="CE411"/>
      <c r="CF411"/>
      <c r="CG411"/>
      <c r="CH411"/>
      <c r="CI411"/>
      <c r="CJ411"/>
      <c r="CK411"/>
      <c r="CL411"/>
      <c r="CM411"/>
      <c r="CN411"/>
      <c r="CO411"/>
      <c r="CP411"/>
      <c r="CQ411"/>
      <c r="CR411"/>
      <c r="CS411"/>
      <c r="CT411"/>
      <c r="CU411"/>
      <c r="CV411"/>
      <c r="CW411"/>
      <c r="CX411"/>
      <c r="CY411"/>
      <c r="CZ411"/>
      <c r="DA411"/>
      <c r="DB411"/>
      <c r="DC411"/>
      <c r="DD411"/>
      <c r="DE411"/>
      <c r="DF411"/>
      <c r="DG411"/>
      <c r="DH411"/>
      <c r="DI411"/>
      <c r="DJ411"/>
      <c r="DK411"/>
      <c r="DL411"/>
      <c r="DM411"/>
      <c r="DN411"/>
      <c r="DO411"/>
      <c r="DP411"/>
      <c r="DQ411"/>
      <c r="DR411"/>
      <c r="DS411"/>
      <c r="DT411"/>
      <c r="DU411"/>
      <c r="DV411"/>
      <c r="DW411"/>
      <c r="DX411"/>
      <c r="DY411"/>
      <c r="DZ411"/>
      <c r="EA411"/>
      <c r="EB411"/>
      <c r="EC411"/>
      <c r="ED411"/>
      <c r="EE411"/>
      <c r="EF411"/>
      <c r="EG411"/>
      <c r="EH411"/>
      <c r="EI411"/>
      <c r="EJ411"/>
      <c r="EK411"/>
      <c r="EL411"/>
      <c r="EM411"/>
      <c r="EN411"/>
      <c r="EO411"/>
      <c r="EP411"/>
      <c r="EQ411"/>
      <c r="ER411"/>
      <c r="ES411"/>
      <c r="ET411"/>
      <c r="EU411"/>
      <c r="EV411"/>
      <c r="EW411"/>
      <c r="EX411"/>
      <c r="EY411"/>
      <c r="EZ411"/>
      <c r="FA411"/>
      <c r="FB411"/>
      <c r="FC411"/>
      <c r="FD411"/>
      <c r="FE411"/>
      <c r="FF411"/>
      <c r="FG411"/>
      <c r="FH411"/>
      <c r="FI411"/>
      <c r="FJ411"/>
      <c r="FK411"/>
      <c r="FL411"/>
      <c r="FM411"/>
      <c r="FN411"/>
      <c r="FO411"/>
      <c r="FP411"/>
      <c r="FQ411"/>
      <c r="FR411"/>
      <c r="FS411"/>
    </row>
    <row r="412" spans="1:175">
      <c r="A412" s="255">
        <v>177</v>
      </c>
      <c r="B412" s="255" t="s">
        <v>259</v>
      </c>
      <c r="C412" s="255" t="s">
        <v>290</v>
      </c>
      <c r="D412" s="221">
        <v>46.965000000000003</v>
      </c>
      <c r="E412" s="221">
        <v>45.95</v>
      </c>
      <c r="F412" s="221">
        <v>47.98</v>
      </c>
      <c r="G412" s="221"/>
      <c r="H412" s="221"/>
      <c r="I412" s="221"/>
      <c r="J4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  <c r="BE412"/>
      <c r="BF412"/>
      <c r="BG412"/>
      <c r="BH412"/>
      <c r="BI412"/>
      <c r="BJ412"/>
      <c r="BK412"/>
      <c r="BL412"/>
      <c r="BM412"/>
      <c r="BN412"/>
      <c r="BO412"/>
      <c r="BP412"/>
      <c r="BQ412"/>
      <c r="BR412"/>
      <c r="BS412"/>
      <c r="BT412"/>
      <c r="BU412"/>
      <c r="BV412"/>
      <c r="BW412"/>
      <c r="BX412"/>
      <c r="BY412"/>
      <c r="BZ412"/>
      <c r="CA412"/>
      <c r="CB412"/>
      <c r="CC412"/>
      <c r="CD412"/>
      <c r="CE412"/>
      <c r="CF412"/>
      <c r="CG412"/>
      <c r="CH412"/>
      <c r="CI412"/>
      <c r="CJ412"/>
      <c r="CK412"/>
      <c r="CL412"/>
      <c r="CM412"/>
      <c r="CN412"/>
      <c r="CO412"/>
      <c r="CP412"/>
      <c r="CQ412"/>
      <c r="CR412"/>
      <c r="CS412"/>
      <c r="CT412"/>
      <c r="CU412"/>
      <c r="CV412"/>
      <c r="CW412"/>
      <c r="CX412"/>
      <c r="CY412"/>
      <c r="CZ412"/>
      <c r="DA412"/>
      <c r="DB412"/>
      <c r="DC412"/>
      <c r="DD412"/>
      <c r="DE412"/>
      <c r="DF412"/>
      <c r="DG412"/>
      <c r="DH412"/>
      <c r="DI412"/>
      <c r="DJ412"/>
      <c r="DK412"/>
      <c r="DL412"/>
      <c r="DM412"/>
      <c r="DN412"/>
      <c r="DO412"/>
      <c r="DP412"/>
      <c r="DQ412"/>
      <c r="DR412"/>
      <c r="DS412"/>
      <c r="DT412"/>
      <c r="DU412"/>
      <c r="DV412"/>
      <c r="DW412"/>
      <c r="DX412"/>
      <c r="DY412"/>
      <c r="DZ412"/>
      <c r="EA412"/>
      <c r="EB412"/>
      <c r="EC412"/>
      <c r="ED412"/>
      <c r="EE412"/>
      <c r="EF412"/>
      <c r="EG412"/>
      <c r="EH412"/>
      <c r="EI412"/>
      <c r="EJ412"/>
      <c r="EK412"/>
      <c r="EL412"/>
      <c r="EM412"/>
      <c r="EN412"/>
      <c r="EO412"/>
      <c r="EP412"/>
      <c r="EQ412"/>
      <c r="ER412"/>
      <c r="ES412"/>
      <c r="ET412"/>
      <c r="EU412"/>
      <c r="EV412"/>
      <c r="EW412"/>
      <c r="EX412"/>
      <c r="EY412"/>
      <c r="EZ412"/>
      <c r="FA412"/>
      <c r="FB412"/>
      <c r="FC412"/>
      <c r="FD412"/>
      <c r="FE412"/>
      <c r="FF412"/>
      <c r="FG412"/>
      <c r="FH412"/>
      <c r="FI412"/>
      <c r="FJ412"/>
      <c r="FK412"/>
      <c r="FL412"/>
      <c r="FM412"/>
      <c r="FN412"/>
      <c r="FO412"/>
      <c r="FP412"/>
      <c r="FQ412"/>
      <c r="FR412"/>
      <c r="FS412"/>
    </row>
    <row r="413" spans="1:175">
      <c r="A413" s="255">
        <v>174</v>
      </c>
      <c r="B413" s="255" t="s">
        <v>175</v>
      </c>
      <c r="C413" s="255" t="s">
        <v>287</v>
      </c>
      <c r="D413" s="221">
        <v>21.666666666666668</v>
      </c>
      <c r="E413" s="221">
        <v>21</v>
      </c>
      <c r="F413" s="221">
        <v>22</v>
      </c>
      <c r="G413" s="221"/>
      <c r="H413" s="221"/>
      <c r="I413" s="221"/>
      <c r="J413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  <c r="BE413"/>
      <c r="BF413"/>
      <c r="BG413"/>
      <c r="BH413"/>
      <c r="BI413"/>
      <c r="BJ413"/>
      <c r="BK413"/>
      <c r="BL413"/>
      <c r="BM413"/>
      <c r="BN413"/>
      <c r="BO413"/>
      <c r="BP413"/>
      <c r="BQ413"/>
      <c r="BR413"/>
      <c r="BS413"/>
      <c r="BT413"/>
      <c r="BU413"/>
      <c r="BV413"/>
      <c r="BW413"/>
      <c r="BX413"/>
      <c r="BY413"/>
      <c r="BZ413"/>
      <c r="CA413"/>
      <c r="CB413"/>
      <c r="CC413"/>
      <c r="CD413"/>
      <c r="CE413"/>
      <c r="CF413"/>
      <c r="CG413"/>
      <c r="CH413"/>
      <c r="CI413"/>
      <c r="CJ413"/>
      <c r="CK413"/>
      <c r="CL413"/>
      <c r="CM413"/>
      <c r="CN413"/>
      <c r="CO413"/>
      <c r="CP413"/>
      <c r="CQ413"/>
      <c r="CR413"/>
      <c r="CS413"/>
      <c r="CT413"/>
      <c r="CU413"/>
      <c r="CV413"/>
      <c r="CW413"/>
      <c r="CX413"/>
      <c r="CY413"/>
      <c r="CZ413"/>
      <c r="DA413"/>
      <c r="DB413"/>
      <c r="DC413"/>
      <c r="DD413"/>
      <c r="DE413"/>
      <c r="DF413"/>
      <c r="DG413"/>
      <c r="DH413"/>
      <c r="DI413"/>
      <c r="DJ413"/>
      <c r="DK413"/>
      <c r="DL413"/>
      <c r="DM413"/>
      <c r="DN413"/>
      <c r="DO413"/>
      <c r="DP413"/>
      <c r="DQ413"/>
      <c r="DR413"/>
      <c r="DS413"/>
      <c r="DT413"/>
      <c r="DU413"/>
      <c r="DV413"/>
      <c r="DW413"/>
      <c r="DX413"/>
      <c r="DY413"/>
      <c r="DZ413"/>
      <c r="EA413"/>
      <c r="EB413"/>
      <c r="EC413"/>
      <c r="ED413"/>
      <c r="EE413"/>
      <c r="EF413"/>
      <c r="EG413"/>
      <c r="EH413"/>
      <c r="EI413"/>
      <c r="EJ413"/>
      <c r="EK413"/>
      <c r="EL413"/>
      <c r="EM413"/>
      <c r="EN413"/>
      <c r="EO413"/>
      <c r="EP413"/>
      <c r="EQ413"/>
      <c r="ER413"/>
      <c r="ES413"/>
      <c r="ET413"/>
      <c r="EU413"/>
      <c r="EV413"/>
      <c r="EW413"/>
      <c r="EX413"/>
      <c r="EY413"/>
      <c r="EZ413"/>
      <c r="FA413"/>
      <c r="FB413"/>
      <c r="FC413"/>
      <c r="FD413"/>
      <c r="FE413"/>
      <c r="FF413"/>
      <c r="FG413"/>
      <c r="FH413"/>
      <c r="FI413"/>
      <c r="FJ413"/>
      <c r="FK413"/>
      <c r="FL413"/>
      <c r="FM413"/>
      <c r="FN413"/>
      <c r="FO413"/>
      <c r="FP413"/>
      <c r="FQ413"/>
      <c r="FR413"/>
      <c r="FS413"/>
    </row>
    <row r="414" spans="1:175">
      <c r="A414" s="255">
        <v>174</v>
      </c>
      <c r="B414" s="255" t="s">
        <v>259</v>
      </c>
      <c r="C414" s="255" t="s">
        <v>287</v>
      </c>
      <c r="D414" s="221">
        <v>19.986666666666668</v>
      </c>
      <c r="E414" s="221">
        <v>19</v>
      </c>
      <c r="F414" s="221">
        <v>21.01</v>
      </c>
      <c r="G414" s="221"/>
      <c r="H414" s="221"/>
      <c r="I414" s="221"/>
      <c r="J414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  <c r="BE414"/>
      <c r="BF414"/>
      <c r="BG414"/>
      <c r="BH414"/>
      <c r="BI414"/>
      <c r="BJ414"/>
      <c r="BK414"/>
      <c r="BL414"/>
      <c r="BM414"/>
      <c r="BN414"/>
      <c r="BO414"/>
      <c r="BP414"/>
      <c r="BQ414"/>
      <c r="BR414"/>
      <c r="BS414"/>
      <c r="BT414"/>
      <c r="BU414"/>
      <c r="BV414"/>
      <c r="BW414"/>
      <c r="BX414"/>
      <c r="BY414"/>
      <c r="BZ414"/>
      <c r="CA414"/>
      <c r="CB414"/>
      <c r="CC414"/>
      <c r="CD414"/>
      <c r="CE414"/>
      <c r="CF414"/>
      <c r="CG414"/>
      <c r="CH414"/>
      <c r="CI414"/>
      <c r="CJ414"/>
      <c r="CK414"/>
      <c r="CL414"/>
      <c r="CM414"/>
      <c r="CN414"/>
      <c r="CO414"/>
      <c r="CP414"/>
      <c r="CQ414"/>
      <c r="CR414"/>
      <c r="CS414"/>
      <c r="CT414"/>
      <c r="CU414"/>
      <c r="CV414"/>
      <c r="CW414"/>
      <c r="CX414"/>
      <c r="CY414"/>
      <c r="CZ414"/>
      <c r="DA414"/>
      <c r="DB414"/>
      <c r="DC414"/>
      <c r="DD414"/>
      <c r="DE414"/>
      <c r="DF414"/>
      <c r="DG414"/>
      <c r="DH414"/>
      <c r="DI414"/>
      <c r="DJ414"/>
      <c r="DK414"/>
      <c r="DL414"/>
      <c r="DM414"/>
      <c r="DN414"/>
      <c r="DO414"/>
      <c r="DP414"/>
      <c r="DQ414"/>
      <c r="DR414"/>
      <c r="DS414"/>
      <c r="DT414"/>
      <c r="DU414"/>
      <c r="DV414"/>
      <c r="DW414"/>
      <c r="DX414"/>
      <c r="DY414"/>
      <c r="DZ414"/>
      <c r="EA414"/>
      <c r="EB414"/>
      <c r="EC414"/>
      <c r="ED414"/>
      <c r="EE414"/>
      <c r="EF414"/>
      <c r="EG414"/>
      <c r="EH414"/>
      <c r="EI414"/>
      <c r="EJ414"/>
      <c r="EK414"/>
      <c r="EL414"/>
      <c r="EM414"/>
      <c r="EN414"/>
      <c r="EO414"/>
      <c r="EP414"/>
      <c r="EQ414"/>
      <c r="ER414"/>
      <c r="ES414"/>
      <c r="ET414"/>
      <c r="EU414"/>
      <c r="EV414"/>
      <c r="EW414"/>
      <c r="EX414"/>
      <c r="EY414"/>
      <c r="EZ414"/>
      <c r="FA414"/>
      <c r="FB414"/>
      <c r="FC414"/>
      <c r="FD414"/>
      <c r="FE414"/>
      <c r="FF414"/>
      <c r="FG414"/>
      <c r="FH414"/>
      <c r="FI414"/>
      <c r="FJ414"/>
      <c r="FK414"/>
      <c r="FL414"/>
      <c r="FM414"/>
      <c r="FN414"/>
      <c r="FO414"/>
      <c r="FP414"/>
      <c r="FQ414"/>
      <c r="FR414"/>
      <c r="FS414"/>
    </row>
    <row r="415" spans="1:175">
      <c r="A415" s="255">
        <v>93</v>
      </c>
      <c r="B415" s="255" t="s">
        <v>190</v>
      </c>
      <c r="C415" s="255" t="s">
        <v>123</v>
      </c>
      <c r="D415" s="221">
        <v>25.666666666666668</v>
      </c>
      <c r="E415" s="221">
        <v>25</v>
      </c>
      <c r="F415" s="221">
        <v>26</v>
      </c>
      <c r="G415" s="221"/>
      <c r="H415" s="221"/>
      <c r="I415" s="221"/>
      <c r="J415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  <c r="BE415"/>
      <c r="BF415"/>
      <c r="BG415"/>
      <c r="BH415"/>
      <c r="BI415"/>
      <c r="BJ415"/>
      <c r="BK415"/>
      <c r="BL415"/>
      <c r="BM415"/>
      <c r="BN415"/>
      <c r="BO415"/>
      <c r="BP415"/>
      <c r="BQ415"/>
      <c r="BR415"/>
      <c r="BS415"/>
      <c r="BT415"/>
      <c r="BU415"/>
      <c r="BV415"/>
      <c r="BW415"/>
      <c r="BX415"/>
      <c r="BY415"/>
      <c r="BZ415"/>
      <c r="CA415"/>
      <c r="CB415"/>
      <c r="CC415"/>
      <c r="CD415"/>
      <c r="CE415"/>
      <c r="CF415"/>
      <c r="CG415"/>
      <c r="CH415"/>
      <c r="CI415"/>
      <c r="CJ415"/>
      <c r="CK415"/>
      <c r="CL415"/>
      <c r="CM415"/>
      <c r="CN415"/>
      <c r="CO415"/>
      <c r="CP415"/>
      <c r="CQ415"/>
      <c r="CR415"/>
      <c r="CS415"/>
      <c r="CT415"/>
      <c r="CU415"/>
      <c r="CV415"/>
      <c r="CW415"/>
      <c r="CX415"/>
      <c r="CY415"/>
      <c r="CZ415"/>
      <c r="DA415"/>
      <c r="DB415"/>
      <c r="DC415"/>
      <c r="DD415"/>
      <c r="DE415"/>
      <c r="DF415"/>
      <c r="DG415"/>
      <c r="DH415"/>
      <c r="DI415"/>
      <c r="DJ415"/>
      <c r="DK415"/>
      <c r="DL415"/>
      <c r="DM415"/>
      <c r="DN415"/>
      <c r="DO415"/>
      <c r="DP415"/>
      <c r="DQ415"/>
      <c r="DR415"/>
      <c r="DS415"/>
      <c r="DT415"/>
      <c r="DU415"/>
      <c r="DV415"/>
      <c r="DW415"/>
      <c r="DX415"/>
      <c r="DY415"/>
      <c r="DZ415"/>
      <c r="EA415"/>
      <c r="EB415"/>
      <c r="EC415"/>
      <c r="ED415"/>
      <c r="EE415"/>
      <c r="EF415"/>
      <c r="EG415"/>
      <c r="EH415"/>
      <c r="EI415"/>
      <c r="EJ415"/>
      <c r="EK415"/>
      <c r="EL415"/>
      <c r="EM415"/>
      <c r="EN415"/>
      <c r="EO415"/>
      <c r="EP415"/>
      <c r="EQ415"/>
      <c r="ER415"/>
      <c r="ES415"/>
      <c r="ET415"/>
      <c r="EU415"/>
      <c r="EV415"/>
      <c r="EW415"/>
      <c r="EX415"/>
      <c r="EY415"/>
      <c r="EZ415"/>
      <c r="FA415"/>
      <c r="FB415"/>
      <c r="FC415"/>
      <c r="FD415"/>
      <c r="FE415"/>
      <c r="FF415"/>
      <c r="FG415"/>
      <c r="FH415"/>
      <c r="FI415"/>
      <c r="FJ415"/>
      <c r="FK415"/>
      <c r="FL415"/>
      <c r="FM415"/>
      <c r="FN415"/>
      <c r="FO415"/>
      <c r="FP415"/>
      <c r="FQ415"/>
      <c r="FR415"/>
      <c r="FS415"/>
    </row>
    <row r="416" spans="1:175">
      <c r="A416" s="255">
        <v>104</v>
      </c>
      <c r="B416" s="255" t="s">
        <v>229</v>
      </c>
      <c r="C416" s="255" t="s">
        <v>213</v>
      </c>
      <c r="D416" s="221">
        <v>70</v>
      </c>
      <c r="E416" s="221">
        <v>70</v>
      </c>
      <c r="F416" s="221">
        <v>70</v>
      </c>
      <c r="G416" s="221">
        <v>0.8</v>
      </c>
      <c r="H416" s="221">
        <v>0.8</v>
      </c>
      <c r="I416" s="221">
        <v>0.8</v>
      </c>
      <c r="J416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  <c r="BE416"/>
      <c r="BF416"/>
      <c r="BG416"/>
      <c r="BH416"/>
      <c r="BI416"/>
      <c r="BJ416"/>
      <c r="BK416"/>
      <c r="BL416"/>
      <c r="BM416"/>
      <c r="BN416"/>
      <c r="BO416"/>
      <c r="BP416"/>
      <c r="BQ416"/>
      <c r="BR416"/>
      <c r="BS416"/>
      <c r="BT416"/>
      <c r="BU416"/>
      <c r="BV416"/>
      <c r="BW416"/>
      <c r="BX416"/>
      <c r="BY416"/>
      <c r="BZ416"/>
      <c r="CA416"/>
      <c r="CB416"/>
      <c r="CC416"/>
      <c r="CD416"/>
      <c r="CE416"/>
      <c r="CF416"/>
      <c r="CG416"/>
      <c r="CH416"/>
      <c r="CI416"/>
      <c r="CJ416"/>
      <c r="CK416"/>
      <c r="CL416"/>
      <c r="CM416"/>
      <c r="CN416"/>
      <c r="CO416"/>
      <c r="CP416"/>
      <c r="CQ416"/>
      <c r="CR416"/>
      <c r="CS416"/>
      <c r="CT416"/>
      <c r="CU416"/>
      <c r="CV416"/>
      <c r="CW416"/>
      <c r="CX416"/>
      <c r="CY416"/>
      <c r="CZ416"/>
      <c r="DA416"/>
      <c r="DB416"/>
      <c r="DC416"/>
      <c r="DD416"/>
      <c r="DE416"/>
      <c r="DF416"/>
      <c r="DG416"/>
      <c r="DH416"/>
      <c r="DI416"/>
      <c r="DJ416"/>
      <c r="DK416"/>
      <c r="DL416"/>
      <c r="DM416"/>
      <c r="DN416"/>
      <c r="DO416"/>
      <c r="DP416"/>
      <c r="DQ416"/>
      <c r="DR416"/>
      <c r="DS416"/>
      <c r="DT416"/>
      <c r="DU416"/>
      <c r="DV416"/>
      <c r="DW416"/>
      <c r="DX416"/>
      <c r="DY416"/>
      <c r="DZ416"/>
      <c r="EA416"/>
      <c r="EB416"/>
      <c r="EC416"/>
      <c r="ED416"/>
      <c r="EE416"/>
      <c r="EF416"/>
      <c r="EG416"/>
      <c r="EH416"/>
      <c r="EI416"/>
      <c r="EJ416"/>
      <c r="EK416"/>
      <c r="EL416"/>
      <c r="EM416"/>
      <c r="EN416"/>
      <c r="EO416"/>
      <c r="EP416"/>
      <c r="EQ416"/>
      <c r="ER416"/>
      <c r="ES416"/>
      <c r="ET416"/>
      <c r="EU416"/>
      <c r="EV416"/>
      <c r="EW416"/>
      <c r="EX416"/>
      <c r="EY416"/>
      <c r="EZ416"/>
      <c r="FA416"/>
      <c r="FB416"/>
      <c r="FC416"/>
      <c r="FD416"/>
      <c r="FE416"/>
      <c r="FF416"/>
      <c r="FG416"/>
      <c r="FH416"/>
      <c r="FI416"/>
      <c r="FJ416"/>
      <c r="FK416"/>
      <c r="FL416"/>
      <c r="FM416"/>
      <c r="FN416"/>
      <c r="FO416"/>
      <c r="FP416"/>
      <c r="FQ416"/>
      <c r="FR416"/>
      <c r="FS416"/>
    </row>
    <row r="417" spans="1:175">
      <c r="A417" s="255">
        <v>104</v>
      </c>
      <c r="B417" s="255" t="s">
        <v>182</v>
      </c>
      <c r="C417" s="255" t="s">
        <v>213</v>
      </c>
      <c r="D417" s="221"/>
      <c r="E417" s="221"/>
      <c r="F417" s="221"/>
      <c r="G417" s="221">
        <v>1</v>
      </c>
      <c r="H417" s="221">
        <v>1</v>
      </c>
      <c r="I417" s="221">
        <v>1</v>
      </c>
      <c r="J417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  <c r="BE417"/>
      <c r="BF417"/>
      <c r="BG417"/>
      <c r="BH417"/>
      <c r="BI417"/>
      <c r="BJ417"/>
      <c r="BK417"/>
      <c r="BL417"/>
      <c r="BM417"/>
      <c r="BN417"/>
      <c r="BO417"/>
      <c r="BP417"/>
      <c r="BQ417"/>
      <c r="BR417"/>
      <c r="BS417"/>
      <c r="BT417"/>
      <c r="BU417"/>
      <c r="BV417"/>
      <c r="BW417"/>
      <c r="BX417"/>
      <c r="BY417"/>
      <c r="BZ417"/>
      <c r="CA417"/>
      <c r="CB417"/>
      <c r="CC417"/>
      <c r="CD417"/>
      <c r="CE417"/>
      <c r="CF417"/>
      <c r="CG417"/>
      <c r="CH417"/>
      <c r="CI417"/>
      <c r="CJ417"/>
      <c r="CK417"/>
      <c r="CL417"/>
      <c r="CM417"/>
      <c r="CN417"/>
      <c r="CO417"/>
      <c r="CP417"/>
      <c r="CQ417"/>
      <c r="CR417"/>
      <c r="CS417"/>
      <c r="CT417"/>
      <c r="CU417"/>
      <c r="CV417"/>
      <c r="CW417"/>
      <c r="CX417"/>
      <c r="CY417"/>
      <c r="CZ417"/>
      <c r="DA417"/>
      <c r="DB417"/>
      <c r="DC417"/>
      <c r="DD417"/>
      <c r="DE417"/>
      <c r="DF417"/>
      <c r="DG417"/>
      <c r="DH417"/>
      <c r="DI417"/>
      <c r="DJ417"/>
      <c r="DK417"/>
      <c r="DL417"/>
      <c r="DM417"/>
      <c r="DN417"/>
      <c r="DO417"/>
      <c r="DP417"/>
      <c r="DQ417"/>
      <c r="DR417"/>
      <c r="DS417"/>
      <c r="DT417"/>
      <c r="DU417"/>
      <c r="DV417"/>
      <c r="DW417"/>
      <c r="DX417"/>
      <c r="DY417"/>
      <c r="DZ417"/>
      <c r="EA417"/>
      <c r="EB417"/>
      <c r="EC417"/>
      <c r="ED417"/>
      <c r="EE417"/>
      <c r="EF417"/>
      <c r="EG417"/>
      <c r="EH417"/>
      <c r="EI417"/>
      <c r="EJ417"/>
      <c r="EK417"/>
      <c r="EL417"/>
      <c r="EM417"/>
      <c r="EN417"/>
      <c r="EO417"/>
      <c r="EP417"/>
      <c r="EQ417"/>
      <c r="ER417"/>
      <c r="ES417"/>
      <c r="ET417"/>
      <c r="EU417"/>
      <c r="EV417"/>
      <c r="EW417"/>
      <c r="EX417"/>
      <c r="EY417"/>
      <c r="EZ417"/>
      <c r="FA417"/>
      <c r="FB417"/>
      <c r="FC417"/>
      <c r="FD417"/>
      <c r="FE417"/>
      <c r="FF417"/>
      <c r="FG417"/>
      <c r="FH417"/>
      <c r="FI417"/>
      <c r="FJ417"/>
      <c r="FK417"/>
      <c r="FL417"/>
      <c r="FM417"/>
      <c r="FN417"/>
      <c r="FO417"/>
      <c r="FP417"/>
      <c r="FQ417"/>
      <c r="FR417"/>
      <c r="FS417"/>
    </row>
    <row r="418" spans="1:175">
      <c r="A418" s="255">
        <v>39</v>
      </c>
      <c r="B418" s="255" t="s">
        <v>190</v>
      </c>
      <c r="C418" s="255" t="s">
        <v>77</v>
      </c>
      <c r="D418" s="221">
        <v>51</v>
      </c>
      <c r="E418" s="221">
        <v>50</v>
      </c>
      <c r="F418" s="221">
        <v>52</v>
      </c>
      <c r="G418" s="221"/>
      <c r="H418" s="221"/>
      <c r="I418" s="221"/>
      <c r="J418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  <c r="BE418"/>
      <c r="BF418"/>
      <c r="BG418"/>
      <c r="BH418"/>
      <c r="BI418"/>
      <c r="BJ418"/>
      <c r="BK418"/>
      <c r="BL418"/>
      <c r="BM418"/>
      <c r="BN418"/>
      <c r="BO418"/>
      <c r="BP418"/>
      <c r="BQ418"/>
      <c r="BR418"/>
      <c r="BS418"/>
      <c r="BT418"/>
      <c r="BU418"/>
      <c r="BV418"/>
      <c r="BW418"/>
      <c r="BX418"/>
      <c r="BY418"/>
      <c r="BZ418"/>
      <c r="CA418"/>
      <c r="CB418"/>
      <c r="CC418"/>
      <c r="CD418"/>
      <c r="CE418"/>
      <c r="CF418"/>
      <c r="CG418"/>
      <c r="CH418"/>
      <c r="CI418"/>
      <c r="CJ418"/>
      <c r="CK418"/>
      <c r="CL418"/>
      <c r="CM418"/>
      <c r="CN418"/>
      <c r="CO418"/>
      <c r="CP418"/>
      <c r="CQ418"/>
      <c r="CR418"/>
      <c r="CS418"/>
      <c r="CT418"/>
      <c r="CU418"/>
      <c r="CV418"/>
      <c r="CW418"/>
      <c r="CX418"/>
      <c r="CY418"/>
      <c r="CZ418"/>
      <c r="DA418"/>
      <c r="DB418"/>
      <c r="DC418"/>
      <c r="DD418"/>
      <c r="DE418"/>
      <c r="DF418"/>
      <c r="DG418"/>
      <c r="DH418"/>
      <c r="DI418"/>
      <c r="DJ418"/>
      <c r="DK418"/>
      <c r="DL418"/>
      <c r="DM418"/>
      <c r="DN418"/>
      <c r="DO418"/>
      <c r="DP418"/>
      <c r="DQ418"/>
      <c r="DR418"/>
      <c r="DS418"/>
      <c r="DT418"/>
      <c r="DU418"/>
      <c r="DV418"/>
      <c r="DW418"/>
      <c r="DX418"/>
      <c r="DY418"/>
      <c r="DZ418"/>
      <c r="EA418"/>
      <c r="EB418"/>
      <c r="EC418"/>
      <c r="ED418"/>
      <c r="EE418"/>
      <c r="EF418"/>
      <c r="EG418"/>
      <c r="EH418"/>
      <c r="EI418"/>
      <c r="EJ418"/>
      <c r="EK418"/>
      <c r="EL418"/>
      <c r="EM418"/>
      <c r="EN418"/>
      <c r="EO418"/>
      <c r="EP418"/>
      <c r="EQ418"/>
      <c r="ER418"/>
      <c r="ES418"/>
      <c r="ET418"/>
      <c r="EU418"/>
      <c r="EV418"/>
      <c r="EW418"/>
      <c r="EX418"/>
      <c r="EY418"/>
      <c r="EZ418"/>
      <c r="FA418"/>
      <c r="FB418"/>
      <c r="FC418"/>
      <c r="FD418"/>
      <c r="FE418"/>
      <c r="FF418"/>
      <c r="FG418"/>
      <c r="FH418"/>
      <c r="FI418"/>
      <c r="FJ418"/>
      <c r="FK418"/>
      <c r="FL418"/>
      <c r="FM418"/>
      <c r="FN418"/>
      <c r="FO418"/>
      <c r="FP418"/>
      <c r="FQ418"/>
      <c r="FR418"/>
      <c r="FS418"/>
    </row>
    <row r="419" spans="1:175">
      <c r="A419" s="255">
        <v>78</v>
      </c>
      <c r="B419" s="255" t="s">
        <v>190</v>
      </c>
      <c r="C419" s="255" t="s">
        <v>109</v>
      </c>
      <c r="D419" s="221">
        <v>35.666666666666664</v>
      </c>
      <c r="E419" s="221">
        <v>35</v>
      </c>
      <c r="F419" s="221">
        <v>36</v>
      </c>
      <c r="G419" s="221"/>
      <c r="H419" s="221"/>
      <c r="I419" s="221"/>
      <c r="J419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  <c r="BE419"/>
      <c r="BF419"/>
      <c r="BG419"/>
      <c r="BH419"/>
      <c r="BI419"/>
      <c r="BJ419"/>
      <c r="BK419"/>
      <c r="BL419"/>
      <c r="BM419"/>
      <c r="BN419"/>
      <c r="BO419"/>
      <c r="BP419"/>
      <c r="BQ419"/>
      <c r="BR419"/>
      <c r="BS419"/>
      <c r="BT419"/>
      <c r="BU419"/>
      <c r="BV419"/>
      <c r="BW419"/>
      <c r="BX419"/>
      <c r="BY419"/>
      <c r="BZ419"/>
      <c r="CA419"/>
      <c r="CB419"/>
      <c r="CC419"/>
      <c r="CD419"/>
      <c r="CE419"/>
      <c r="CF419"/>
      <c r="CG419"/>
      <c r="CH419"/>
      <c r="CI419"/>
      <c r="CJ419"/>
      <c r="CK419"/>
      <c r="CL419"/>
      <c r="CM419"/>
      <c r="CN419"/>
      <c r="CO419"/>
      <c r="CP419"/>
      <c r="CQ419"/>
      <c r="CR419"/>
      <c r="CS419"/>
      <c r="CT419"/>
      <c r="CU419"/>
      <c r="CV419"/>
      <c r="CW419"/>
      <c r="CX419"/>
      <c r="CY419"/>
      <c r="CZ419"/>
      <c r="DA419"/>
      <c r="DB419"/>
      <c r="DC419"/>
      <c r="DD419"/>
      <c r="DE419"/>
      <c r="DF419"/>
      <c r="DG419"/>
      <c r="DH419"/>
      <c r="DI419"/>
      <c r="DJ419"/>
      <c r="DK419"/>
      <c r="DL419"/>
      <c r="DM419"/>
      <c r="DN419"/>
      <c r="DO419"/>
      <c r="DP419"/>
      <c r="DQ419"/>
      <c r="DR419"/>
      <c r="DS419"/>
      <c r="DT419"/>
      <c r="DU419"/>
      <c r="DV419"/>
      <c r="DW419"/>
      <c r="DX419"/>
      <c r="DY419"/>
      <c r="DZ419"/>
      <c r="EA419"/>
      <c r="EB419"/>
      <c r="EC419"/>
      <c r="ED419"/>
      <c r="EE419"/>
      <c r="EF419"/>
      <c r="EG419"/>
      <c r="EH419"/>
      <c r="EI419"/>
      <c r="EJ419"/>
      <c r="EK419"/>
      <c r="EL419"/>
      <c r="EM419"/>
      <c r="EN419"/>
      <c r="EO419"/>
      <c r="EP419"/>
      <c r="EQ419"/>
      <c r="ER419"/>
      <c r="ES419"/>
      <c r="ET419"/>
      <c r="EU419"/>
      <c r="EV419"/>
      <c r="EW419"/>
      <c r="EX419"/>
      <c r="EY419"/>
      <c r="EZ419"/>
      <c r="FA419"/>
      <c r="FB419"/>
      <c r="FC419"/>
      <c r="FD419"/>
      <c r="FE419"/>
      <c r="FF419"/>
      <c r="FG419"/>
      <c r="FH419"/>
      <c r="FI419"/>
      <c r="FJ419"/>
      <c r="FK419"/>
      <c r="FL419"/>
      <c r="FM419"/>
      <c r="FN419"/>
      <c r="FO419"/>
      <c r="FP419"/>
      <c r="FQ419"/>
      <c r="FR419"/>
      <c r="FS419"/>
    </row>
    <row r="420" spans="1:175">
      <c r="A420" s="255">
        <v>78</v>
      </c>
      <c r="B420" s="255" t="s">
        <v>182</v>
      </c>
      <c r="C420" s="255" t="s">
        <v>109</v>
      </c>
      <c r="D420" s="221">
        <v>34</v>
      </c>
      <c r="E420" s="221">
        <v>33</v>
      </c>
      <c r="F420" s="221">
        <v>35</v>
      </c>
      <c r="G420" s="221"/>
      <c r="H420" s="221"/>
      <c r="I420" s="221"/>
      <c r="J420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  <c r="BE420"/>
      <c r="BF420"/>
      <c r="BG420"/>
      <c r="BH420"/>
      <c r="BI420"/>
      <c r="BJ420"/>
      <c r="BK420"/>
      <c r="BL420"/>
      <c r="BM420"/>
      <c r="BN420"/>
      <c r="BO420"/>
      <c r="BP420"/>
      <c r="BQ420"/>
      <c r="BR420"/>
      <c r="BS420"/>
      <c r="BT420"/>
      <c r="BU420"/>
      <c r="BV420"/>
      <c r="BW420"/>
      <c r="BX420"/>
      <c r="BY420"/>
      <c r="BZ420"/>
      <c r="CA420"/>
      <c r="CB420"/>
      <c r="CC420"/>
      <c r="CD420"/>
      <c r="CE420"/>
      <c r="CF420"/>
      <c r="CG420"/>
      <c r="CH420"/>
      <c r="CI420"/>
      <c r="CJ420"/>
      <c r="CK420"/>
      <c r="CL420"/>
      <c r="CM420"/>
      <c r="CN420"/>
      <c r="CO420"/>
      <c r="CP420"/>
      <c r="CQ420"/>
      <c r="CR420"/>
      <c r="CS420"/>
      <c r="CT420"/>
      <c r="CU420"/>
      <c r="CV420"/>
      <c r="CW420"/>
      <c r="CX420"/>
      <c r="CY420"/>
      <c r="CZ420"/>
      <c r="DA420"/>
      <c r="DB420"/>
      <c r="DC420"/>
      <c r="DD420"/>
      <c r="DE420"/>
      <c r="DF420"/>
      <c r="DG420"/>
      <c r="DH420"/>
      <c r="DI420"/>
      <c r="DJ420"/>
      <c r="DK420"/>
      <c r="DL420"/>
      <c r="DM420"/>
      <c r="DN420"/>
      <c r="DO420"/>
      <c r="DP420"/>
      <c r="DQ420"/>
      <c r="DR420"/>
      <c r="DS420"/>
      <c r="DT420"/>
      <c r="DU420"/>
      <c r="DV420"/>
      <c r="DW420"/>
      <c r="DX420"/>
      <c r="DY420"/>
      <c r="DZ420"/>
      <c r="EA420"/>
      <c r="EB420"/>
      <c r="EC420"/>
      <c r="ED420"/>
      <c r="EE420"/>
      <c r="EF420"/>
      <c r="EG420"/>
      <c r="EH420"/>
      <c r="EI420"/>
      <c r="EJ420"/>
      <c r="EK420"/>
      <c r="EL420"/>
      <c r="EM420"/>
      <c r="EN420"/>
      <c r="EO420"/>
      <c r="EP420"/>
      <c r="EQ420"/>
      <c r="ER420"/>
      <c r="ES420"/>
      <c r="ET420"/>
      <c r="EU420"/>
      <c r="EV420"/>
      <c r="EW420"/>
      <c r="EX420"/>
      <c r="EY420"/>
      <c r="EZ420"/>
      <c r="FA420"/>
      <c r="FB420"/>
      <c r="FC420"/>
      <c r="FD420"/>
      <c r="FE420"/>
      <c r="FF420"/>
      <c r="FG420"/>
      <c r="FH420"/>
      <c r="FI420"/>
      <c r="FJ420"/>
      <c r="FK420"/>
      <c r="FL420"/>
      <c r="FM420"/>
      <c r="FN420"/>
      <c r="FO420"/>
      <c r="FP420"/>
      <c r="FQ420"/>
      <c r="FR420"/>
      <c r="FS420"/>
    </row>
    <row r="421" spans="1:175">
      <c r="A421" s="255">
        <v>173</v>
      </c>
      <c r="B421" s="255" t="s">
        <v>175</v>
      </c>
      <c r="C421" s="255" t="s">
        <v>299</v>
      </c>
      <c r="D421" s="221">
        <v>26.9375</v>
      </c>
      <c r="E421" s="221">
        <v>25.75</v>
      </c>
      <c r="F421" s="221">
        <v>30</v>
      </c>
      <c r="G421" s="221"/>
      <c r="H421" s="221"/>
      <c r="I421" s="221"/>
      <c r="J421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  <c r="BE421"/>
      <c r="BF421"/>
      <c r="BG421"/>
      <c r="BH421"/>
      <c r="BI421"/>
      <c r="BJ421"/>
      <c r="BK421"/>
      <c r="BL421"/>
      <c r="BM421"/>
      <c r="BN421"/>
      <c r="BO421"/>
      <c r="BP421"/>
      <c r="BQ421"/>
      <c r="BR421"/>
      <c r="BS421"/>
      <c r="BT421"/>
      <c r="BU421"/>
      <c r="BV421"/>
      <c r="BW421"/>
      <c r="BX421"/>
      <c r="BY421"/>
      <c r="BZ421"/>
      <c r="CA421"/>
      <c r="CB421"/>
      <c r="CC421"/>
      <c r="CD421"/>
      <c r="CE421"/>
      <c r="CF421"/>
      <c r="CG421"/>
      <c r="CH421"/>
      <c r="CI421"/>
      <c r="CJ421"/>
      <c r="CK421"/>
      <c r="CL421"/>
      <c r="CM421"/>
      <c r="CN421"/>
      <c r="CO421"/>
      <c r="CP421"/>
      <c r="CQ421"/>
      <c r="CR421"/>
      <c r="CS421"/>
      <c r="CT421"/>
      <c r="CU421"/>
      <c r="CV421"/>
      <c r="CW421"/>
      <c r="CX421"/>
      <c r="CY421"/>
      <c r="CZ421"/>
      <c r="DA421"/>
      <c r="DB421"/>
      <c r="DC421"/>
      <c r="DD421"/>
      <c r="DE421"/>
      <c r="DF421"/>
      <c r="DG421"/>
      <c r="DH421"/>
      <c r="DI421"/>
      <c r="DJ421"/>
      <c r="DK421"/>
      <c r="DL421"/>
      <c r="DM421"/>
      <c r="DN421"/>
      <c r="DO421"/>
      <c r="DP421"/>
      <c r="DQ421"/>
      <c r="DR421"/>
      <c r="DS421"/>
      <c r="DT421"/>
      <c r="DU421"/>
      <c r="DV421"/>
      <c r="DW421"/>
      <c r="DX421"/>
      <c r="DY421"/>
      <c r="DZ421"/>
      <c r="EA421"/>
      <c r="EB421"/>
      <c r="EC421"/>
      <c r="ED421"/>
      <c r="EE421"/>
      <c r="EF421"/>
      <c r="EG421"/>
      <c r="EH421"/>
      <c r="EI421"/>
      <c r="EJ421"/>
      <c r="EK421"/>
      <c r="EL421"/>
      <c r="EM421"/>
      <c r="EN421"/>
      <c r="EO421"/>
      <c r="EP421"/>
      <c r="EQ421"/>
      <c r="ER421"/>
      <c r="ES421"/>
      <c r="ET421"/>
      <c r="EU421"/>
      <c r="EV421"/>
      <c r="EW421"/>
      <c r="EX421"/>
      <c r="EY421"/>
      <c r="EZ421"/>
      <c r="FA421"/>
      <c r="FB421"/>
      <c r="FC421"/>
      <c r="FD421"/>
      <c r="FE421"/>
      <c r="FF421"/>
      <c r="FG421"/>
      <c r="FH421"/>
      <c r="FI421"/>
      <c r="FJ421"/>
      <c r="FK421"/>
      <c r="FL421"/>
      <c r="FM421"/>
      <c r="FN421"/>
      <c r="FO421"/>
      <c r="FP421"/>
      <c r="FQ421"/>
      <c r="FR421"/>
      <c r="FS421"/>
    </row>
    <row r="422" spans="1:175">
      <c r="A422" s="255">
        <v>173</v>
      </c>
      <c r="B422" s="255" t="s">
        <v>259</v>
      </c>
      <c r="C422" s="255" t="s">
        <v>299</v>
      </c>
      <c r="D422" s="221">
        <v>28.5</v>
      </c>
      <c r="E422" s="221">
        <v>28.5</v>
      </c>
      <c r="F422" s="221">
        <v>28.5</v>
      </c>
      <c r="G422" s="221"/>
      <c r="H422" s="221"/>
      <c r="I422" s="221"/>
      <c r="J42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  <c r="BE422"/>
      <c r="BF422"/>
      <c r="BG422"/>
      <c r="BH422"/>
      <c r="BI422"/>
      <c r="BJ422"/>
      <c r="BK422"/>
      <c r="BL422"/>
      <c r="BM422"/>
      <c r="BN422"/>
      <c r="BO422"/>
      <c r="BP422"/>
      <c r="BQ422"/>
      <c r="BR422"/>
      <c r="BS422"/>
      <c r="BT422"/>
      <c r="BU422"/>
      <c r="BV422"/>
      <c r="BW422"/>
      <c r="BX422"/>
      <c r="BY422"/>
      <c r="BZ422"/>
      <c r="CA422"/>
      <c r="CB422"/>
      <c r="CC422"/>
      <c r="CD422"/>
      <c r="CE422"/>
      <c r="CF422"/>
      <c r="CG422"/>
      <c r="CH422"/>
      <c r="CI422"/>
      <c r="CJ422"/>
      <c r="CK422"/>
      <c r="CL422"/>
      <c r="CM422"/>
      <c r="CN422"/>
      <c r="CO422"/>
      <c r="CP422"/>
      <c r="CQ422"/>
      <c r="CR422"/>
      <c r="CS422"/>
      <c r="CT422"/>
      <c r="CU422"/>
      <c r="CV422"/>
      <c r="CW422"/>
      <c r="CX422"/>
      <c r="CY422"/>
      <c r="CZ422"/>
      <c r="DA422"/>
      <c r="DB422"/>
      <c r="DC422"/>
      <c r="DD422"/>
      <c r="DE422"/>
      <c r="DF422"/>
      <c r="DG422"/>
      <c r="DH422"/>
      <c r="DI422"/>
      <c r="DJ422"/>
      <c r="DK422"/>
      <c r="DL422"/>
      <c r="DM422"/>
      <c r="DN422"/>
      <c r="DO422"/>
      <c r="DP422"/>
      <c r="DQ422"/>
      <c r="DR422"/>
      <c r="DS422"/>
      <c r="DT422"/>
      <c r="DU422"/>
      <c r="DV422"/>
      <c r="DW422"/>
      <c r="DX422"/>
      <c r="DY422"/>
      <c r="DZ422"/>
      <c r="EA422"/>
      <c r="EB422"/>
      <c r="EC422"/>
      <c r="ED422"/>
      <c r="EE422"/>
      <c r="EF422"/>
      <c r="EG422"/>
      <c r="EH422"/>
      <c r="EI422"/>
      <c r="EJ422"/>
      <c r="EK422"/>
      <c r="EL422"/>
      <c r="EM422"/>
      <c r="EN422"/>
      <c r="EO422"/>
      <c r="EP422"/>
      <c r="EQ422"/>
      <c r="ER422"/>
      <c r="ES422"/>
      <c r="ET422"/>
      <c r="EU422"/>
      <c r="EV422"/>
      <c r="EW422"/>
      <c r="EX422"/>
      <c r="EY422"/>
      <c r="EZ422"/>
      <c r="FA422"/>
      <c r="FB422"/>
      <c r="FC422"/>
      <c r="FD422"/>
      <c r="FE422"/>
      <c r="FF422"/>
      <c r="FG422"/>
      <c r="FH422"/>
      <c r="FI422"/>
      <c r="FJ422"/>
      <c r="FK422"/>
      <c r="FL422"/>
      <c r="FM422"/>
      <c r="FN422"/>
      <c r="FO422"/>
      <c r="FP422"/>
      <c r="FQ422"/>
      <c r="FR422"/>
      <c r="FS422"/>
    </row>
    <row r="423" spans="1:175">
      <c r="A423" s="255">
        <v>82</v>
      </c>
      <c r="B423" s="255" t="s">
        <v>190</v>
      </c>
      <c r="C423" s="255" t="s">
        <v>113</v>
      </c>
      <c r="D423" s="221">
        <v>15.5</v>
      </c>
      <c r="E423" s="221">
        <v>15</v>
      </c>
      <c r="F423" s="221">
        <v>16</v>
      </c>
      <c r="G423" s="221"/>
      <c r="H423" s="221"/>
      <c r="I423" s="221"/>
      <c r="J423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  <c r="BE423"/>
      <c r="BF423"/>
      <c r="BG423"/>
      <c r="BH423"/>
      <c r="BI423"/>
      <c r="BJ423"/>
      <c r="BK423"/>
      <c r="BL423"/>
      <c r="BM423"/>
      <c r="BN423"/>
      <c r="BO423"/>
      <c r="BP423"/>
      <c r="BQ423"/>
      <c r="BR423"/>
      <c r="BS423"/>
      <c r="BT423"/>
      <c r="BU423"/>
      <c r="BV423"/>
      <c r="BW423"/>
      <c r="BX423"/>
      <c r="BY423"/>
      <c r="BZ423"/>
      <c r="CA423"/>
      <c r="CB423"/>
      <c r="CC423"/>
      <c r="CD423"/>
      <c r="CE423"/>
      <c r="CF423"/>
      <c r="CG423"/>
      <c r="CH423"/>
      <c r="CI423"/>
      <c r="CJ423"/>
      <c r="CK423"/>
      <c r="CL423"/>
      <c r="CM423"/>
      <c r="CN423"/>
      <c r="CO423"/>
      <c r="CP423"/>
      <c r="CQ423"/>
      <c r="CR423"/>
      <c r="CS423"/>
      <c r="CT423"/>
      <c r="CU423"/>
      <c r="CV423"/>
      <c r="CW423"/>
      <c r="CX423"/>
      <c r="CY423"/>
      <c r="CZ423"/>
      <c r="DA423"/>
      <c r="DB423"/>
      <c r="DC423"/>
      <c r="DD423"/>
      <c r="DE423"/>
      <c r="DF423"/>
      <c r="DG423"/>
      <c r="DH423"/>
      <c r="DI423"/>
      <c r="DJ423"/>
      <c r="DK423"/>
      <c r="DL423"/>
      <c r="DM423"/>
      <c r="DN423"/>
      <c r="DO423"/>
      <c r="DP423"/>
      <c r="DQ423"/>
      <c r="DR423"/>
      <c r="DS423"/>
      <c r="DT423"/>
      <c r="DU423"/>
      <c r="DV423"/>
      <c r="DW423"/>
      <c r="DX423"/>
      <c r="DY423"/>
      <c r="DZ423"/>
      <c r="EA423"/>
      <c r="EB423"/>
      <c r="EC423"/>
      <c r="ED423"/>
      <c r="EE423"/>
      <c r="EF423"/>
      <c r="EG423"/>
      <c r="EH423"/>
      <c r="EI423"/>
      <c r="EJ423"/>
      <c r="EK423"/>
      <c r="EL423"/>
      <c r="EM423"/>
      <c r="EN423"/>
      <c r="EO423"/>
      <c r="EP423"/>
      <c r="EQ423"/>
      <c r="ER423"/>
      <c r="ES423"/>
      <c r="ET423"/>
      <c r="EU423"/>
      <c r="EV423"/>
      <c r="EW423"/>
      <c r="EX423"/>
      <c r="EY423"/>
      <c r="EZ423"/>
      <c r="FA423"/>
      <c r="FB423"/>
      <c r="FC423"/>
      <c r="FD423"/>
      <c r="FE423"/>
      <c r="FF423"/>
      <c r="FG423"/>
      <c r="FH423"/>
      <c r="FI423"/>
      <c r="FJ423"/>
      <c r="FK423"/>
      <c r="FL423"/>
      <c r="FM423"/>
      <c r="FN423"/>
      <c r="FO423"/>
      <c r="FP423"/>
      <c r="FQ423"/>
      <c r="FR423"/>
      <c r="FS423"/>
    </row>
    <row r="424" spans="1:175">
      <c r="A424" s="255">
        <v>71</v>
      </c>
      <c r="B424" s="255" t="s">
        <v>190</v>
      </c>
      <c r="C424" s="255" t="s">
        <v>133</v>
      </c>
      <c r="D424" s="221">
        <v>5</v>
      </c>
      <c r="E424" s="221">
        <v>5</v>
      </c>
      <c r="F424" s="221">
        <v>5</v>
      </c>
      <c r="G424" s="221"/>
      <c r="H424" s="221"/>
      <c r="I424" s="221"/>
      <c r="J424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  <c r="BE424"/>
      <c r="BF424"/>
      <c r="BG424"/>
      <c r="BH424"/>
      <c r="BI424"/>
      <c r="BJ424"/>
      <c r="BK424"/>
      <c r="BL424"/>
      <c r="BM424"/>
      <c r="BN424"/>
      <c r="BO424"/>
      <c r="BP424"/>
      <c r="BQ424"/>
      <c r="BR424"/>
      <c r="BS424"/>
      <c r="BT424"/>
      <c r="BU424"/>
      <c r="BV424"/>
      <c r="BW424"/>
      <c r="BX424"/>
      <c r="BY424"/>
      <c r="BZ424"/>
      <c r="CA424"/>
      <c r="CB424"/>
      <c r="CC424"/>
      <c r="CD424"/>
      <c r="CE424"/>
      <c r="CF424"/>
      <c r="CG424"/>
      <c r="CH424"/>
      <c r="CI424"/>
      <c r="CJ424"/>
      <c r="CK424"/>
      <c r="CL424"/>
      <c r="CM424"/>
      <c r="CN424"/>
      <c r="CO424"/>
      <c r="CP424"/>
      <c r="CQ424"/>
      <c r="CR424"/>
      <c r="CS424"/>
      <c r="CT424"/>
      <c r="CU424"/>
      <c r="CV424"/>
      <c r="CW424"/>
      <c r="CX424"/>
      <c r="CY424"/>
      <c r="CZ424"/>
      <c r="DA424"/>
      <c r="DB424"/>
      <c r="DC424"/>
      <c r="DD424"/>
      <c r="DE424"/>
      <c r="DF424"/>
      <c r="DG424"/>
      <c r="DH424"/>
      <c r="DI424"/>
      <c r="DJ424"/>
      <c r="DK424"/>
      <c r="DL424"/>
      <c r="DM424"/>
      <c r="DN424"/>
      <c r="DO424"/>
      <c r="DP424"/>
      <c r="DQ424"/>
      <c r="DR424"/>
      <c r="DS424"/>
      <c r="DT424"/>
      <c r="DU424"/>
      <c r="DV424"/>
      <c r="DW424"/>
      <c r="DX424"/>
      <c r="DY424"/>
      <c r="DZ424"/>
      <c r="EA424"/>
      <c r="EB424"/>
      <c r="EC424"/>
      <c r="ED424"/>
      <c r="EE424"/>
      <c r="EF424"/>
      <c r="EG424"/>
      <c r="EH424"/>
      <c r="EI424"/>
      <c r="EJ424"/>
      <c r="EK424"/>
      <c r="EL424"/>
      <c r="EM424"/>
      <c r="EN424"/>
      <c r="EO424"/>
      <c r="EP424"/>
      <c r="EQ424"/>
      <c r="ER424"/>
      <c r="ES424"/>
      <c r="ET424"/>
      <c r="EU424"/>
      <c r="EV424"/>
      <c r="EW424"/>
      <c r="EX424"/>
      <c r="EY424"/>
      <c r="EZ424"/>
      <c r="FA424"/>
      <c r="FB424"/>
      <c r="FC424"/>
      <c r="FD424"/>
      <c r="FE424"/>
      <c r="FF424"/>
      <c r="FG424"/>
      <c r="FH424"/>
      <c r="FI424"/>
      <c r="FJ424"/>
      <c r="FK424"/>
      <c r="FL424"/>
      <c r="FM424"/>
      <c r="FN424"/>
      <c r="FO424"/>
      <c r="FP424"/>
      <c r="FQ424"/>
      <c r="FR424"/>
      <c r="FS424"/>
    </row>
    <row r="425" spans="1:175">
      <c r="A425" s="255">
        <v>71</v>
      </c>
      <c r="B425" s="255" t="s">
        <v>175</v>
      </c>
      <c r="C425" s="255" t="s">
        <v>133</v>
      </c>
      <c r="D425" s="221">
        <v>5</v>
      </c>
      <c r="E425" s="221">
        <v>5</v>
      </c>
      <c r="F425" s="221">
        <v>5</v>
      </c>
      <c r="G425" s="221"/>
      <c r="H425" s="221"/>
      <c r="I425" s="221"/>
      <c r="J425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  <c r="BE425"/>
      <c r="BF425"/>
      <c r="BG425"/>
      <c r="BH425"/>
      <c r="BI425"/>
      <c r="BJ425"/>
      <c r="BK425"/>
      <c r="BL425"/>
      <c r="BM425"/>
      <c r="BN425"/>
      <c r="BO425"/>
      <c r="BP425"/>
      <c r="BQ425"/>
      <c r="BR425"/>
      <c r="BS425"/>
      <c r="BT425"/>
      <c r="BU425"/>
      <c r="BV425"/>
      <c r="BW425"/>
      <c r="BX425"/>
      <c r="BY425"/>
      <c r="BZ425"/>
      <c r="CA425"/>
      <c r="CB425"/>
      <c r="CC425"/>
      <c r="CD425"/>
      <c r="CE425"/>
      <c r="CF425"/>
      <c r="CG425"/>
      <c r="CH425"/>
      <c r="CI425"/>
      <c r="CJ425"/>
      <c r="CK425"/>
      <c r="CL425"/>
      <c r="CM425"/>
      <c r="CN425"/>
      <c r="CO425"/>
      <c r="CP425"/>
      <c r="CQ425"/>
      <c r="CR425"/>
      <c r="CS425"/>
      <c r="CT425"/>
      <c r="CU425"/>
      <c r="CV425"/>
      <c r="CW425"/>
      <c r="CX425"/>
      <c r="CY425"/>
      <c r="CZ425"/>
      <c r="DA425"/>
      <c r="DB425"/>
      <c r="DC425"/>
      <c r="DD425"/>
      <c r="DE425"/>
      <c r="DF425"/>
      <c r="DG425"/>
      <c r="DH425"/>
      <c r="DI425"/>
      <c r="DJ425"/>
      <c r="DK425"/>
      <c r="DL425"/>
      <c r="DM425"/>
      <c r="DN425"/>
      <c r="DO425"/>
      <c r="DP425"/>
      <c r="DQ425"/>
      <c r="DR425"/>
      <c r="DS425"/>
      <c r="DT425"/>
      <c r="DU425"/>
      <c r="DV425"/>
      <c r="DW425"/>
      <c r="DX425"/>
      <c r="DY425"/>
      <c r="DZ425"/>
      <c r="EA425"/>
      <c r="EB425"/>
      <c r="EC425"/>
      <c r="ED425"/>
      <c r="EE425"/>
      <c r="EF425"/>
      <c r="EG425"/>
      <c r="EH425"/>
      <c r="EI425"/>
      <c r="EJ425"/>
      <c r="EK425"/>
      <c r="EL425"/>
      <c r="EM425"/>
      <c r="EN425"/>
      <c r="EO425"/>
      <c r="EP425"/>
      <c r="EQ425"/>
      <c r="ER425"/>
      <c r="ES425"/>
      <c r="ET425"/>
      <c r="EU425"/>
      <c r="EV425"/>
      <c r="EW425"/>
      <c r="EX425"/>
      <c r="EY425"/>
      <c r="EZ425"/>
      <c r="FA425"/>
      <c r="FB425"/>
      <c r="FC425"/>
      <c r="FD425"/>
      <c r="FE425"/>
      <c r="FF425"/>
      <c r="FG425"/>
      <c r="FH425"/>
      <c r="FI425"/>
      <c r="FJ425"/>
      <c r="FK425"/>
      <c r="FL425"/>
      <c r="FM425"/>
      <c r="FN425"/>
      <c r="FO425"/>
      <c r="FP425"/>
      <c r="FQ425"/>
      <c r="FR425"/>
      <c r="FS425"/>
    </row>
    <row r="426" spans="1:175">
      <c r="A426" s="255">
        <v>48</v>
      </c>
      <c r="B426" s="255" t="s">
        <v>190</v>
      </c>
      <c r="C426" s="255" t="s">
        <v>86</v>
      </c>
      <c r="D426" s="221">
        <v>180</v>
      </c>
      <c r="E426" s="221">
        <v>180</v>
      </c>
      <c r="F426" s="221">
        <v>180</v>
      </c>
      <c r="G426" s="221"/>
      <c r="H426" s="221"/>
      <c r="I426" s="221"/>
      <c r="J426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  <c r="BE426"/>
      <c r="BF426"/>
      <c r="BG426"/>
      <c r="BH426"/>
      <c r="BI426"/>
      <c r="BJ426"/>
      <c r="BK426"/>
      <c r="BL426"/>
      <c r="BM426"/>
      <c r="BN426"/>
      <c r="BO426"/>
      <c r="BP426"/>
      <c r="BQ426"/>
      <c r="BR426"/>
      <c r="BS426"/>
      <c r="BT426"/>
      <c r="BU426"/>
      <c r="BV426"/>
      <c r="BW426"/>
      <c r="BX426"/>
      <c r="BY426"/>
      <c r="BZ426"/>
      <c r="CA426"/>
      <c r="CB426"/>
      <c r="CC426"/>
      <c r="CD426"/>
      <c r="CE426"/>
      <c r="CF426"/>
      <c r="CG426"/>
      <c r="CH426"/>
      <c r="CI426"/>
      <c r="CJ426"/>
      <c r="CK426"/>
      <c r="CL426"/>
      <c r="CM426"/>
      <c r="CN426"/>
      <c r="CO426"/>
      <c r="CP426"/>
      <c r="CQ426"/>
      <c r="CR426"/>
      <c r="CS426"/>
      <c r="CT426"/>
      <c r="CU426"/>
      <c r="CV426"/>
      <c r="CW426"/>
      <c r="CX426"/>
      <c r="CY426"/>
      <c r="CZ426"/>
      <c r="DA426"/>
      <c r="DB426"/>
      <c r="DC426"/>
      <c r="DD426"/>
      <c r="DE426"/>
      <c r="DF426"/>
      <c r="DG426"/>
      <c r="DH426"/>
      <c r="DI426"/>
      <c r="DJ426"/>
      <c r="DK426"/>
      <c r="DL426"/>
      <c r="DM426"/>
      <c r="DN426"/>
      <c r="DO426"/>
      <c r="DP426"/>
      <c r="DQ426"/>
      <c r="DR426"/>
      <c r="DS426"/>
      <c r="DT426"/>
      <c r="DU426"/>
      <c r="DV426"/>
      <c r="DW426"/>
      <c r="DX426"/>
      <c r="DY426"/>
      <c r="DZ426"/>
      <c r="EA426"/>
      <c r="EB426"/>
      <c r="EC426"/>
      <c r="ED426"/>
      <c r="EE426"/>
      <c r="EF426"/>
      <c r="EG426"/>
      <c r="EH426"/>
      <c r="EI426"/>
      <c r="EJ426"/>
      <c r="EK426"/>
      <c r="EL426"/>
      <c r="EM426"/>
      <c r="EN426"/>
      <c r="EO426"/>
      <c r="EP426"/>
      <c r="EQ426"/>
      <c r="ER426"/>
      <c r="ES426"/>
      <c r="ET426"/>
      <c r="EU426"/>
      <c r="EV426"/>
      <c r="EW426"/>
      <c r="EX426"/>
      <c r="EY426"/>
      <c r="EZ426"/>
      <c r="FA426"/>
      <c r="FB426"/>
      <c r="FC426"/>
      <c r="FD426"/>
      <c r="FE426"/>
      <c r="FF426"/>
      <c r="FG426"/>
      <c r="FH426"/>
      <c r="FI426"/>
      <c r="FJ426"/>
      <c r="FK426"/>
      <c r="FL426"/>
      <c r="FM426"/>
      <c r="FN426"/>
      <c r="FO426"/>
      <c r="FP426"/>
      <c r="FQ426"/>
      <c r="FR426"/>
      <c r="FS426"/>
    </row>
    <row r="427" spans="1:175">
      <c r="A427" s="255">
        <v>38</v>
      </c>
      <c r="B427" s="255" t="s">
        <v>190</v>
      </c>
      <c r="C427" s="255" t="s">
        <v>76</v>
      </c>
      <c r="D427" s="221">
        <v>100</v>
      </c>
      <c r="E427" s="221">
        <v>100</v>
      </c>
      <c r="F427" s="221">
        <v>100</v>
      </c>
      <c r="G427" s="221"/>
      <c r="H427" s="221"/>
      <c r="I427" s="221"/>
      <c r="J427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  <c r="BE427"/>
      <c r="BF427"/>
      <c r="BG427"/>
      <c r="BH427"/>
      <c r="BI427"/>
      <c r="BJ427"/>
      <c r="BK427"/>
      <c r="BL427"/>
      <c r="BM427"/>
      <c r="BN427"/>
      <c r="BO427"/>
      <c r="BP427"/>
      <c r="BQ427"/>
      <c r="BR427"/>
      <c r="BS427"/>
      <c r="BT427"/>
      <c r="BU427"/>
      <c r="BV427"/>
      <c r="BW427"/>
      <c r="BX427"/>
      <c r="BY427"/>
      <c r="BZ427"/>
      <c r="CA427"/>
      <c r="CB427"/>
      <c r="CC427"/>
      <c r="CD427"/>
      <c r="CE427"/>
      <c r="CF427"/>
      <c r="CG427"/>
      <c r="CH427"/>
      <c r="CI427"/>
      <c r="CJ427"/>
      <c r="CK427"/>
      <c r="CL427"/>
      <c r="CM427"/>
      <c r="CN427"/>
      <c r="CO427"/>
      <c r="CP427"/>
      <c r="CQ427"/>
      <c r="CR427"/>
      <c r="CS427"/>
      <c r="CT427"/>
      <c r="CU427"/>
      <c r="CV427"/>
      <c r="CW427"/>
      <c r="CX427"/>
      <c r="CY427"/>
      <c r="CZ427"/>
      <c r="DA427"/>
      <c r="DB427"/>
      <c r="DC427"/>
      <c r="DD427"/>
      <c r="DE427"/>
      <c r="DF427"/>
      <c r="DG427"/>
      <c r="DH427"/>
      <c r="DI427"/>
      <c r="DJ427"/>
      <c r="DK427"/>
      <c r="DL427"/>
      <c r="DM427"/>
      <c r="DN427"/>
      <c r="DO427"/>
      <c r="DP427"/>
      <c r="DQ427"/>
      <c r="DR427"/>
      <c r="DS427"/>
      <c r="DT427"/>
      <c r="DU427"/>
      <c r="DV427"/>
      <c r="DW427"/>
      <c r="DX427"/>
      <c r="DY427"/>
      <c r="DZ427"/>
      <c r="EA427"/>
      <c r="EB427"/>
      <c r="EC427"/>
      <c r="ED427"/>
      <c r="EE427"/>
      <c r="EF427"/>
      <c r="EG427"/>
      <c r="EH427"/>
      <c r="EI427"/>
      <c r="EJ427"/>
      <c r="EK427"/>
      <c r="EL427"/>
      <c r="EM427"/>
      <c r="EN427"/>
      <c r="EO427"/>
      <c r="EP427"/>
      <c r="EQ427"/>
      <c r="ER427"/>
      <c r="ES427"/>
      <c r="ET427"/>
      <c r="EU427"/>
      <c r="EV427"/>
      <c r="EW427"/>
      <c r="EX427"/>
      <c r="EY427"/>
      <c r="EZ427"/>
      <c r="FA427"/>
      <c r="FB427"/>
      <c r="FC427"/>
      <c r="FD427"/>
      <c r="FE427"/>
      <c r="FF427"/>
      <c r="FG427"/>
      <c r="FH427"/>
      <c r="FI427"/>
      <c r="FJ427"/>
      <c r="FK427"/>
      <c r="FL427"/>
      <c r="FM427"/>
      <c r="FN427"/>
      <c r="FO427"/>
      <c r="FP427"/>
      <c r="FQ427"/>
      <c r="FR427"/>
      <c r="FS427"/>
    </row>
    <row r="428" spans="1:175">
      <c r="A428" s="255">
        <v>38</v>
      </c>
      <c r="B428" s="255" t="s">
        <v>182</v>
      </c>
      <c r="C428" s="255" t="s">
        <v>76</v>
      </c>
      <c r="D428" s="221">
        <v>170</v>
      </c>
      <c r="E428" s="221">
        <v>170</v>
      </c>
      <c r="F428" s="221">
        <v>170</v>
      </c>
      <c r="G428" s="221"/>
      <c r="H428" s="221"/>
      <c r="I428" s="221"/>
      <c r="J428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  <c r="BE428"/>
      <c r="BF428"/>
      <c r="BG428"/>
      <c r="BH428"/>
      <c r="BI428"/>
      <c r="BJ428"/>
      <c r="BK428"/>
      <c r="BL428"/>
      <c r="BM428"/>
      <c r="BN428"/>
      <c r="BO428"/>
      <c r="BP428"/>
      <c r="BQ428"/>
      <c r="BR428"/>
      <c r="BS428"/>
      <c r="BT428"/>
      <c r="BU428"/>
      <c r="BV428"/>
      <c r="BW428"/>
      <c r="BX428"/>
      <c r="BY428"/>
      <c r="BZ428"/>
      <c r="CA428"/>
      <c r="CB428"/>
      <c r="CC428"/>
      <c r="CD428"/>
      <c r="CE428"/>
      <c r="CF428"/>
      <c r="CG428"/>
      <c r="CH428"/>
      <c r="CI428"/>
      <c r="CJ428"/>
      <c r="CK428"/>
      <c r="CL428"/>
      <c r="CM428"/>
      <c r="CN428"/>
      <c r="CO428"/>
      <c r="CP428"/>
      <c r="CQ428"/>
      <c r="CR428"/>
      <c r="CS428"/>
      <c r="CT428"/>
      <c r="CU428"/>
      <c r="CV428"/>
      <c r="CW428"/>
      <c r="CX428"/>
      <c r="CY428"/>
      <c r="CZ428"/>
      <c r="DA428"/>
      <c r="DB428"/>
      <c r="DC428"/>
      <c r="DD428"/>
      <c r="DE428"/>
      <c r="DF428"/>
      <c r="DG428"/>
      <c r="DH428"/>
      <c r="DI428"/>
      <c r="DJ428"/>
      <c r="DK428"/>
      <c r="DL428"/>
      <c r="DM428"/>
      <c r="DN428"/>
      <c r="DO428"/>
      <c r="DP428"/>
      <c r="DQ428"/>
      <c r="DR428"/>
      <c r="DS428"/>
      <c r="DT428"/>
      <c r="DU428"/>
      <c r="DV428"/>
      <c r="DW428"/>
      <c r="DX428"/>
      <c r="DY428"/>
      <c r="DZ428"/>
      <c r="EA428"/>
      <c r="EB428"/>
      <c r="EC428"/>
      <c r="ED428"/>
      <c r="EE428"/>
      <c r="EF428"/>
      <c r="EG428"/>
      <c r="EH428"/>
      <c r="EI428"/>
      <c r="EJ428"/>
      <c r="EK428"/>
      <c r="EL428"/>
      <c r="EM428"/>
      <c r="EN428"/>
      <c r="EO428"/>
      <c r="EP428"/>
      <c r="EQ428"/>
      <c r="ER428"/>
      <c r="ES428"/>
      <c r="ET428"/>
      <c r="EU428"/>
      <c r="EV428"/>
      <c r="EW428"/>
      <c r="EX428"/>
      <c r="EY428"/>
      <c r="EZ428"/>
      <c r="FA428"/>
      <c r="FB428"/>
      <c r="FC428"/>
      <c r="FD428"/>
      <c r="FE428"/>
      <c r="FF428"/>
      <c r="FG428"/>
      <c r="FH428"/>
      <c r="FI428"/>
      <c r="FJ428"/>
      <c r="FK428"/>
      <c r="FL428"/>
      <c r="FM428"/>
      <c r="FN428"/>
      <c r="FO428"/>
      <c r="FP428"/>
      <c r="FQ428"/>
      <c r="FR428"/>
      <c r="FS428"/>
    </row>
    <row r="429" spans="1:175">
      <c r="A429" s="255">
        <v>38</v>
      </c>
      <c r="B429" s="255" t="s">
        <v>259</v>
      </c>
      <c r="C429" s="255" t="s">
        <v>76</v>
      </c>
      <c r="D429" s="221">
        <v>140</v>
      </c>
      <c r="E429" s="221">
        <v>140</v>
      </c>
      <c r="F429" s="221">
        <v>140</v>
      </c>
      <c r="G429" s="221"/>
      <c r="H429" s="221"/>
      <c r="I429" s="221"/>
      <c r="J429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  <c r="BE429"/>
      <c r="BF429"/>
      <c r="BG429"/>
      <c r="BH429"/>
      <c r="BI429"/>
      <c r="BJ429"/>
      <c r="BK429"/>
      <c r="BL429"/>
      <c r="BM429"/>
      <c r="BN429"/>
      <c r="BO429"/>
      <c r="BP429"/>
      <c r="BQ429"/>
      <c r="BR429"/>
      <c r="BS429"/>
      <c r="BT429"/>
      <c r="BU429"/>
      <c r="BV429"/>
      <c r="BW429"/>
      <c r="BX429"/>
      <c r="BY429"/>
      <c r="BZ429"/>
      <c r="CA429"/>
      <c r="CB429"/>
      <c r="CC429"/>
      <c r="CD429"/>
      <c r="CE429"/>
      <c r="CF429"/>
      <c r="CG429"/>
      <c r="CH429"/>
      <c r="CI429"/>
      <c r="CJ429"/>
      <c r="CK429"/>
      <c r="CL429"/>
      <c r="CM429"/>
      <c r="CN429"/>
      <c r="CO429"/>
      <c r="CP429"/>
      <c r="CQ429"/>
      <c r="CR429"/>
      <c r="CS429"/>
      <c r="CT429"/>
      <c r="CU429"/>
      <c r="CV429"/>
      <c r="CW429"/>
      <c r="CX429"/>
      <c r="CY429"/>
      <c r="CZ429"/>
      <c r="DA429"/>
      <c r="DB429"/>
      <c r="DC429"/>
      <c r="DD429"/>
      <c r="DE429"/>
      <c r="DF429"/>
      <c r="DG429"/>
      <c r="DH429"/>
      <c r="DI429"/>
      <c r="DJ429"/>
      <c r="DK429"/>
      <c r="DL429"/>
      <c r="DM429"/>
      <c r="DN429"/>
      <c r="DO429"/>
      <c r="DP429"/>
      <c r="DQ429"/>
      <c r="DR429"/>
      <c r="DS429"/>
      <c r="DT429"/>
      <c r="DU429"/>
      <c r="DV429"/>
      <c r="DW429"/>
      <c r="DX429"/>
      <c r="DY429"/>
      <c r="DZ429"/>
      <c r="EA429"/>
      <c r="EB429"/>
      <c r="EC429"/>
      <c r="ED429"/>
      <c r="EE429"/>
      <c r="EF429"/>
      <c r="EG429"/>
      <c r="EH429"/>
      <c r="EI429"/>
      <c r="EJ429"/>
      <c r="EK429"/>
      <c r="EL429"/>
      <c r="EM429"/>
      <c r="EN429"/>
      <c r="EO429"/>
      <c r="EP429"/>
      <c r="EQ429"/>
      <c r="ER429"/>
      <c r="ES429"/>
      <c r="ET429"/>
      <c r="EU429"/>
      <c r="EV429"/>
      <c r="EW429"/>
      <c r="EX429"/>
      <c r="EY429"/>
      <c r="EZ429"/>
      <c r="FA429"/>
      <c r="FB429"/>
      <c r="FC429"/>
      <c r="FD429"/>
      <c r="FE429"/>
      <c r="FF429"/>
      <c r="FG429"/>
      <c r="FH429"/>
      <c r="FI429"/>
      <c r="FJ429"/>
      <c r="FK429"/>
      <c r="FL429"/>
      <c r="FM429"/>
      <c r="FN429"/>
      <c r="FO429"/>
      <c r="FP429"/>
      <c r="FQ429"/>
      <c r="FR429"/>
      <c r="FS429"/>
    </row>
    <row r="430" spans="1:175">
      <c r="A430" s="255">
        <v>66</v>
      </c>
      <c r="B430" s="255" t="s">
        <v>190</v>
      </c>
      <c r="C430" s="255" t="s">
        <v>99</v>
      </c>
      <c r="D430" s="221">
        <v>65</v>
      </c>
      <c r="E430" s="221">
        <v>65</v>
      </c>
      <c r="F430" s="221">
        <v>65</v>
      </c>
      <c r="G430" s="221"/>
      <c r="H430" s="221"/>
      <c r="I430" s="221"/>
      <c r="J430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  <c r="BE430"/>
      <c r="BF430"/>
      <c r="BG430"/>
      <c r="BH430"/>
      <c r="BI430"/>
      <c r="BJ430"/>
      <c r="BK430"/>
      <c r="BL430"/>
      <c r="BM430"/>
      <c r="BN430"/>
      <c r="BO430"/>
      <c r="BP430"/>
      <c r="BQ430"/>
      <c r="BR430"/>
      <c r="BS430"/>
      <c r="BT430"/>
      <c r="BU430"/>
      <c r="BV430"/>
      <c r="BW430"/>
      <c r="BX430"/>
      <c r="BY430"/>
      <c r="BZ430"/>
      <c r="CA430"/>
      <c r="CB430"/>
      <c r="CC430"/>
      <c r="CD430"/>
      <c r="CE430"/>
      <c r="CF430"/>
      <c r="CG430"/>
      <c r="CH430"/>
      <c r="CI430"/>
      <c r="CJ430"/>
      <c r="CK430"/>
      <c r="CL430"/>
      <c r="CM430"/>
      <c r="CN430"/>
      <c r="CO430"/>
      <c r="CP430"/>
      <c r="CQ430"/>
      <c r="CR430"/>
      <c r="CS430"/>
      <c r="CT430"/>
      <c r="CU430"/>
      <c r="CV430"/>
      <c r="CW430"/>
      <c r="CX430"/>
      <c r="CY430"/>
      <c r="CZ430"/>
      <c r="DA430"/>
      <c r="DB430"/>
      <c r="DC430"/>
      <c r="DD430"/>
      <c r="DE430"/>
      <c r="DF430"/>
      <c r="DG430"/>
      <c r="DH430"/>
      <c r="DI430"/>
      <c r="DJ430"/>
      <c r="DK430"/>
      <c r="DL430"/>
      <c r="DM430"/>
      <c r="DN430"/>
      <c r="DO430"/>
      <c r="DP430"/>
      <c r="DQ430"/>
      <c r="DR430"/>
      <c r="DS430"/>
      <c r="DT430"/>
      <c r="DU430"/>
      <c r="DV430"/>
      <c r="DW430"/>
      <c r="DX430"/>
      <c r="DY430"/>
      <c r="DZ430"/>
      <c r="EA430"/>
      <c r="EB430"/>
      <c r="EC430"/>
      <c r="ED430"/>
      <c r="EE430"/>
      <c r="EF430"/>
      <c r="EG430"/>
      <c r="EH430"/>
      <c r="EI430"/>
      <c r="EJ430"/>
      <c r="EK430"/>
      <c r="EL430"/>
      <c r="EM430"/>
      <c r="EN430"/>
      <c r="EO430"/>
      <c r="EP430"/>
      <c r="EQ430"/>
      <c r="ER430"/>
      <c r="ES430"/>
      <c r="ET430"/>
      <c r="EU430"/>
      <c r="EV430"/>
      <c r="EW430"/>
      <c r="EX430"/>
      <c r="EY430"/>
      <c r="EZ430"/>
      <c r="FA430"/>
      <c r="FB430"/>
      <c r="FC430"/>
      <c r="FD430"/>
      <c r="FE430"/>
      <c r="FF430"/>
      <c r="FG430"/>
      <c r="FH430"/>
      <c r="FI430"/>
      <c r="FJ430"/>
      <c r="FK430"/>
      <c r="FL430"/>
      <c r="FM430"/>
      <c r="FN430"/>
      <c r="FO430"/>
      <c r="FP430"/>
      <c r="FQ430"/>
      <c r="FR430"/>
      <c r="FS430"/>
    </row>
    <row r="431" spans="1:175">
      <c r="A431" s="255">
        <v>66</v>
      </c>
      <c r="B431" s="255" t="s">
        <v>175</v>
      </c>
      <c r="C431" s="255" t="s">
        <v>99</v>
      </c>
      <c r="D431" s="221">
        <v>55</v>
      </c>
      <c r="E431" s="221">
        <v>55</v>
      </c>
      <c r="F431" s="221">
        <v>55</v>
      </c>
      <c r="G431" s="221"/>
      <c r="H431" s="221"/>
      <c r="I431" s="221"/>
      <c r="J431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  <c r="BE431"/>
      <c r="BF431"/>
      <c r="BG431"/>
      <c r="BH431"/>
      <c r="BI431"/>
      <c r="BJ431"/>
      <c r="BK431"/>
      <c r="BL431"/>
      <c r="BM431"/>
      <c r="BN431"/>
      <c r="BO431"/>
      <c r="BP431"/>
      <c r="BQ431"/>
      <c r="BR431"/>
      <c r="BS431"/>
      <c r="BT431"/>
      <c r="BU431"/>
      <c r="BV431"/>
      <c r="BW431"/>
      <c r="BX431"/>
      <c r="BY431"/>
      <c r="BZ431"/>
      <c r="CA431"/>
      <c r="CB431"/>
      <c r="CC431"/>
      <c r="CD431"/>
      <c r="CE431"/>
      <c r="CF431"/>
      <c r="CG431"/>
      <c r="CH431"/>
      <c r="CI431"/>
      <c r="CJ431"/>
      <c r="CK431"/>
      <c r="CL431"/>
      <c r="CM431"/>
      <c r="CN431"/>
      <c r="CO431"/>
      <c r="CP431"/>
      <c r="CQ431"/>
      <c r="CR431"/>
      <c r="CS431"/>
      <c r="CT431"/>
      <c r="CU431"/>
      <c r="CV431"/>
      <c r="CW431"/>
      <c r="CX431"/>
      <c r="CY431"/>
      <c r="CZ431"/>
      <c r="DA431"/>
      <c r="DB431"/>
      <c r="DC431"/>
      <c r="DD431"/>
      <c r="DE431"/>
      <c r="DF431"/>
      <c r="DG431"/>
      <c r="DH431"/>
      <c r="DI431"/>
      <c r="DJ431"/>
      <c r="DK431"/>
      <c r="DL431"/>
      <c r="DM431"/>
      <c r="DN431"/>
      <c r="DO431"/>
      <c r="DP431"/>
      <c r="DQ431"/>
      <c r="DR431"/>
      <c r="DS431"/>
      <c r="DT431"/>
      <c r="DU431"/>
      <c r="DV431"/>
      <c r="DW431"/>
      <c r="DX431"/>
      <c r="DY431"/>
      <c r="DZ431"/>
      <c r="EA431"/>
      <c r="EB431"/>
      <c r="EC431"/>
      <c r="ED431"/>
      <c r="EE431"/>
      <c r="EF431"/>
      <c r="EG431"/>
      <c r="EH431"/>
      <c r="EI431"/>
      <c r="EJ431"/>
      <c r="EK431"/>
      <c r="EL431"/>
      <c r="EM431"/>
      <c r="EN431"/>
      <c r="EO431"/>
      <c r="EP431"/>
      <c r="EQ431"/>
      <c r="ER431"/>
      <c r="ES431"/>
      <c r="ET431"/>
      <c r="EU431"/>
      <c r="EV431"/>
      <c r="EW431"/>
      <c r="EX431"/>
      <c r="EY431"/>
      <c r="EZ431"/>
      <c r="FA431"/>
      <c r="FB431"/>
      <c r="FC431"/>
      <c r="FD431"/>
      <c r="FE431"/>
      <c r="FF431"/>
      <c r="FG431"/>
      <c r="FH431"/>
      <c r="FI431"/>
      <c r="FJ431"/>
      <c r="FK431"/>
      <c r="FL431"/>
      <c r="FM431"/>
      <c r="FN431"/>
      <c r="FO431"/>
      <c r="FP431"/>
      <c r="FQ431"/>
      <c r="FR431"/>
      <c r="FS431"/>
    </row>
    <row r="432" spans="1:175">
      <c r="A432" s="255">
        <v>37</v>
      </c>
      <c r="B432" s="255" t="s">
        <v>190</v>
      </c>
      <c r="C432" s="255" t="s">
        <v>75</v>
      </c>
      <c r="D432" s="221">
        <v>150</v>
      </c>
      <c r="E432" s="221">
        <v>150</v>
      </c>
      <c r="F432" s="221">
        <v>150</v>
      </c>
      <c r="G432" s="221"/>
      <c r="H432" s="221"/>
      <c r="I432" s="221"/>
      <c r="J43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  <c r="BE432"/>
      <c r="BF432"/>
      <c r="BG432"/>
      <c r="BH432"/>
      <c r="BI432"/>
      <c r="BJ432"/>
      <c r="BK432"/>
      <c r="BL432"/>
      <c r="BM432"/>
      <c r="BN432"/>
      <c r="BO432"/>
      <c r="BP432"/>
      <c r="BQ432"/>
      <c r="BR432"/>
      <c r="BS432"/>
      <c r="BT432"/>
      <c r="BU432"/>
      <c r="BV432"/>
      <c r="BW432"/>
      <c r="BX432"/>
      <c r="BY432"/>
      <c r="BZ432"/>
      <c r="CA432"/>
      <c r="CB432"/>
      <c r="CC432"/>
      <c r="CD432"/>
      <c r="CE432"/>
      <c r="CF432"/>
      <c r="CG432"/>
      <c r="CH432"/>
      <c r="CI432"/>
      <c r="CJ432"/>
      <c r="CK432"/>
      <c r="CL432"/>
      <c r="CM432"/>
      <c r="CN432"/>
      <c r="CO432"/>
      <c r="CP432"/>
      <c r="CQ432"/>
      <c r="CR432"/>
      <c r="CS432"/>
      <c r="CT432"/>
      <c r="CU432"/>
      <c r="CV432"/>
      <c r="CW432"/>
      <c r="CX432"/>
      <c r="CY432"/>
      <c r="CZ432"/>
      <c r="DA432"/>
      <c r="DB432"/>
      <c r="DC432"/>
      <c r="DD432"/>
      <c r="DE432"/>
      <c r="DF432"/>
      <c r="DG432"/>
      <c r="DH432"/>
      <c r="DI432"/>
      <c r="DJ432"/>
      <c r="DK432"/>
      <c r="DL432"/>
      <c r="DM432"/>
      <c r="DN432"/>
      <c r="DO432"/>
      <c r="DP432"/>
      <c r="DQ432"/>
      <c r="DR432"/>
      <c r="DS432"/>
      <c r="DT432"/>
      <c r="DU432"/>
      <c r="DV432"/>
      <c r="DW432"/>
      <c r="DX432"/>
      <c r="DY432"/>
      <c r="DZ432"/>
      <c r="EA432"/>
      <c r="EB432"/>
      <c r="EC432"/>
      <c r="ED432"/>
      <c r="EE432"/>
      <c r="EF432"/>
      <c r="EG432"/>
      <c r="EH432"/>
      <c r="EI432"/>
      <c r="EJ432"/>
      <c r="EK432"/>
      <c r="EL432"/>
      <c r="EM432"/>
      <c r="EN432"/>
      <c r="EO432"/>
      <c r="EP432"/>
      <c r="EQ432"/>
      <c r="ER432"/>
      <c r="ES432"/>
      <c r="ET432"/>
      <c r="EU432"/>
      <c r="EV432"/>
      <c r="EW432"/>
      <c r="EX432"/>
      <c r="EY432"/>
      <c r="EZ432"/>
      <c r="FA432"/>
      <c r="FB432"/>
      <c r="FC432"/>
      <c r="FD432"/>
      <c r="FE432"/>
      <c r="FF432"/>
      <c r="FG432"/>
      <c r="FH432"/>
      <c r="FI432"/>
      <c r="FJ432"/>
      <c r="FK432"/>
      <c r="FL432"/>
      <c r="FM432"/>
      <c r="FN432"/>
      <c r="FO432"/>
      <c r="FP432"/>
      <c r="FQ432"/>
      <c r="FR432"/>
      <c r="FS432"/>
    </row>
    <row r="433" spans="1:175">
      <c r="A433" s="255">
        <v>37</v>
      </c>
      <c r="B433" s="255" t="s">
        <v>182</v>
      </c>
      <c r="C433" s="255" t="s">
        <v>75</v>
      </c>
      <c r="D433" s="221">
        <v>175</v>
      </c>
      <c r="E433" s="221">
        <v>175</v>
      </c>
      <c r="F433" s="221">
        <v>175</v>
      </c>
      <c r="G433" s="221"/>
      <c r="H433" s="221"/>
      <c r="I433" s="221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  <c r="BE433"/>
      <c r="BF433"/>
      <c r="BG433"/>
      <c r="BH433"/>
      <c r="BI433"/>
      <c r="BJ433"/>
      <c r="BK433"/>
      <c r="BL433"/>
      <c r="BM433"/>
      <c r="BN433"/>
      <c r="BO433"/>
      <c r="BP433"/>
      <c r="BQ433"/>
      <c r="BR433"/>
      <c r="BS433"/>
      <c r="BT433"/>
      <c r="BU433"/>
      <c r="BV433"/>
      <c r="BW433"/>
      <c r="BX433"/>
      <c r="BY433"/>
      <c r="BZ433"/>
      <c r="CA433"/>
      <c r="CB433"/>
      <c r="CC433"/>
      <c r="CD433"/>
      <c r="CE433"/>
      <c r="CF433"/>
      <c r="CG433"/>
      <c r="CH433"/>
      <c r="CI433"/>
      <c r="CJ433"/>
      <c r="CK433"/>
      <c r="CL433"/>
      <c r="CM433"/>
      <c r="CN433"/>
      <c r="CO433"/>
      <c r="CP433"/>
      <c r="CQ433"/>
      <c r="CR433"/>
      <c r="CS433"/>
      <c r="CT433"/>
      <c r="CU433"/>
      <c r="CV433"/>
      <c r="CW433"/>
      <c r="CX433"/>
      <c r="CY433"/>
      <c r="CZ433"/>
      <c r="DA433"/>
      <c r="DB433"/>
      <c r="DC433"/>
      <c r="DD433"/>
      <c r="DE433"/>
      <c r="DF433"/>
      <c r="DG433"/>
      <c r="DH433"/>
      <c r="DI433"/>
      <c r="DJ433"/>
      <c r="DK433"/>
      <c r="DL433"/>
      <c r="DM433"/>
      <c r="DN433"/>
      <c r="DO433"/>
      <c r="DP433"/>
      <c r="DQ433"/>
      <c r="DR433"/>
      <c r="DS433"/>
      <c r="DT433"/>
      <c r="DU433"/>
      <c r="DV433"/>
      <c r="DW433"/>
      <c r="DX433"/>
      <c r="DY433"/>
      <c r="DZ433"/>
      <c r="EA433"/>
      <c r="EB433"/>
      <c r="EC433"/>
      <c r="ED433"/>
      <c r="EE433"/>
      <c r="EF433"/>
      <c r="EG433"/>
      <c r="EH433"/>
      <c r="EI433"/>
      <c r="EJ433"/>
      <c r="EK433"/>
      <c r="EL433"/>
      <c r="EM433"/>
      <c r="EN433"/>
      <c r="EO433"/>
      <c r="EP433"/>
      <c r="EQ433"/>
      <c r="ER433"/>
      <c r="ES433"/>
      <c r="ET433"/>
      <c r="EU433"/>
      <c r="EV433"/>
      <c r="EW433"/>
      <c r="EX433"/>
      <c r="EY433"/>
      <c r="EZ433"/>
      <c r="FA433"/>
      <c r="FB433"/>
      <c r="FC433"/>
      <c r="FD433"/>
      <c r="FE433"/>
      <c r="FF433"/>
      <c r="FG433"/>
      <c r="FH433"/>
      <c r="FI433"/>
      <c r="FJ433"/>
      <c r="FK433"/>
      <c r="FL433"/>
      <c r="FM433"/>
      <c r="FN433"/>
      <c r="FO433"/>
      <c r="FP433"/>
      <c r="FQ433"/>
      <c r="FR433"/>
      <c r="FS433"/>
    </row>
    <row r="434" spans="1:175">
      <c r="A434" s="255">
        <v>37</v>
      </c>
      <c r="B434" s="255" t="s">
        <v>259</v>
      </c>
      <c r="C434" s="255" t="s">
        <v>75</v>
      </c>
      <c r="D434" s="221">
        <v>180</v>
      </c>
      <c r="E434" s="221">
        <v>180</v>
      </c>
      <c r="F434" s="221">
        <v>180</v>
      </c>
      <c r="G434" s="221"/>
      <c r="H434" s="221"/>
      <c r="I434" s="221"/>
      <c r="J434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  <c r="BE434"/>
      <c r="BF434"/>
      <c r="BG434"/>
      <c r="BH434"/>
      <c r="BI434"/>
      <c r="BJ434"/>
      <c r="BK434"/>
      <c r="BL434"/>
      <c r="BM434"/>
      <c r="BN434"/>
      <c r="BO434"/>
      <c r="BP434"/>
      <c r="BQ434"/>
      <c r="BR434"/>
      <c r="BS434"/>
      <c r="BT434"/>
      <c r="BU434"/>
      <c r="BV434"/>
      <c r="BW434"/>
      <c r="BX434"/>
      <c r="BY434"/>
      <c r="BZ434"/>
      <c r="CA434"/>
      <c r="CB434"/>
      <c r="CC434"/>
      <c r="CD434"/>
      <c r="CE434"/>
      <c r="CF434"/>
      <c r="CG434"/>
      <c r="CH434"/>
      <c r="CI434"/>
      <c r="CJ434"/>
      <c r="CK434"/>
      <c r="CL434"/>
      <c r="CM434"/>
      <c r="CN434"/>
      <c r="CO434"/>
      <c r="CP434"/>
      <c r="CQ434"/>
      <c r="CR434"/>
      <c r="CS434"/>
      <c r="CT434"/>
      <c r="CU434"/>
      <c r="CV434"/>
      <c r="CW434"/>
      <c r="CX434"/>
      <c r="CY434"/>
      <c r="CZ434"/>
      <c r="DA434"/>
      <c r="DB434"/>
      <c r="DC434"/>
      <c r="DD434"/>
      <c r="DE434"/>
      <c r="DF434"/>
      <c r="DG434"/>
      <c r="DH434"/>
      <c r="DI434"/>
      <c r="DJ434"/>
      <c r="DK434"/>
      <c r="DL434"/>
      <c r="DM434"/>
      <c r="DN434"/>
      <c r="DO434"/>
      <c r="DP434"/>
      <c r="DQ434"/>
      <c r="DR434"/>
      <c r="DS434"/>
      <c r="DT434"/>
      <c r="DU434"/>
      <c r="DV434"/>
      <c r="DW434"/>
      <c r="DX434"/>
      <c r="DY434"/>
      <c r="DZ434"/>
      <c r="EA434"/>
      <c r="EB434"/>
      <c r="EC434"/>
      <c r="ED434"/>
      <c r="EE434"/>
      <c r="EF434"/>
      <c r="EG434"/>
      <c r="EH434"/>
      <c r="EI434"/>
      <c r="EJ434"/>
      <c r="EK434"/>
      <c r="EL434"/>
      <c r="EM434"/>
      <c r="EN434"/>
      <c r="EO434"/>
      <c r="EP434"/>
      <c r="EQ434"/>
      <c r="ER434"/>
      <c r="ES434"/>
      <c r="ET434"/>
      <c r="EU434"/>
      <c r="EV434"/>
      <c r="EW434"/>
      <c r="EX434"/>
      <c r="EY434"/>
      <c r="EZ434"/>
      <c r="FA434"/>
      <c r="FB434"/>
      <c r="FC434"/>
      <c r="FD434"/>
      <c r="FE434"/>
      <c r="FF434"/>
      <c r="FG434"/>
      <c r="FH434"/>
      <c r="FI434"/>
      <c r="FJ434"/>
      <c r="FK434"/>
      <c r="FL434"/>
      <c r="FM434"/>
      <c r="FN434"/>
      <c r="FO434"/>
      <c r="FP434"/>
      <c r="FQ434"/>
      <c r="FR434"/>
      <c r="FS434"/>
    </row>
    <row r="435" spans="1:175">
      <c r="A435" s="255">
        <v>76</v>
      </c>
      <c r="B435" s="255" t="s">
        <v>190</v>
      </c>
      <c r="C435" s="255" t="s">
        <v>107</v>
      </c>
      <c r="D435" s="221">
        <v>10</v>
      </c>
      <c r="E435" s="221">
        <v>10</v>
      </c>
      <c r="F435" s="221">
        <v>10</v>
      </c>
      <c r="G435" s="221"/>
      <c r="H435" s="221"/>
      <c r="I435" s="221"/>
      <c r="J435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  <c r="BE435"/>
      <c r="BF435"/>
      <c r="BG435"/>
      <c r="BH435"/>
      <c r="BI435"/>
      <c r="BJ435"/>
      <c r="BK435"/>
      <c r="BL435"/>
      <c r="BM435"/>
      <c r="BN435"/>
      <c r="BO435"/>
      <c r="BP435"/>
      <c r="BQ435"/>
      <c r="BR435"/>
      <c r="BS435"/>
      <c r="BT435"/>
      <c r="BU435"/>
      <c r="BV435"/>
      <c r="BW435"/>
      <c r="BX435"/>
      <c r="BY435"/>
      <c r="BZ435"/>
      <c r="CA435"/>
      <c r="CB435"/>
      <c r="CC435"/>
      <c r="CD435"/>
      <c r="CE435"/>
      <c r="CF435"/>
      <c r="CG435"/>
      <c r="CH435"/>
      <c r="CI435"/>
      <c r="CJ435"/>
      <c r="CK435"/>
      <c r="CL435"/>
      <c r="CM435"/>
      <c r="CN435"/>
      <c r="CO435"/>
      <c r="CP435"/>
      <c r="CQ435"/>
      <c r="CR435"/>
      <c r="CS435"/>
      <c r="CT435"/>
      <c r="CU435"/>
      <c r="CV435"/>
      <c r="CW435"/>
      <c r="CX435"/>
      <c r="CY435"/>
      <c r="CZ435"/>
      <c r="DA435"/>
      <c r="DB435"/>
      <c r="DC435"/>
      <c r="DD435"/>
      <c r="DE435"/>
      <c r="DF435"/>
      <c r="DG435"/>
      <c r="DH435"/>
      <c r="DI435"/>
      <c r="DJ435"/>
      <c r="DK435"/>
      <c r="DL435"/>
      <c r="DM435"/>
      <c r="DN435"/>
      <c r="DO435"/>
      <c r="DP435"/>
      <c r="DQ435"/>
      <c r="DR435"/>
      <c r="DS435"/>
      <c r="DT435"/>
      <c r="DU435"/>
      <c r="DV435"/>
      <c r="DW435"/>
      <c r="DX435"/>
      <c r="DY435"/>
      <c r="DZ435"/>
      <c r="EA435"/>
      <c r="EB435"/>
      <c r="EC435"/>
      <c r="ED435"/>
      <c r="EE435"/>
      <c r="EF435"/>
      <c r="EG435"/>
      <c r="EH435"/>
      <c r="EI435"/>
      <c r="EJ435"/>
      <c r="EK435"/>
      <c r="EL435"/>
      <c r="EM435"/>
      <c r="EN435"/>
      <c r="EO435"/>
      <c r="EP435"/>
      <c r="EQ435"/>
      <c r="ER435"/>
      <c r="ES435"/>
      <c r="ET435"/>
      <c r="EU435"/>
      <c r="EV435"/>
      <c r="EW435"/>
      <c r="EX435"/>
      <c r="EY435"/>
      <c r="EZ435"/>
      <c r="FA435"/>
      <c r="FB435"/>
      <c r="FC435"/>
      <c r="FD435"/>
      <c r="FE435"/>
      <c r="FF435"/>
      <c r="FG435"/>
      <c r="FH435"/>
      <c r="FI435"/>
      <c r="FJ435"/>
      <c r="FK435"/>
      <c r="FL435"/>
      <c r="FM435"/>
      <c r="FN435"/>
      <c r="FO435"/>
      <c r="FP435"/>
      <c r="FQ435"/>
      <c r="FR435"/>
      <c r="FS435"/>
    </row>
    <row r="436" spans="1:175">
      <c r="A436" s="255">
        <v>77</v>
      </c>
      <c r="B436" s="255" t="s">
        <v>190</v>
      </c>
      <c r="C436" s="255" t="s">
        <v>108</v>
      </c>
      <c r="D436" s="221">
        <v>8</v>
      </c>
      <c r="E436" s="221">
        <v>8</v>
      </c>
      <c r="F436" s="221">
        <v>8</v>
      </c>
      <c r="G436" s="221"/>
      <c r="H436" s="221"/>
      <c r="I436" s="221"/>
      <c r="J436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  <c r="BE436"/>
      <c r="BF436"/>
      <c r="BG436"/>
      <c r="BH436"/>
      <c r="BI436"/>
      <c r="BJ436"/>
      <c r="BK436"/>
      <c r="BL436"/>
      <c r="BM436"/>
      <c r="BN436"/>
      <c r="BO436"/>
      <c r="BP436"/>
      <c r="BQ436"/>
      <c r="BR436"/>
      <c r="BS436"/>
      <c r="BT436"/>
      <c r="BU436"/>
      <c r="BV436"/>
      <c r="BW436"/>
      <c r="BX436"/>
      <c r="BY436"/>
      <c r="BZ436"/>
      <c r="CA436"/>
      <c r="CB436"/>
      <c r="CC436"/>
      <c r="CD436"/>
      <c r="CE436"/>
      <c r="CF436"/>
      <c r="CG436"/>
      <c r="CH436"/>
      <c r="CI436"/>
      <c r="CJ436"/>
      <c r="CK436"/>
      <c r="CL436"/>
      <c r="CM436"/>
      <c r="CN436"/>
      <c r="CO436"/>
      <c r="CP436"/>
      <c r="CQ436"/>
      <c r="CR436"/>
      <c r="CS436"/>
      <c r="CT436"/>
      <c r="CU436"/>
      <c r="CV436"/>
      <c r="CW436"/>
      <c r="CX436"/>
      <c r="CY436"/>
      <c r="CZ436"/>
      <c r="DA436"/>
      <c r="DB436"/>
      <c r="DC436"/>
      <c r="DD436"/>
      <c r="DE436"/>
      <c r="DF436"/>
      <c r="DG436"/>
      <c r="DH436"/>
      <c r="DI436"/>
      <c r="DJ436"/>
      <c r="DK436"/>
      <c r="DL436"/>
      <c r="DM436"/>
      <c r="DN436"/>
      <c r="DO436"/>
      <c r="DP436"/>
      <c r="DQ436"/>
      <c r="DR436"/>
      <c r="DS436"/>
      <c r="DT436"/>
      <c r="DU436"/>
      <c r="DV436"/>
      <c r="DW436"/>
      <c r="DX436"/>
      <c r="DY436"/>
      <c r="DZ436"/>
      <c r="EA436"/>
      <c r="EB436"/>
      <c r="EC436"/>
      <c r="ED436"/>
      <c r="EE436"/>
      <c r="EF436"/>
      <c r="EG436"/>
      <c r="EH436"/>
      <c r="EI436"/>
      <c r="EJ436"/>
      <c r="EK436"/>
      <c r="EL436"/>
      <c r="EM436"/>
      <c r="EN436"/>
      <c r="EO436"/>
      <c r="EP436"/>
      <c r="EQ436"/>
      <c r="ER436"/>
      <c r="ES436"/>
      <c r="ET436"/>
      <c r="EU436"/>
      <c r="EV436"/>
      <c r="EW436"/>
      <c r="EX436"/>
      <c r="EY436"/>
      <c r="EZ436"/>
      <c r="FA436"/>
      <c r="FB436"/>
      <c r="FC436"/>
      <c r="FD436"/>
      <c r="FE436"/>
      <c r="FF436"/>
      <c r="FG436"/>
      <c r="FH436"/>
      <c r="FI436"/>
      <c r="FJ436"/>
      <c r="FK436"/>
      <c r="FL436"/>
      <c r="FM436"/>
      <c r="FN436"/>
      <c r="FO436"/>
      <c r="FP436"/>
      <c r="FQ436"/>
      <c r="FR436"/>
      <c r="FS436"/>
    </row>
    <row r="437" spans="1:175">
      <c r="A437" s="255">
        <v>172</v>
      </c>
      <c r="B437" s="255" t="s">
        <v>259</v>
      </c>
      <c r="C437" s="255" t="s">
        <v>300</v>
      </c>
      <c r="D437" s="221">
        <v>71.674999999999997</v>
      </c>
      <c r="E437" s="221">
        <v>70.849999999999994</v>
      </c>
      <c r="F437" s="221">
        <v>72.5</v>
      </c>
      <c r="G437" s="221"/>
      <c r="H437" s="221"/>
      <c r="I437" s="221"/>
      <c r="J437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  <c r="BE437"/>
      <c r="BF437"/>
      <c r="BG437"/>
      <c r="BH437"/>
      <c r="BI437"/>
      <c r="BJ437"/>
      <c r="BK437"/>
      <c r="BL437"/>
      <c r="BM437"/>
      <c r="BN437"/>
      <c r="BO437"/>
      <c r="BP437"/>
      <c r="BQ437"/>
      <c r="BR437"/>
      <c r="BS437"/>
      <c r="BT437"/>
      <c r="BU437"/>
      <c r="BV437"/>
      <c r="BW437"/>
      <c r="BX437"/>
      <c r="BY437"/>
      <c r="BZ437"/>
      <c r="CA437"/>
      <c r="CB437"/>
      <c r="CC437"/>
      <c r="CD437"/>
      <c r="CE437"/>
      <c r="CF437"/>
      <c r="CG437"/>
      <c r="CH437"/>
      <c r="CI437"/>
      <c r="CJ437"/>
      <c r="CK437"/>
      <c r="CL437"/>
      <c r="CM437"/>
      <c r="CN437"/>
      <c r="CO437"/>
      <c r="CP437"/>
      <c r="CQ437"/>
      <c r="CR437"/>
      <c r="CS437"/>
      <c r="CT437"/>
      <c r="CU437"/>
      <c r="CV437"/>
      <c r="CW437"/>
      <c r="CX437"/>
      <c r="CY437"/>
      <c r="CZ437"/>
      <c r="DA437"/>
      <c r="DB437"/>
      <c r="DC437"/>
      <c r="DD437"/>
      <c r="DE437"/>
      <c r="DF437"/>
      <c r="DG437"/>
      <c r="DH437"/>
      <c r="DI437"/>
      <c r="DJ437"/>
      <c r="DK437"/>
      <c r="DL437"/>
      <c r="DM437"/>
      <c r="DN437"/>
      <c r="DO437"/>
      <c r="DP437"/>
      <c r="DQ437"/>
      <c r="DR437"/>
      <c r="DS437"/>
      <c r="DT437"/>
      <c r="DU437"/>
      <c r="DV437"/>
      <c r="DW437"/>
      <c r="DX437"/>
      <c r="DY437"/>
      <c r="DZ437"/>
      <c r="EA437"/>
      <c r="EB437"/>
      <c r="EC437"/>
      <c r="ED437"/>
      <c r="EE437"/>
      <c r="EF437"/>
      <c r="EG437"/>
      <c r="EH437"/>
      <c r="EI437"/>
      <c r="EJ437"/>
      <c r="EK437"/>
      <c r="EL437"/>
      <c r="EM437"/>
      <c r="EN437"/>
      <c r="EO437"/>
      <c r="EP437"/>
      <c r="EQ437"/>
      <c r="ER437"/>
      <c r="ES437"/>
      <c r="ET437"/>
      <c r="EU437"/>
      <c r="EV437"/>
      <c r="EW437"/>
      <c r="EX437"/>
      <c r="EY437"/>
      <c r="EZ437"/>
      <c r="FA437"/>
      <c r="FB437"/>
      <c r="FC437"/>
      <c r="FD437"/>
      <c r="FE437"/>
      <c r="FF437"/>
      <c r="FG437"/>
      <c r="FH437"/>
      <c r="FI437"/>
      <c r="FJ437"/>
      <c r="FK437"/>
      <c r="FL437"/>
      <c r="FM437"/>
      <c r="FN437"/>
      <c r="FO437"/>
      <c r="FP437"/>
      <c r="FQ437"/>
      <c r="FR437"/>
      <c r="FS437"/>
    </row>
    <row r="438" spans="1:175">
      <c r="A438" s="255">
        <v>61</v>
      </c>
      <c r="B438" s="255" t="s">
        <v>175</v>
      </c>
      <c r="C438" s="255" t="s">
        <v>136</v>
      </c>
      <c r="D438" s="221">
        <v>17</v>
      </c>
      <c r="E438" s="221">
        <v>16</v>
      </c>
      <c r="F438" s="221">
        <v>18</v>
      </c>
      <c r="G438" s="221"/>
      <c r="H438" s="221"/>
      <c r="I438" s="221"/>
      <c r="J438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  <c r="BE438"/>
      <c r="BF438"/>
      <c r="BG438"/>
      <c r="BH438"/>
      <c r="BI438"/>
      <c r="BJ438"/>
      <c r="BK438"/>
      <c r="BL438"/>
      <c r="BM438"/>
      <c r="BN438"/>
      <c r="BO438"/>
      <c r="BP438"/>
      <c r="BQ438"/>
      <c r="BR438"/>
      <c r="BS438"/>
      <c r="BT438"/>
      <c r="BU438"/>
      <c r="BV438"/>
      <c r="BW438"/>
      <c r="BX438"/>
      <c r="BY438"/>
      <c r="BZ438"/>
      <c r="CA438"/>
      <c r="CB438"/>
      <c r="CC438"/>
      <c r="CD438"/>
      <c r="CE438"/>
      <c r="CF438"/>
      <c r="CG438"/>
      <c r="CH438"/>
      <c r="CI438"/>
      <c r="CJ438"/>
      <c r="CK438"/>
      <c r="CL438"/>
      <c r="CM438"/>
      <c r="CN438"/>
      <c r="CO438"/>
      <c r="CP438"/>
      <c r="CQ438"/>
      <c r="CR438"/>
      <c r="CS438"/>
      <c r="CT438"/>
      <c r="CU438"/>
      <c r="CV438"/>
      <c r="CW438"/>
      <c r="CX438"/>
      <c r="CY438"/>
      <c r="CZ438"/>
      <c r="DA438"/>
      <c r="DB438"/>
      <c r="DC438"/>
      <c r="DD438"/>
      <c r="DE438"/>
      <c r="DF438"/>
      <c r="DG438"/>
      <c r="DH438"/>
      <c r="DI438"/>
      <c r="DJ438"/>
      <c r="DK438"/>
      <c r="DL438"/>
      <c r="DM438"/>
      <c r="DN438"/>
      <c r="DO438"/>
      <c r="DP438"/>
      <c r="DQ438"/>
      <c r="DR438"/>
      <c r="DS438"/>
      <c r="DT438"/>
      <c r="DU438"/>
      <c r="DV438"/>
      <c r="DW438"/>
      <c r="DX438"/>
      <c r="DY438"/>
      <c r="DZ438"/>
      <c r="EA438"/>
      <c r="EB438"/>
      <c r="EC438"/>
      <c r="ED438"/>
      <c r="EE438"/>
      <c r="EF438"/>
      <c r="EG438"/>
      <c r="EH438"/>
      <c r="EI438"/>
      <c r="EJ438"/>
      <c r="EK438"/>
      <c r="EL438"/>
      <c r="EM438"/>
      <c r="EN438"/>
      <c r="EO438"/>
      <c r="EP438"/>
      <c r="EQ438"/>
      <c r="ER438"/>
      <c r="ES438"/>
      <c r="ET438"/>
      <c r="EU438"/>
      <c r="EV438"/>
      <c r="EW438"/>
      <c r="EX438"/>
      <c r="EY438"/>
      <c r="EZ438"/>
      <c r="FA438"/>
      <c r="FB438"/>
      <c r="FC438"/>
      <c r="FD438"/>
      <c r="FE438"/>
      <c r="FF438"/>
      <c r="FG438"/>
      <c r="FH438"/>
      <c r="FI438"/>
      <c r="FJ438"/>
      <c r="FK438"/>
      <c r="FL438"/>
      <c r="FM438"/>
      <c r="FN438"/>
      <c r="FO438"/>
      <c r="FP438"/>
      <c r="FQ438"/>
      <c r="FR438"/>
      <c r="FS438"/>
    </row>
    <row r="439" spans="1:175">
      <c r="A439" s="255">
        <v>61</v>
      </c>
      <c r="B439" s="255" t="s">
        <v>259</v>
      </c>
      <c r="C439" s="255" t="s">
        <v>136</v>
      </c>
      <c r="D439" s="221">
        <v>25</v>
      </c>
      <c r="E439" s="221">
        <v>25</v>
      </c>
      <c r="F439" s="221">
        <v>25</v>
      </c>
      <c r="G439" s="221"/>
      <c r="H439" s="221"/>
      <c r="I439" s="221"/>
      <c r="J439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  <c r="BE439"/>
      <c r="BF439"/>
      <c r="BG439"/>
      <c r="BH439"/>
      <c r="BI439"/>
      <c r="BJ439"/>
      <c r="BK439"/>
      <c r="BL439"/>
      <c r="BM439"/>
      <c r="BN439"/>
      <c r="BO439"/>
      <c r="BP439"/>
      <c r="BQ439"/>
      <c r="BR439"/>
      <c r="BS439"/>
      <c r="BT439"/>
      <c r="BU439"/>
      <c r="BV439"/>
      <c r="BW439"/>
      <c r="BX439"/>
      <c r="BY439"/>
      <c r="BZ439"/>
      <c r="CA439"/>
      <c r="CB439"/>
      <c r="CC439"/>
      <c r="CD439"/>
      <c r="CE439"/>
      <c r="CF439"/>
      <c r="CG439"/>
      <c r="CH439"/>
      <c r="CI439"/>
      <c r="CJ439"/>
      <c r="CK439"/>
      <c r="CL439"/>
      <c r="CM439"/>
      <c r="CN439"/>
      <c r="CO439"/>
      <c r="CP439"/>
      <c r="CQ439"/>
      <c r="CR439"/>
      <c r="CS439"/>
      <c r="CT439"/>
      <c r="CU439"/>
      <c r="CV439"/>
      <c r="CW439"/>
      <c r="CX439"/>
      <c r="CY439"/>
      <c r="CZ439"/>
      <c r="DA439"/>
      <c r="DB439"/>
      <c r="DC439"/>
      <c r="DD439"/>
      <c r="DE439"/>
      <c r="DF439"/>
      <c r="DG439"/>
      <c r="DH439"/>
      <c r="DI439"/>
      <c r="DJ439"/>
      <c r="DK439"/>
      <c r="DL439"/>
      <c r="DM439"/>
      <c r="DN439"/>
      <c r="DO439"/>
      <c r="DP439"/>
      <c r="DQ439"/>
      <c r="DR439"/>
      <c r="DS439"/>
      <c r="DT439"/>
      <c r="DU439"/>
      <c r="DV439"/>
      <c r="DW439"/>
      <c r="DX439"/>
      <c r="DY439"/>
      <c r="DZ439"/>
      <c r="EA439"/>
      <c r="EB439"/>
      <c r="EC439"/>
      <c r="ED439"/>
      <c r="EE439"/>
      <c r="EF439"/>
      <c r="EG439"/>
      <c r="EH439"/>
      <c r="EI439"/>
      <c r="EJ439"/>
      <c r="EK439"/>
      <c r="EL439"/>
      <c r="EM439"/>
      <c r="EN439"/>
      <c r="EO439"/>
      <c r="EP439"/>
      <c r="EQ439"/>
      <c r="ER439"/>
      <c r="ES439"/>
      <c r="ET439"/>
      <c r="EU439"/>
      <c r="EV439"/>
      <c r="EW439"/>
      <c r="EX439"/>
      <c r="EY439"/>
      <c r="EZ439"/>
      <c r="FA439"/>
      <c r="FB439"/>
      <c r="FC439"/>
      <c r="FD439"/>
      <c r="FE439"/>
      <c r="FF439"/>
      <c r="FG439"/>
      <c r="FH439"/>
      <c r="FI439"/>
      <c r="FJ439"/>
      <c r="FK439"/>
      <c r="FL439"/>
      <c r="FM439"/>
      <c r="FN439"/>
      <c r="FO439"/>
      <c r="FP439"/>
      <c r="FQ439"/>
      <c r="FR439"/>
      <c r="FS439"/>
    </row>
    <row r="440" spans="1:175">
      <c r="A440" s="255">
        <v>15</v>
      </c>
      <c r="B440" s="255" t="s">
        <v>259</v>
      </c>
      <c r="C440" s="255" t="s">
        <v>57</v>
      </c>
      <c r="D440" s="221">
        <v>40</v>
      </c>
      <c r="E440" s="221">
        <v>40</v>
      </c>
      <c r="F440" s="221">
        <v>40</v>
      </c>
      <c r="G440" s="221"/>
      <c r="H440" s="221"/>
      <c r="I440" s="221"/>
      <c r="J440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  <c r="BE440"/>
      <c r="BF440"/>
      <c r="BG440"/>
      <c r="BH440"/>
      <c r="BI440"/>
      <c r="BJ440"/>
      <c r="BK440"/>
      <c r="BL440"/>
      <c r="BM440"/>
      <c r="BN440"/>
      <c r="BO440"/>
      <c r="BP440"/>
      <c r="BQ440"/>
      <c r="BR440"/>
      <c r="BS440"/>
      <c r="BT440"/>
      <c r="BU440"/>
      <c r="BV440"/>
      <c r="BW440"/>
      <c r="BX440"/>
      <c r="BY440"/>
      <c r="BZ440"/>
      <c r="CA440"/>
      <c r="CB440"/>
      <c r="CC440"/>
      <c r="CD440"/>
      <c r="CE440"/>
      <c r="CF440"/>
      <c r="CG440"/>
      <c r="CH440"/>
      <c r="CI440"/>
      <c r="CJ440"/>
      <c r="CK440"/>
      <c r="CL440"/>
      <c r="CM440"/>
      <c r="CN440"/>
      <c r="CO440"/>
      <c r="CP440"/>
      <c r="CQ440"/>
      <c r="CR440"/>
      <c r="CS440"/>
      <c r="CT440"/>
      <c r="CU440"/>
      <c r="CV440"/>
      <c r="CW440"/>
      <c r="CX440"/>
      <c r="CY440"/>
      <c r="CZ440"/>
      <c r="DA440"/>
      <c r="DB440"/>
      <c r="DC440"/>
      <c r="DD440"/>
      <c r="DE440"/>
      <c r="DF440"/>
      <c r="DG440"/>
      <c r="DH440"/>
      <c r="DI440"/>
      <c r="DJ440"/>
      <c r="DK440"/>
      <c r="DL440"/>
      <c r="DM440"/>
      <c r="DN440"/>
      <c r="DO440"/>
      <c r="DP440"/>
      <c r="DQ440"/>
      <c r="DR440"/>
      <c r="DS440"/>
      <c r="DT440"/>
      <c r="DU440"/>
      <c r="DV440"/>
      <c r="DW440"/>
      <c r="DX440"/>
      <c r="DY440"/>
      <c r="DZ440"/>
      <c r="EA440"/>
      <c r="EB440"/>
      <c r="EC440"/>
      <c r="ED440"/>
      <c r="EE440"/>
      <c r="EF440"/>
      <c r="EG440"/>
      <c r="EH440"/>
      <c r="EI440"/>
      <c r="EJ440"/>
      <c r="EK440"/>
      <c r="EL440"/>
      <c r="EM440"/>
      <c r="EN440"/>
      <c r="EO440"/>
      <c r="EP440"/>
      <c r="EQ440"/>
      <c r="ER440"/>
      <c r="ES440"/>
      <c r="ET440"/>
      <c r="EU440"/>
      <c r="EV440"/>
      <c r="EW440"/>
      <c r="EX440"/>
      <c r="EY440"/>
      <c r="EZ440"/>
      <c r="FA440"/>
      <c r="FB440"/>
      <c r="FC440"/>
      <c r="FD440"/>
      <c r="FE440"/>
      <c r="FF440"/>
      <c r="FG440"/>
      <c r="FH440"/>
      <c r="FI440"/>
      <c r="FJ440"/>
      <c r="FK440"/>
      <c r="FL440"/>
      <c r="FM440"/>
      <c r="FN440"/>
      <c r="FO440"/>
      <c r="FP440"/>
      <c r="FQ440"/>
      <c r="FR440"/>
      <c r="FS440"/>
    </row>
    <row r="441" spans="1:175">
      <c r="A441" s="255">
        <v>32</v>
      </c>
      <c r="B441" s="255" t="s">
        <v>190</v>
      </c>
      <c r="C441" s="255" t="s">
        <v>72</v>
      </c>
      <c r="D441" s="221">
        <v>24</v>
      </c>
      <c r="E441" s="221">
        <v>24</v>
      </c>
      <c r="F441" s="221">
        <v>24</v>
      </c>
      <c r="G441" s="221"/>
      <c r="H441" s="221"/>
      <c r="I441" s="221"/>
      <c r="J441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  <c r="BE441"/>
      <c r="BF441"/>
      <c r="BG441"/>
      <c r="BH441"/>
      <c r="BI441"/>
      <c r="BJ441"/>
      <c r="BK441"/>
      <c r="BL441"/>
      <c r="BM441"/>
      <c r="BN441"/>
      <c r="BO441"/>
      <c r="BP441"/>
      <c r="BQ441"/>
      <c r="BR441"/>
      <c r="BS441"/>
      <c r="BT441"/>
      <c r="BU441"/>
      <c r="BV441"/>
      <c r="BW441"/>
      <c r="BX441"/>
      <c r="BY441"/>
      <c r="BZ441"/>
      <c r="CA441"/>
      <c r="CB441"/>
      <c r="CC441"/>
      <c r="CD441"/>
      <c r="CE441"/>
      <c r="CF441"/>
      <c r="CG441"/>
      <c r="CH441"/>
      <c r="CI441"/>
      <c r="CJ441"/>
      <c r="CK441"/>
      <c r="CL441"/>
      <c r="CM441"/>
      <c r="CN441"/>
      <c r="CO441"/>
      <c r="CP441"/>
      <c r="CQ441"/>
      <c r="CR441"/>
      <c r="CS441"/>
      <c r="CT441"/>
      <c r="CU441"/>
      <c r="CV441"/>
      <c r="CW441"/>
      <c r="CX441"/>
      <c r="CY441"/>
      <c r="CZ441"/>
      <c r="DA441"/>
      <c r="DB441"/>
      <c r="DC441"/>
      <c r="DD441"/>
      <c r="DE441"/>
      <c r="DF441"/>
      <c r="DG441"/>
      <c r="DH441"/>
      <c r="DI441"/>
      <c r="DJ441"/>
      <c r="DK441"/>
      <c r="DL441"/>
      <c r="DM441"/>
      <c r="DN441"/>
      <c r="DO441"/>
      <c r="DP441"/>
      <c r="DQ441"/>
      <c r="DR441"/>
      <c r="DS441"/>
      <c r="DT441"/>
      <c r="DU441"/>
      <c r="DV441"/>
      <c r="DW441"/>
      <c r="DX441"/>
      <c r="DY441"/>
      <c r="DZ441"/>
      <c r="EA441"/>
      <c r="EB441"/>
      <c r="EC441"/>
      <c r="ED441"/>
      <c r="EE441"/>
      <c r="EF441"/>
      <c r="EG441"/>
      <c r="EH441"/>
      <c r="EI441"/>
      <c r="EJ441"/>
      <c r="EK441"/>
      <c r="EL441"/>
      <c r="EM441"/>
      <c r="EN441"/>
      <c r="EO441"/>
      <c r="EP441"/>
      <c r="EQ441"/>
      <c r="ER441"/>
      <c r="ES441"/>
      <c r="ET441"/>
      <c r="EU441"/>
      <c r="EV441"/>
      <c r="EW441"/>
      <c r="EX441"/>
      <c r="EY441"/>
      <c r="EZ441"/>
      <c r="FA441"/>
      <c r="FB441"/>
      <c r="FC441"/>
      <c r="FD441"/>
      <c r="FE441"/>
      <c r="FF441"/>
      <c r="FG441"/>
      <c r="FH441"/>
      <c r="FI441"/>
      <c r="FJ441"/>
      <c r="FK441"/>
      <c r="FL441"/>
      <c r="FM441"/>
      <c r="FN441"/>
      <c r="FO441"/>
      <c r="FP441"/>
      <c r="FQ441"/>
      <c r="FR441"/>
      <c r="FS441"/>
    </row>
    <row r="442" spans="1:175">
      <c r="A442" s="255">
        <v>55</v>
      </c>
      <c r="B442" s="255" t="s">
        <v>190</v>
      </c>
      <c r="C442" s="255" t="s">
        <v>140</v>
      </c>
      <c r="D442" s="221">
        <v>12</v>
      </c>
      <c r="E442" s="221">
        <v>12</v>
      </c>
      <c r="F442" s="221">
        <v>12</v>
      </c>
      <c r="G442" s="221"/>
      <c r="H442" s="221"/>
      <c r="I442" s="221"/>
      <c r="J44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  <c r="BE442"/>
      <c r="BF442"/>
      <c r="BG442"/>
      <c r="BH442"/>
      <c r="BI442"/>
      <c r="BJ442"/>
      <c r="BK442"/>
      <c r="BL442"/>
      <c r="BM442"/>
      <c r="BN442"/>
      <c r="BO442"/>
      <c r="BP442"/>
      <c r="BQ442"/>
      <c r="BR442"/>
      <c r="BS442"/>
      <c r="BT442"/>
      <c r="BU442"/>
      <c r="BV442"/>
      <c r="BW442"/>
      <c r="BX442"/>
      <c r="BY442"/>
      <c r="BZ442"/>
      <c r="CA442"/>
      <c r="CB442"/>
      <c r="CC442"/>
      <c r="CD442"/>
      <c r="CE442"/>
      <c r="CF442"/>
      <c r="CG442"/>
      <c r="CH442"/>
      <c r="CI442"/>
      <c r="CJ442"/>
      <c r="CK442"/>
      <c r="CL442"/>
      <c r="CM442"/>
      <c r="CN442"/>
      <c r="CO442"/>
      <c r="CP442"/>
      <c r="CQ442"/>
      <c r="CR442"/>
      <c r="CS442"/>
      <c r="CT442"/>
      <c r="CU442"/>
      <c r="CV442"/>
      <c r="CW442"/>
      <c r="CX442"/>
      <c r="CY442"/>
      <c r="CZ442"/>
      <c r="DA442"/>
      <c r="DB442"/>
      <c r="DC442"/>
      <c r="DD442"/>
      <c r="DE442"/>
      <c r="DF442"/>
      <c r="DG442"/>
      <c r="DH442"/>
      <c r="DI442"/>
      <c r="DJ442"/>
      <c r="DK442"/>
      <c r="DL442"/>
      <c r="DM442"/>
      <c r="DN442"/>
      <c r="DO442"/>
      <c r="DP442"/>
      <c r="DQ442"/>
      <c r="DR442"/>
      <c r="DS442"/>
      <c r="DT442"/>
      <c r="DU442"/>
      <c r="DV442"/>
      <c r="DW442"/>
      <c r="DX442"/>
      <c r="DY442"/>
      <c r="DZ442"/>
      <c r="EA442"/>
      <c r="EB442"/>
      <c r="EC442"/>
      <c r="ED442"/>
      <c r="EE442"/>
      <c r="EF442"/>
      <c r="EG442"/>
      <c r="EH442"/>
      <c r="EI442"/>
      <c r="EJ442"/>
      <c r="EK442"/>
      <c r="EL442"/>
      <c r="EM442"/>
      <c r="EN442"/>
      <c r="EO442"/>
      <c r="EP442"/>
      <c r="EQ442"/>
      <c r="ER442"/>
      <c r="ES442"/>
      <c r="ET442"/>
      <c r="EU442"/>
      <c r="EV442"/>
      <c r="EW442"/>
      <c r="EX442"/>
      <c r="EY442"/>
      <c r="EZ442"/>
      <c r="FA442"/>
      <c r="FB442"/>
      <c r="FC442"/>
      <c r="FD442"/>
      <c r="FE442"/>
      <c r="FF442"/>
      <c r="FG442"/>
      <c r="FH442"/>
      <c r="FI442"/>
      <c r="FJ442"/>
      <c r="FK442"/>
      <c r="FL442"/>
      <c r="FM442"/>
      <c r="FN442"/>
      <c r="FO442"/>
      <c r="FP442"/>
      <c r="FQ442"/>
      <c r="FR442"/>
      <c r="FS442"/>
    </row>
    <row r="443" spans="1:175">
      <c r="A443" s="255">
        <v>8</v>
      </c>
      <c r="B443" s="255" t="s">
        <v>262</v>
      </c>
      <c r="C443" s="255" t="s">
        <v>169</v>
      </c>
      <c r="D443" s="221"/>
      <c r="E443" s="221"/>
      <c r="F443" s="221"/>
      <c r="G443" s="221">
        <v>0.7</v>
      </c>
      <c r="H443" s="221">
        <v>0.7</v>
      </c>
      <c r="I443" s="221">
        <v>0.7</v>
      </c>
      <c r="J443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  <c r="BE443"/>
      <c r="BF443"/>
      <c r="BG443"/>
      <c r="BH443"/>
      <c r="BI443"/>
      <c r="BJ443"/>
      <c r="BK443"/>
      <c r="BL443"/>
      <c r="BM443"/>
      <c r="BN443"/>
      <c r="BO443"/>
      <c r="BP443"/>
      <c r="BQ443"/>
      <c r="BR443"/>
      <c r="BS443"/>
      <c r="BT443"/>
      <c r="BU443"/>
      <c r="BV443"/>
      <c r="BW443"/>
      <c r="BX443"/>
      <c r="BY443"/>
      <c r="BZ443"/>
      <c r="CA443"/>
      <c r="CB443"/>
      <c r="CC443"/>
      <c r="CD443"/>
      <c r="CE443"/>
      <c r="CF443"/>
      <c r="CG443"/>
      <c r="CH443"/>
      <c r="CI443"/>
      <c r="CJ443"/>
      <c r="CK443"/>
      <c r="CL443"/>
      <c r="CM443"/>
      <c r="CN443"/>
      <c r="CO443"/>
      <c r="CP443"/>
      <c r="CQ443"/>
      <c r="CR443"/>
      <c r="CS443"/>
      <c r="CT443"/>
      <c r="CU443"/>
      <c r="CV443"/>
      <c r="CW443"/>
      <c r="CX443"/>
      <c r="CY443"/>
      <c r="CZ443"/>
      <c r="DA443"/>
      <c r="DB443"/>
      <c r="DC443"/>
      <c r="DD443"/>
      <c r="DE443"/>
      <c r="DF443"/>
      <c r="DG443"/>
      <c r="DH443"/>
      <c r="DI443"/>
      <c r="DJ443"/>
      <c r="DK443"/>
      <c r="DL443"/>
      <c r="DM443"/>
      <c r="DN443"/>
      <c r="DO443"/>
      <c r="DP443"/>
      <c r="DQ443"/>
      <c r="DR443"/>
      <c r="DS443"/>
      <c r="DT443"/>
      <c r="DU443"/>
      <c r="DV443"/>
      <c r="DW443"/>
      <c r="DX443"/>
      <c r="DY443"/>
      <c r="DZ443"/>
      <c r="EA443"/>
      <c r="EB443"/>
      <c r="EC443"/>
      <c r="ED443"/>
      <c r="EE443"/>
      <c r="EF443"/>
      <c r="EG443"/>
      <c r="EH443"/>
      <c r="EI443"/>
      <c r="EJ443"/>
      <c r="EK443"/>
      <c r="EL443"/>
      <c r="EM443"/>
      <c r="EN443"/>
      <c r="EO443"/>
      <c r="EP443"/>
      <c r="EQ443"/>
      <c r="ER443"/>
      <c r="ES443"/>
      <c r="ET443"/>
      <c r="EU443"/>
      <c r="EV443"/>
      <c r="EW443"/>
      <c r="EX443"/>
      <c r="EY443"/>
      <c r="EZ443"/>
      <c r="FA443"/>
      <c r="FB443"/>
      <c r="FC443"/>
      <c r="FD443"/>
      <c r="FE443"/>
      <c r="FF443"/>
      <c r="FG443"/>
      <c r="FH443"/>
      <c r="FI443"/>
      <c r="FJ443"/>
      <c r="FK443"/>
      <c r="FL443"/>
      <c r="FM443"/>
      <c r="FN443"/>
      <c r="FO443"/>
      <c r="FP443"/>
      <c r="FQ443"/>
      <c r="FR443"/>
      <c r="FS443"/>
    </row>
    <row r="444" spans="1:175">
      <c r="A444" s="255">
        <v>8</v>
      </c>
      <c r="B444" s="255" t="s">
        <v>182</v>
      </c>
      <c r="C444" s="255" t="s">
        <v>169</v>
      </c>
      <c r="D444" s="221"/>
      <c r="E444" s="221"/>
      <c r="F444" s="221"/>
      <c r="G444" s="221">
        <v>1</v>
      </c>
      <c r="H444" s="221">
        <v>1</v>
      </c>
      <c r="I444" s="221">
        <v>1</v>
      </c>
      <c r="J444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  <c r="BE444"/>
      <c r="BF444"/>
      <c r="BG444"/>
      <c r="BH444"/>
      <c r="BI444"/>
      <c r="BJ444"/>
      <c r="BK444"/>
      <c r="BL444"/>
      <c r="BM444"/>
      <c r="BN444"/>
      <c r="BO444"/>
      <c r="BP444"/>
      <c r="BQ444"/>
      <c r="BR444"/>
      <c r="BS444"/>
      <c r="BT444"/>
      <c r="BU444"/>
      <c r="BV444"/>
      <c r="BW444"/>
      <c r="BX444"/>
      <c r="BY444"/>
      <c r="BZ444"/>
      <c r="CA444"/>
      <c r="CB444"/>
      <c r="CC444"/>
      <c r="CD444"/>
      <c r="CE444"/>
      <c r="CF444"/>
      <c r="CG444"/>
      <c r="CH444"/>
      <c r="CI444"/>
      <c r="CJ444"/>
      <c r="CK444"/>
      <c r="CL444"/>
      <c r="CM444"/>
      <c r="CN444"/>
      <c r="CO444"/>
      <c r="CP444"/>
      <c r="CQ444"/>
      <c r="CR444"/>
      <c r="CS444"/>
      <c r="CT444"/>
      <c r="CU444"/>
      <c r="CV444"/>
      <c r="CW444"/>
      <c r="CX444"/>
      <c r="CY444"/>
      <c r="CZ444"/>
      <c r="DA444"/>
      <c r="DB444"/>
      <c r="DC444"/>
      <c r="DD444"/>
      <c r="DE444"/>
      <c r="DF444"/>
      <c r="DG444"/>
      <c r="DH444"/>
      <c r="DI444"/>
      <c r="DJ444"/>
      <c r="DK444"/>
      <c r="DL444"/>
      <c r="DM444"/>
      <c r="DN444"/>
      <c r="DO444"/>
      <c r="DP444"/>
      <c r="DQ444"/>
      <c r="DR444"/>
      <c r="DS444"/>
      <c r="DT444"/>
      <c r="DU444"/>
      <c r="DV444"/>
      <c r="DW444"/>
      <c r="DX444"/>
      <c r="DY444"/>
      <c r="DZ444"/>
      <c r="EA444"/>
      <c r="EB444"/>
      <c r="EC444"/>
      <c r="ED444"/>
      <c r="EE444"/>
      <c r="EF444"/>
      <c r="EG444"/>
      <c r="EH444"/>
      <c r="EI444"/>
      <c r="EJ444"/>
      <c r="EK444"/>
      <c r="EL444"/>
      <c r="EM444"/>
      <c r="EN444"/>
      <c r="EO444"/>
      <c r="EP444"/>
      <c r="EQ444"/>
      <c r="ER444"/>
      <c r="ES444"/>
      <c r="ET444"/>
      <c r="EU444"/>
      <c r="EV444"/>
      <c r="EW444"/>
      <c r="EX444"/>
      <c r="EY444"/>
      <c r="EZ444"/>
      <c r="FA444"/>
      <c r="FB444"/>
      <c r="FC444"/>
      <c r="FD444"/>
      <c r="FE444"/>
      <c r="FF444"/>
      <c r="FG444"/>
      <c r="FH444"/>
      <c r="FI444"/>
      <c r="FJ444"/>
      <c r="FK444"/>
      <c r="FL444"/>
      <c r="FM444"/>
      <c r="FN444"/>
      <c r="FO444"/>
      <c r="FP444"/>
      <c r="FQ444"/>
      <c r="FR444"/>
      <c r="FS444"/>
    </row>
    <row r="445" spans="1:175">
      <c r="A445" s="255">
        <v>170</v>
      </c>
      <c r="B445" s="255" t="s">
        <v>259</v>
      </c>
      <c r="C445" s="255" t="s">
        <v>302</v>
      </c>
      <c r="D445" s="221">
        <v>35.5</v>
      </c>
      <c r="E445" s="221">
        <v>35.5</v>
      </c>
      <c r="F445" s="221">
        <v>35.5</v>
      </c>
      <c r="G445" s="221"/>
      <c r="H445" s="221"/>
      <c r="I445" s="221"/>
      <c r="J445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  <c r="BE445"/>
      <c r="BF445"/>
      <c r="BG445"/>
      <c r="BH445"/>
      <c r="BI445"/>
      <c r="BJ445"/>
      <c r="BK445"/>
      <c r="BL445"/>
      <c r="BM445"/>
      <c r="BN445"/>
      <c r="BO445"/>
      <c r="BP445"/>
      <c r="BQ445"/>
      <c r="BR445"/>
      <c r="BS445"/>
      <c r="BT445"/>
      <c r="BU445"/>
      <c r="BV445"/>
      <c r="BW445"/>
      <c r="BX445"/>
      <c r="BY445"/>
      <c r="BZ445"/>
      <c r="CA445"/>
      <c r="CB445"/>
      <c r="CC445"/>
      <c r="CD445"/>
      <c r="CE445"/>
      <c r="CF445"/>
      <c r="CG445"/>
      <c r="CH445"/>
      <c r="CI445"/>
      <c r="CJ445"/>
      <c r="CK445"/>
      <c r="CL445"/>
      <c r="CM445"/>
      <c r="CN445"/>
      <c r="CO445"/>
      <c r="CP445"/>
      <c r="CQ445"/>
      <c r="CR445"/>
      <c r="CS445"/>
      <c r="CT445"/>
      <c r="CU445"/>
      <c r="CV445"/>
      <c r="CW445"/>
      <c r="CX445"/>
      <c r="CY445"/>
      <c r="CZ445"/>
      <c r="DA445"/>
      <c r="DB445"/>
      <c r="DC445"/>
      <c r="DD445"/>
      <c r="DE445"/>
      <c r="DF445"/>
      <c r="DG445"/>
      <c r="DH445"/>
      <c r="DI445"/>
      <c r="DJ445"/>
      <c r="DK445"/>
      <c r="DL445"/>
      <c r="DM445"/>
      <c r="DN445"/>
      <c r="DO445"/>
      <c r="DP445"/>
      <c r="DQ445"/>
      <c r="DR445"/>
      <c r="DS445"/>
      <c r="DT445"/>
      <c r="DU445"/>
      <c r="DV445"/>
      <c r="DW445"/>
      <c r="DX445"/>
      <c r="DY445"/>
      <c r="DZ445"/>
      <c r="EA445"/>
      <c r="EB445"/>
      <c r="EC445"/>
      <c r="ED445"/>
      <c r="EE445"/>
      <c r="EF445"/>
      <c r="EG445"/>
      <c r="EH445"/>
      <c r="EI445"/>
      <c r="EJ445"/>
      <c r="EK445"/>
      <c r="EL445"/>
      <c r="EM445"/>
      <c r="EN445"/>
      <c r="EO445"/>
      <c r="EP445"/>
      <c r="EQ445"/>
      <c r="ER445"/>
      <c r="ES445"/>
      <c r="ET445"/>
      <c r="EU445"/>
      <c r="EV445"/>
      <c r="EW445"/>
      <c r="EX445"/>
      <c r="EY445"/>
      <c r="EZ445"/>
      <c r="FA445"/>
      <c r="FB445"/>
      <c r="FC445"/>
      <c r="FD445"/>
      <c r="FE445"/>
      <c r="FF445"/>
      <c r="FG445"/>
      <c r="FH445"/>
      <c r="FI445"/>
      <c r="FJ445"/>
      <c r="FK445"/>
      <c r="FL445"/>
      <c r="FM445"/>
      <c r="FN445"/>
      <c r="FO445"/>
      <c r="FP445"/>
      <c r="FQ445"/>
      <c r="FR445"/>
      <c r="FS445"/>
    </row>
    <row r="446" spans="1:175">
      <c r="A446"/>
      <c r="B446"/>
      <c r="C446"/>
      <c r="D446"/>
      <c r="E446"/>
      <c r="F446"/>
      <c r="G446"/>
      <c r="H446"/>
      <c r="I446"/>
      <c r="J446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  <c r="BE446"/>
      <c r="BF446"/>
      <c r="BG446"/>
      <c r="BH446"/>
      <c r="BI446"/>
      <c r="BJ446"/>
      <c r="BK446"/>
      <c r="BL446"/>
      <c r="BM446"/>
      <c r="BN446"/>
      <c r="BO446"/>
      <c r="BP446"/>
      <c r="BQ446"/>
      <c r="BR446"/>
      <c r="BS446"/>
      <c r="BT446"/>
      <c r="BU446"/>
      <c r="BV446"/>
      <c r="BW446"/>
      <c r="BX446"/>
      <c r="BY446"/>
      <c r="BZ446"/>
      <c r="CA446"/>
      <c r="CB446"/>
      <c r="CC446"/>
      <c r="CD446"/>
      <c r="CE446"/>
      <c r="CF446"/>
      <c r="CG446"/>
      <c r="CH446"/>
      <c r="CI446"/>
      <c r="CJ446"/>
      <c r="CK446"/>
      <c r="CL446"/>
      <c r="CM446"/>
      <c r="CN446"/>
      <c r="CO446"/>
      <c r="CP446"/>
      <c r="CQ446"/>
      <c r="CR446"/>
      <c r="CS446"/>
      <c r="CT446"/>
      <c r="CU446"/>
      <c r="CV446"/>
      <c r="CW446"/>
      <c r="CX446"/>
      <c r="CY446"/>
      <c r="CZ446"/>
      <c r="DA446"/>
      <c r="DB446"/>
      <c r="DC446"/>
      <c r="DD446"/>
      <c r="DE446"/>
      <c r="DF446"/>
      <c r="DG446"/>
      <c r="DH446"/>
      <c r="DI446"/>
      <c r="DJ446"/>
      <c r="DK446"/>
      <c r="DL446"/>
      <c r="DM446"/>
      <c r="DN446"/>
      <c r="DO446"/>
      <c r="DP446"/>
      <c r="DQ446"/>
      <c r="DR446"/>
      <c r="DS446"/>
      <c r="DT446"/>
      <c r="DU446"/>
      <c r="DV446"/>
      <c r="DW446"/>
      <c r="DX446"/>
      <c r="DY446"/>
      <c r="DZ446"/>
      <c r="EA446"/>
      <c r="EB446"/>
      <c r="EC446"/>
      <c r="ED446"/>
      <c r="EE446"/>
      <c r="EF446"/>
      <c r="EG446"/>
      <c r="EH446"/>
      <c r="EI446"/>
      <c r="EJ446"/>
      <c r="EK446"/>
      <c r="EL446"/>
      <c r="EM446"/>
      <c r="EN446"/>
      <c r="EO446"/>
      <c r="EP446"/>
      <c r="EQ446"/>
      <c r="ER446"/>
      <c r="ES446"/>
      <c r="ET446"/>
      <c r="EU446"/>
      <c r="EV446"/>
      <c r="EW446"/>
      <c r="EX446"/>
      <c r="EY446"/>
      <c r="EZ446"/>
      <c r="FA446"/>
      <c r="FB446"/>
      <c r="FC446"/>
      <c r="FD446"/>
      <c r="FE446"/>
      <c r="FF446"/>
      <c r="FG446"/>
      <c r="FH446"/>
      <c r="FI446"/>
      <c r="FJ446"/>
      <c r="FK446"/>
      <c r="FL446"/>
      <c r="FM446"/>
      <c r="FN446"/>
      <c r="FO446"/>
      <c r="FP446"/>
      <c r="FQ446"/>
      <c r="FR446"/>
      <c r="FS446"/>
    </row>
    <row r="447" spans="1:175">
      <c r="A447"/>
      <c r="B447"/>
      <c r="C447"/>
      <c r="D447"/>
      <c r="E447"/>
      <c r="F447"/>
      <c r="G447"/>
      <c r="H447"/>
      <c r="I447"/>
      <c r="J447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  <c r="BE447"/>
      <c r="BF447"/>
      <c r="BG447"/>
      <c r="BH447"/>
      <c r="BI447"/>
      <c r="BJ447"/>
      <c r="BK447"/>
      <c r="BL447"/>
      <c r="BM447"/>
      <c r="BN447"/>
      <c r="BO447"/>
      <c r="BP447"/>
      <c r="BQ447"/>
      <c r="BR447"/>
      <c r="BS447"/>
      <c r="BT447"/>
      <c r="BU447"/>
      <c r="BV447"/>
      <c r="BW447"/>
      <c r="BX447"/>
      <c r="BY447"/>
      <c r="BZ447"/>
      <c r="CA447"/>
      <c r="CB447"/>
      <c r="CC447"/>
      <c r="CD447"/>
      <c r="CE447"/>
      <c r="CF447"/>
      <c r="CG447"/>
      <c r="CH447"/>
      <c r="CI447"/>
      <c r="CJ447"/>
      <c r="CK447"/>
      <c r="CL447"/>
      <c r="CM447"/>
      <c r="CN447"/>
      <c r="CO447"/>
      <c r="CP447"/>
      <c r="CQ447"/>
      <c r="CR447"/>
      <c r="CS447"/>
      <c r="CT447"/>
      <c r="CU447"/>
      <c r="CV447"/>
      <c r="CW447"/>
      <c r="CX447"/>
      <c r="CY447"/>
      <c r="CZ447"/>
      <c r="DA447"/>
      <c r="DB447"/>
      <c r="DC447"/>
      <c r="DD447"/>
      <c r="DE447"/>
      <c r="DF447"/>
      <c r="DG447"/>
      <c r="DH447"/>
      <c r="DI447"/>
      <c r="DJ447"/>
      <c r="DK447"/>
      <c r="DL447"/>
      <c r="DM447"/>
      <c r="DN447"/>
      <c r="DO447"/>
      <c r="DP447"/>
      <c r="DQ447"/>
      <c r="DR447"/>
      <c r="DS447"/>
      <c r="DT447"/>
      <c r="DU447"/>
      <c r="DV447"/>
      <c r="DW447"/>
      <c r="DX447"/>
      <c r="DY447"/>
      <c r="DZ447"/>
      <c r="EA447"/>
      <c r="EB447"/>
      <c r="EC447"/>
      <c r="ED447"/>
      <c r="EE447"/>
      <c r="EF447"/>
      <c r="EG447"/>
      <c r="EH447"/>
      <c r="EI447"/>
      <c r="EJ447"/>
      <c r="EK447"/>
      <c r="EL447"/>
      <c r="EM447"/>
      <c r="EN447"/>
      <c r="EO447"/>
      <c r="EP447"/>
      <c r="EQ447"/>
      <c r="ER447"/>
      <c r="ES447"/>
      <c r="ET447"/>
      <c r="EU447"/>
      <c r="EV447"/>
      <c r="EW447"/>
      <c r="EX447"/>
      <c r="EY447"/>
      <c r="EZ447"/>
      <c r="FA447"/>
      <c r="FB447"/>
      <c r="FC447"/>
      <c r="FD447"/>
      <c r="FE447"/>
      <c r="FF447"/>
      <c r="FG447"/>
      <c r="FH447"/>
      <c r="FI447"/>
      <c r="FJ447"/>
      <c r="FK447"/>
      <c r="FL447"/>
      <c r="FM447"/>
      <c r="FN447"/>
      <c r="FO447"/>
      <c r="FP447"/>
      <c r="FQ447"/>
      <c r="FR447"/>
      <c r="FS447"/>
    </row>
    <row r="448" spans="1:175">
      <c r="A448"/>
      <c r="B448"/>
      <c r="C448"/>
      <c r="D448"/>
      <c r="E448"/>
      <c r="F448"/>
      <c r="G448"/>
      <c r="H448"/>
      <c r="I448"/>
      <c r="J448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  <c r="BE448"/>
      <c r="BF448"/>
      <c r="BG448"/>
      <c r="BH448"/>
      <c r="BI448"/>
      <c r="BJ448"/>
      <c r="BK448"/>
      <c r="BL448"/>
      <c r="BM448"/>
      <c r="BN448"/>
      <c r="BO448"/>
      <c r="BP448"/>
      <c r="BQ448"/>
      <c r="BR448"/>
      <c r="BS448"/>
      <c r="BT448"/>
      <c r="BU448"/>
      <c r="BV448"/>
      <c r="BW448"/>
      <c r="BX448"/>
      <c r="BY448"/>
      <c r="BZ448"/>
      <c r="CA448"/>
      <c r="CB448"/>
      <c r="CC448"/>
      <c r="CD448"/>
      <c r="CE448"/>
      <c r="CF448"/>
      <c r="CG448"/>
      <c r="CH448"/>
      <c r="CI448"/>
      <c r="CJ448"/>
      <c r="CK448"/>
      <c r="CL448"/>
      <c r="CM448"/>
      <c r="CN448"/>
      <c r="CO448"/>
      <c r="CP448"/>
      <c r="CQ448"/>
      <c r="CR448"/>
      <c r="CS448"/>
      <c r="CT448"/>
      <c r="CU448"/>
      <c r="CV448"/>
      <c r="CW448"/>
      <c r="CX448"/>
      <c r="CY448"/>
      <c r="CZ448"/>
      <c r="DA448"/>
      <c r="DB448"/>
      <c r="DC448"/>
      <c r="DD448"/>
      <c r="DE448"/>
      <c r="DF448"/>
      <c r="DG448"/>
      <c r="DH448"/>
      <c r="DI448"/>
      <c r="DJ448"/>
      <c r="DK448"/>
      <c r="DL448"/>
      <c r="DM448"/>
      <c r="DN448"/>
      <c r="DO448"/>
      <c r="DP448"/>
      <c r="DQ448"/>
      <c r="DR448"/>
      <c r="DS448"/>
      <c r="DT448"/>
      <c r="DU448"/>
      <c r="DV448"/>
      <c r="DW448"/>
      <c r="DX448"/>
      <c r="DY448"/>
      <c r="DZ448"/>
      <c r="EA448"/>
      <c r="EB448"/>
      <c r="EC448"/>
      <c r="ED448"/>
      <c r="EE448"/>
      <c r="EF448"/>
      <c r="EG448"/>
      <c r="EH448"/>
      <c r="EI448"/>
      <c r="EJ448"/>
      <c r="EK448"/>
      <c r="EL448"/>
      <c r="EM448"/>
      <c r="EN448"/>
      <c r="EO448"/>
      <c r="EP448"/>
      <c r="EQ448"/>
      <c r="ER448"/>
      <c r="ES448"/>
      <c r="ET448"/>
      <c r="EU448"/>
      <c r="EV448"/>
      <c r="EW448"/>
      <c r="EX448"/>
      <c r="EY448"/>
      <c r="EZ448"/>
      <c r="FA448"/>
      <c r="FB448"/>
      <c r="FC448"/>
      <c r="FD448"/>
      <c r="FE448"/>
      <c r="FF448"/>
      <c r="FG448"/>
      <c r="FH448"/>
      <c r="FI448"/>
      <c r="FJ448"/>
      <c r="FK448"/>
      <c r="FL448"/>
      <c r="FM448"/>
      <c r="FN448"/>
      <c r="FO448"/>
      <c r="FP448"/>
      <c r="FQ448"/>
      <c r="FR448"/>
      <c r="FS448"/>
    </row>
    <row r="449" spans="1:175">
      <c r="A449"/>
      <c r="B449"/>
      <c r="C449"/>
      <c r="D449"/>
      <c r="E449"/>
      <c r="F449"/>
      <c r="G449"/>
      <c r="H449"/>
      <c r="I449"/>
      <c r="J449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  <c r="BE449"/>
      <c r="BF449"/>
      <c r="BG449"/>
      <c r="BH449"/>
      <c r="BI449"/>
      <c r="BJ449"/>
      <c r="BK449"/>
      <c r="BL449"/>
      <c r="BM449"/>
      <c r="BN449"/>
      <c r="BO449"/>
      <c r="BP449"/>
      <c r="BQ449"/>
      <c r="BR449"/>
      <c r="BS449"/>
      <c r="BT449"/>
      <c r="BU449"/>
      <c r="BV449"/>
      <c r="BW449"/>
      <c r="BX449"/>
      <c r="BY449"/>
      <c r="BZ449"/>
      <c r="CA449"/>
      <c r="CB449"/>
      <c r="CC449"/>
      <c r="CD449"/>
      <c r="CE449"/>
      <c r="CF449"/>
      <c r="CG449"/>
      <c r="CH449"/>
      <c r="CI449"/>
      <c r="CJ449"/>
      <c r="CK449"/>
      <c r="CL449"/>
      <c r="CM449"/>
      <c r="CN449"/>
      <c r="CO449"/>
      <c r="CP449"/>
      <c r="CQ449"/>
      <c r="CR449"/>
      <c r="CS449"/>
      <c r="CT449"/>
      <c r="CU449"/>
      <c r="CV449"/>
      <c r="CW449"/>
      <c r="CX449"/>
      <c r="CY449"/>
      <c r="CZ449"/>
      <c r="DA449"/>
      <c r="DB449"/>
      <c r="DC449"/>
      <c r="DD449"/>
      <c r="DE449"/>
      <c r="DF449"/>
      <c r="DG449"/>
      <c r="DH449"/>
      <c r="DI449"/>
      <c r="DJ449"/>
      <c r="DK449"/>
      <c r="DL449"/>
      <c r="DM449"/>
      <c r="DN449"/>
      <c r="DO449"/>
      <c r="DP449"/>
      <c r="DQ449"/>
      <c r="DR449"/>
      <c r="DS449"/>
      <c r="DT449"/>
      <c r="DU449"/>
      <c r="DV449"/>
      <c r="DW449"/>
      <c r="DX449"/>
      <c r="DY449"/>
      <c r="DZ449"/>
      <c r="EA449"/>
      <c r="EB449"/>
      <c r="EC449"/>
      <c r="ED449"/>
      <c r="EE449"/>
      <c r="EF449"/>
      <c r="EG449"/>
      <c r="EH449"/>
      <c r="EI449"/>
      <c r="EJ449"/>
      <c r="EK449"/>
      <c r="EL449"/>
      <c r="EM449"/>
      <c r="EN449"/>
      <c r="EO449"/>
      <c r="EP449"/>
      <c r="EQ449"/>
      <c r="ER449"/>
      <c r="ES449"/>
      <c r="ET449"/>
      <c r="EU449"/>
      <c r="EV449"/>
      <c r="EW449"/>
      <c r="EX449"/>
      <c r="EY449"/>
      <c r="EZ449"/>
      <c r="FA449"/>
      <c r="FB449"/>
      <c r="FC449"/>
      <c r="FD449"/>
      <c r="FE449"/>
      <c r="FF449"/>
      <c r="FG449"/>
      <c r="FH449"/>
      <c r="FI449"/>
      <c r="FJ449"/>
      <c r="FK449"/>
      <c r="FL449"/>
      <c r="FM449"/>
      <c r="FN449"/>
      <c r="FO449"/>
      <c r="FP449"/>
      <c r="FQ449"/>
      <c r="FR449"/>
      <c r="FS449"/>
    </row>
    <row r="450" spans="1:175">
      <c r="A450"/>
      <c r="B450"/>
      <c r="C450"/>
      <c r="D450"/>
      <c r="E450"/>
      <c r="F450"/>
      <c r="G450"/>
      <c r="H450"/>
      <c r="I450"/>
      <c r="J450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  <c r="BE450"/>
      <c r="BF450"/>
      <c r="BG450"/>
      <c r="BH450"/>
      <c r="BI450"/>
      <c r="BJ450"/>
      <c r="BK450"/>
      <c r="BL450"/>
      <c r="BM450"/>
      <c r="BN450"/>
      <c r="BO450"/>
      <c r="BP450"/>
      <c r="BQ450"/>
      <c r="BR450"/>
      <c r="BS450"/>
      <c r="BT450"/>
      <c r="BU450"/>
      <c r="BV450"/>
      <c r="BW450"/>
      <c r="BX450"/>
      <c r="BY450"/>
      <c r="BZ450"/>
      <c r="CA450"/>
      <c r="CB450"/>
      <c r="CC450"/>
      <c r="CD450"/>
      <c r="CE450"/>
      <c r="CF450"/>
      <c r="CG450"/>
      <c r="CH450"/>
      <c r="CI450"/>
      <c r="CJ450"/>
      <c r="CK450"/>
      <c r="CL450"/>
      <c r="CM450"/>
      <c r="CN450"/>
      <c r="CO450"/>
      <c r="CP450"/>
      <c r="CQ450"/>
      <c r="CR450"/>
      <c r="CS450"/>
      <c r="CT450"/>
      <c r="CU450"/>
      <c r="CV450"/>
      <c r="CW450"/>
      <c r="CX450"/>
      <c r="CY450"/>
      <c r="CZ450"/>
      <c r="DA450"/>
      <c r="DB450"/>
      <c r="DC450"/>
      <c r="DD450"/>
      <c r="DE450"/>
      <c r="DF450"/>
      <c r="DG450"/>
      <c r="DH450"/>
      <c r="DI450"/>
      <c r="DJ450"/>
      <c r="DK450"/>
      <c r="DL450"/>
      <c r="DM450"/>
      <c r="DN450"/>
      <c r="DO450"/>
      <c r="DP450"/>
      <c r="DQ450"/>
      <c r="DR450"/>
      <c r="DS450"/>
      <c r="DT450"/>
      <c r="DU450"/>
      <c r="DV450"/>
      <c r="DW450"/>
      <c r="DX450"/>
      <c r="DY450"/>
      <c r="DZ450"/>
      <c r="EA450"/>
      <c r="EB450"/>
      <c r="EC450"/>
      <c r="ED450"/>
      <c r="EE450"/>
      <c r="EF450"/>
      <c r="EG450"/>
      <c r="EH450"/>
      <c r="EI450"/>
      <c r="EJ450"/>
      <c r="EK450"/>
      <c r="EL450"/>
      <c r="EM450"/>
      <c r="EN450"/>
      <c r="EO450"/>
      <c r="EP450"/>
      <c r="EQ450"/>
      <c r="ER450"/>
      <c r="ES450"/>
      <c r="ET450"/>
      <c r="EU450"/>
      <c r="EV450"/>
      <c r="EW450"/>
      <c r="EX450"/>
      <c r="EY450"/>
      <c r="EZ450"/>
      <c r="FA450"/>
      <c r="FB450"/>
      <c r="FC450"/>
      <c r="FD450"/>
      <c r="FE450"/>
      <c r="FF450"/>
      <c r="FG450"/>
      <c r="FH450"/>
      <c r="FI450"/>
      <c r="FJ450"/>
      <c r="FK450"/>
      <c r="FL450"/>
      <c r="FM450"/>
      <c r="FN450"/>
      <c r="FO450"/>
      <c r="FP450"/>
      <c r="FQ450"/>
      <c r="FR450"/>
      <c r="FS450"/>
    </row>
    <row r="451" spans="1:175">
      <c r="A451"/>
      <c r="B451"/>
      <c r="C451"/>
      <c r="D451"/>
      <c r="E451"/>
      <c r="F451"/>
      <c r="G451"/>
      <c r="H451"/>
      <c r="I451"/>
      <c r="J451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  <c r="BE451"/>
      <c r="BF451"/>
      <c r="BG451"/>
      <c r="BH451"/>
      <c r="BI451"/>
      <c r="BJ451"/>
      <c r="BK451"/>
      <c r="BL451"/>
      <c r="BM451"/>
      <c r="BN451"/>
      <c r="BO451"/>
      <c r="BP451"/>
      <c r="BQ451"/>
      <c r="BR451"/>
      <c r="BS451"/>
      <c r="BT451"/>
      <c r="BU451"/>
      <c r="BV451"/>
      <c r="BW451"/>
      <c r="BX451"/>
      <c r="BY451"/>
      <c r="BZ451"/>
      <c r="CA451"/>
      <c r="CB451"/>
      <c r="CC451"/>
      <c r="CD451"/>
      <c r="CE451"/>
      <c r="CF451"/>
      <c r="CG451"/>
      <c r="CH451"/>
      <c r="CI451"/>
      <c r="CJ451"/>
      <c r="CK451"/>
      <c r="CL451"/>
      <c r="CM451"/>
      <c r="CN451"/>
      <c r="CO451"/>
      <c r="CP451"/>
      <c r="CQ451"/>
      <c r="CR451"/>
      <c r="CS451"/>
      <c r="CT451"/>
      <c r="CU451"/>
      <c r="CV451"/>
      <c r="CW451"/>
      <c r="CX451"/>
      <c r="CY451"/>
      <c r="CZ451"/>
      <c r="DA451"/>
      <c r="DB451"/>
      <c r="DC451"/>
      <c r="DD451"/>
      <c r="DE451"/>
      <c r="DF451"/>
      <c r="DG451"/>
      <c r="DH451"/>
      <c r="DI451"/>
      <c r="DJ451"/>
      <c r="DK451"/>
      <c r="DL451"/>
      <c r="DM451"/>
      <c r="DN451"/>
      <c r="DO451"/>
      <c r="DP451"/>
      <c r="DQ451"/>
      <c r="DR451"/>
      <c r="DS451"/>
      <c r="DT451"/>
      <c r="DU451"/>
      <c r="DV451"/>
      <c r="DW451"/>
      <c r="DX451"/>
      <c r="DY451"/>
      <c r="DZ451"/>
      <c r="EA451"/>
      <c r="EB451"/>
      <c r="EC451"/>
      <c r="ED451"/>
      <c r="EE451"/>
      <c r="EF451"/>
      <c r="EG451"/>
      <c r="EH451"/>
      <c r="EI451"/>
      <c r="EJ451"/>
      <c r="EK451"/>
      <c r="EL451"/>
      <c r="EM451"/>
      <c r="EN451"/>
      <c r="EO451"/>
      <c r="EP451"/>
      <c r="EQ451"/>
      <c r="ER451"/>
      <c r="ES451"/>
      <c r="ET451"/>
      <c r="EU451"/>
      <c r="EV451"/>
      <c r="EW451"/>
      <c r="EX451"/>
      <c r="EY451"/>
      <c r="EZ451"/>
      <c r="FA451"/>
      <c r="FB451"/>
      <c r="FC451"/>
      <c r="FD451"/>
      <c r="FE451"/>
      <c r="FF451"/>
      <c r="FG451"/>
      <c r="FH451"/>
      <c r="FI451"/>
      <c r="FJ451"/>
      <c r="FK451"/>
      <c r="FL451"/>
      <c r="FM451"/>
      <c r="FN451"/>
      <c r="FO451"/>
      <c r="FP451"/>
      <c r="FQ451"/>
      <c r="FR451"/>
      <c r="FS451"/>
    </row>
    <row r="452" spans="1:175">
      <c r="A452"/>
      <c r="B452"/>
      <c r="C452"/>
      <c r="D452"/>
      <c r="E452"/>
      <c r="F452"/>
      <c r="G452"/>
      <c r="H452"/>
      <c r="I452"/>
      <c r="J45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  <c r="BE452"/>
      <c r="BF452"/>
      <c r="BG452"/>
      <c r="BH452"/>
      <c r="BI452"/>
      <c r="BJ452"/>
      <c r="BK452"/>
      <c r="BL452"/>
      <c r="BM452"/>
      <c r="BN452"/>
      <c r="BO452"/>
      <c r="BP452"/>
      <c r="BQ452"/>
      <c r="BR452"/>
      <c r="BS452"/>
      <c r="BT452"/>
      <c r="BU452"/>
      <c r="BV452"/>
      <c r="BW452"/>
      <c r="BX452"/>
      <c r="BY452"/>
      <c r="BZ452"/>
      <c r="CA452"/>
      <c r="CB452"/>
      <c r="CC452"/>
      <c r="CD452"/>
      <c r="CE452"/>
      <c r="CF452"/>
      <c r="CG452"/>
      <c r="CH452"/>
      <c r="CI452"/>
      <c r="CJ452"/>
      <c r="CK452"/>
      <c r="CL452"/>
      <c r="CM452"/>
      <c r="CN452"/>
      <c r="CO452"/>
      <c r="CP452"/>
      <c r="CQ452"/>
      <c r="CR452"/>
      <c r="CS452"/>
      <c r="CT452"/>
      <c r="CU452"/>
      <c r="CV452"/>
      <c r="CW452"/>
      <c r="CX452"/>
      <c r="CY452"/>
      <c r="CZ452"/>
      <c r="DA452"/>
      <c r="DB452"/>
      <c r="DC452"/>
      <c r="DD452"/>
      <c r="DE452"/>
      <c r="DF452"/>
      <c r="DG452"/>
      <c r="DH452"/>
      <c r="DI452"/>
      <c r="DJ452"/>
      <c r="DK452"/>
      <c r="DL452"/>
      <c r="DM452"/>
      <c r="DN452"/>
      <c r="DO452"/>
      <c r="DP452"/>
      <c r="DQ452"/>
      <c r="DR452"/>
      <c r="DS452"/>
      <c r="DT452"/>
      <c r="DU452"/>
      <c r="DV452"/>
      <c r="DW452"/>
      <c r="DX452"/>
      <c r="DY452"/>
      <c r="DZ452"/>
      <c r="EA452"/>
      <c r="EB452"/>
      <c r="EC452"/>
      <c r="ED452"/>
      <c r="EE452"/>
      <c r="EF452"/>
      <c r="EG452"/>
      <c r="EH452"/>
      <c r="EI452"/>
      <c r="EJ452"/>
      <c r="EK452"/>
      <c r="EL452"/>
      <c r="EM452"/>
      <c r="EN452"/>
      <c r="EO452"/>
      <c r="EP452"/>
      <c r="EQ452"/>
      <c r="ER452"/>
      <c r="ES452"/>
      <c r="ET452"/>
      <c r="EU452"/>
      <c r="EV452"/>
      <c r="EW452"/>
      <c r="EX452"/>
      <c r="EY452"/>
      <c r="EZ452"/>
      <c r="FA452"/>
      <c r="FB452"/>
      <c r="FC452"/>
      <c r="FD452"/>
      <c r="FE452"/>
      <c r="FF452"/>
      <c r="FG452"/>
      <c r="FH452"/>
      <c r="FI452"/>
      <c r="FJ452"/>
      <c r="FK452"/>
      <c r="FL452"/>
      <c r="FM452"/>
      <c r="FN452"/>
      <c r="FO452"/>
      <c r="FP452"/>
      <c r="FQ452"/>
      <c r="FR452"/>
      <c r="FS452"/>
    </row>
    <row r="453" spans="1:175">
      <c r="A453"/>
      <c r="B453"/>
      <c r="C453"/>
      <c r="D453"/>
      <c r="E453"/>
      <c r="F453"/>
      <c r="G453"/>
      <c r="H453"/>
      <c r="I453"/>
      <c r="J453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  <c r="BE453"/>
      <c r="BF453"/>
      <c r="BG453"/>
      <c r="BH453"/>
      <c r="BI453"/>
      <c r="BJ453"/>
      <c r="BK453"/>
      <c r="BL453"/>
      <c r="BM453"/>
      <c r="BN453"/>
      <c r="BO453"/>
      <c r="BP453"/>
      <c r="BQ453"/>
      <c r="BR453"/>
      <c r="BS453"/>
      <c r="BT453"/>
      <c r="BU453"/>
      <c r="BV453"/>
      <c r="BW453"/>
      <c r="BX453"/>
      <c r="BY453"/>
      <c r="BZ453"/>
      <c r="CA453"/>
      <c r="CB453"/>
      <c r="CC453"/>
      <c r="CD453"/>
      <c r="CE453"/>
      <c r="CF453"/>
      <c r="CG453"/>
      <c r="CH453"/>
      <c r="CI453"/>
      <c r="CJ453"/>
      <c r="CK453"/>
      <c r="CL453"/>
      <c r="CM453"/>
      <c r="CN453"/>
      <c r="CO453"/>
      <c r="CP453"/>
      <c r="CQ453"/>
      <c r="CR453"/>
      <c r="CS453"/>
      <c r="CT453"/>
      <c r="CU453"/>
      <c r="CV453"/>
      <c r="CW453"/>
      <c r="CX453"/>
      <c r="CY453"/>
      <c r="CZ453"/>
      <c r="DA453"/>
      <c r="DB453"/>
      <c r="DC453"/>
      <c r="DD453"/>
      <c r="DE453"/>
      <c r="DF453"/>
      <c r="DG453"/>
      <c r="DH453"/>
      <c r="DI453"/>
      <c r="DJ453"/>
      <c r="DK453"/>
      <c r="DL453"/>
      <c r="DM453"/>
      <c r="DN453"/>
      <c r="DO453"/>
      <c r="DP453"/>
      <c r="DQ453"/>
      <c r="DR453"/>
      <c r="DS453"/>
      <c r="DT453"/>
      <c r="DU453"/>
      <c r="DV453"/>
      <c r="DW453"/>
      <c r="DX453"/>
      <c r="DY453"/>
      <c r="DZ453"/>
      <c r="EA453"/>
      <c r="EB453"/>
      <c r="EC453"/>
      <c r="ED453"/>
      <c r="EE453"/>
      <c r="EF453"/>
      <c r="EG453"/>
      <c r="EH453"/>
      <c r="EI453"/>
      <c r="EJ453"/>
      <c r="EK453"/>
      <c r="EL453"/>
      <c r="EM453"/>
      <c r="EN453"/>
      <c r="EO453"/>
      <c r="EP453"/>
      <c r="EQ453"/>
      <c r="ER453"/>
      <c r="ES453"/>
      <c r="ET453"/>
      <c r="EU453"/>
      <c r="EV453"/>
      <c r="EW453"/>
      <c r="EX453"/>
      <c r="EY453"/>
      <c r="EZ453"/>
      <c r="FA453"/>
      <c r="FB453"/>
      <c r="FC453"/>
      <c r="FD453"/>
      <c r="FE453"/>
      <c r="FF453"/>
      <c r="FG453"/>
      <c r="FH453"/>
      <c r="FI453"/>
      <c r="FJ453"/>
      <c r="FK453"/>
      <c r="FL453"/>
      <c r="FM453"/>
      <c r="FN453"/>
      <c r="FO453"/>
      <c r="FP453"/>
      <c r="FQ453"/>
      <c r="FR453"/>
      <c r="FS453"/>
    </row>
    <row r="454" spans="1:175">
      <c r="A454"/>
      <c r="B454"/>
      <c r="C454"/>
      <c r="D454"/>
      <c r="E454"/>
      <c r="F454"/>
      <c r="G454"/>
      <c r="H454"/>
      <c r="I454"/>
      <c r="J454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  <c r="BE454"/>
      <c r="BF454"/>
      <c r="BG454"/>
      <c r="BH454"/>
      <c r="BI454"/>
      <c r="BJ454"/>
      <c r="BK454"/>
      <c r="BL454"/>
      <c r="BM454"/>
      <c r="BN454"/>
      <c r="BO454"/>
      <c r="BP454"/>
      <c r="BQ454"/>
      <c r="BR454"/>
      <c r="BS454"/>
      <c r="BT454"/>
      <c r="BU454"/>
      <c r="BV454"/>
      <c r="BW454"/>
      <c r="BX454"/>
      <c r="BY454"/>
      <c r="BZ454"/>
      <c r="CA454"/>
      <c r="CB454"/>
      <c r="CC454"/>
      <c r="CD454"/>
      <c r="CE454"/>
      <c r="CF454"/>
      <c r="CG454"/>
      <c r="CH454"/>
      <c r="CI454"/>
      <c r="CJ454"/>
      <c r="CK454"/>
      <c r="CL454"/>
      <c r="CM454"/>
      <c r="CN454"/>
      <c r="CO454"/>
      <c r="CP454"/>
      <c r="CQ454"/>
      <c r="CR454"/>
      <c r="CS454"/>
      <c r="CT454"/>
      <c r="CU454"/>
      <c r="CV454"/>
      <c r="CW454"/>
      <c r="CX454"/>
      <c r="CY454"/>
      <c r="CZ454"/>
      <c r="DA454"/>
      <c r="DB454"/>
      <c r="DC454"/>
      <c r="DD454"/>
      <c r="DE454"/>
      <c r="DF454"/>
      <c r="DG454"/>
      <c r="DH454"/>
      <c r="DI454"/>
      <c r="DJ454"/>
      <c r="DK454"/>
      <c r="DL454"/>
      <c r="DM454"/>
      <c r="DN454"/>
      <c r="DO454"/>
      <c r="DP454"/>
      <c r="DQ454"/>
      <c r="DR454"/>
      <c r="DS454"/>
      <c r="DT454"/>
      <c r="DU454"/>
      <c r="DV454"/>
      <c r="DW454"/>
      <c r="DX454"/>
      <c r="DY454"/>
      <c r="DZ454"/>
      <c r="EA454"/>
      <c r="EB454"/>
      <c r="EC454"/>
      <c r="ED454"/>
      <c r="EE454"/>
      <c r="EF454"/>
      <c r="EG454"/>
      <c r="EH454"/>
      <c r="EI454"/>
      <c r="EJ454"/>
      <c r="EK454"/>
      <c r="EL454"/>
      <c r="EM454"/>
      <c r="EN454"/>
      <c r="EO454"/>
      <c r="EP454"/>
      <c r="EQ454"/>
      <c r="ER454"/>
      <c r="ES454"/>
      <c r="ET454"/>
      <c r="EU454"/>
      <c r="EV454"/>
      <c r="EW454"/>
      <c r="EX454"/>
      <c r="EY454"/>
      <c r="EZ454"/>
      <c r="FA454"/>
      <c r="FB454"/>
      <c r="FC454"/>
      <c r="FD454"/>
      <c r="FE454"/>
      <c r="FF454"/>
      <c r="FG454"/>
      <c r="FH454"/>
      <c r="FI454"/>
      <c r="FJ454"/>
      <c r="FK454"/>
      <c r="FL454"/>
      <c r="FM454"/>
      <c r="FN454"/>
      <c r="FO454"/>
      <c r="FP454"/>
      <c r="FQ454"/>
      <c r="FR454"/>
      <c r="FS454"/>
    </row>
    <row r="455" spans="1:175">
      <c r="A455"/>
      <c r="B455"/>
      <c r="C455"/>
      <c r="D455"/>
      <c r="E455"/>
      <c r="F455"/>
      <c r="G455"/>
      <c r="H455"/>
      <c r="I455"/>
      <c r="J455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  <c r="BE455"/>
      <c r="BF455"/>
      <c r="BG455"/>
      <c r="BH455"/>
      <c r="BI455"/>
      <c r="BJ455"/>
      <c r="BK455"/>
      <c r="BL455"/>
      <c r="BM455"/>
      <c r="BN455"/>
      <c r="BO455"/>
      <c r="BP455"/>
      <c r="BQ455"/>
      <c r="BR455"/>
      <c r="BS455"/>
      <c r="BT455"/>
      <c r="BU455"/>
      <c r="BV455"/>
      <c r="BW455"/>
      <c r="BX455"/>
      <c r="BY455"/>
      <c r="BZ455"/>
      <c r="CA455"/>
      <c r="CB455"/>
      <c r="CC455"/>
      <c r="CD455"/>
      <c r="CE455"/>
      <c r="CF455"/>
      <c r="CG455"/>
      <c r="CH455"/>
      <c r="CI455"/>
      <c r="CJ455"/>
      <c r="CK455"/>
      <c r="CL455"/>
      <c r="CM455"/>
      <c r="CN455"/>
      <c r="CO455"/>
      <c r="CP455"/>
      <c r="CQ455"/>
      <c r="CR455"/>
      <c r="CS455"/>
      <c r="CT455"/>
      <c r="CU455"/>
      <c r="CV455"/>
      <c r="CW455"/>
      <c r="CX455"/>
      <c r="CY455"/>
      <c r="CZ455"/>
      <c r="DA455"/>
      <c r="DB455"/>
      <c r="DC455"/>
      <c r="DD455"/>
      <c r="DE455"/>
      <c r="DF455"/>
      <c r="DG455"/>
      <c r="DH455"/>
      <c r="DI455"/>
      <c r="DJ455"/>
      <c r="DK455"/>
      <c r="DL455"/>
      <c r="DM455"/>
      <c r="DN455"/>
      <c r="DO455"/>
      <c r="DP455"/>
      <c r="DQ455"/>
      <c r="DR455"/>
      <c r="DS455"/>
      <c r="DT455"/>
      <c r="DU455"/>
      <c r="DV455"/>
      <c r="DW455"/>
      <c r="DX455"/>
      <c r="DY455"/>
      <c r="DZ455"/>
      <c r="EA455"/>
      <c r="EB455"/>
      <c r="EC455"/>
      <c r="ED455"/>
      <c r="EE455"/>
      <c r="EF455"/>
      <c r="EG455"/>
      <c r="EH455"/>
      <c r="EI455"/>
      <c r="EJ455"/>
      <c r="EK455"/>
      <c r="EL455"/>
      <c r="EM455"/>
      <c r="EN455"/>
      <c r="EO455"/>
      <c r="EP455"/>
      <c r="EQ455"/>
      <c r="ER455"/>
      <c r="ES455"/>
      <c r="ET455"/>
      <c r="EU455"/>
      <c r="EV455"/>
      <c r="EW455"/>
      <c r="EX455"/>
      <c r="EY455"/>
      <c r="EZ455"/>
      <c r="FA455"/>
      <c r="FB455"/>
      <c r="FC455"/>
      <c r="FD455"/>
      <c r="FE455"/>
      <c r="FF455"/>
      <c r="FG455"/>
      <c r="FH455"/>
      <c r="FI455"/>
      <c r="FJ455"/>
      <c r="FK455"/>
      <c r="FL455"/>
      <c r="FM455"/>
      <c r="FN455"/>
      <c r="FO455"/>
      <c r="FP455"/>
      <c r="FQ455"/>
      <c r="FR455"/>
      <c r="FS455"/>
    </row>
    <row r="456" spans="1:175">
      <c r="A456"/>
      <c r="B456"/>
      <c r="C456"/>
      <c r="D456"/>
      <c r="E456"/>
      <c r="F456"/>
      <c r="G456"/>
      <c r="H456"/>
      <c r="I456"/>
      <c r="J456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  <c r="BE456"/>
      <c r="BF456"/>
      <c r="BG456"/>
      <c r="BH456"/>
      <c r="BI456"/>
      <c r="BJ456"/>
      <c r="BK456"/>
      <c r="BL456"/>
      <c r="BM456"/>
      <c r="BN456"/>
      <c r="BO456"/>
      <c r="BP456"/>
      <c r="BQ456"/>
      <c r="BR456"/>
      <c r="BS456"/>
      <c r="BT456"/>
      <c r="BU456"/>
      <c r="BV456"/>
      <c r="BW456"/>
      <c r="BX456"/>
      <c r="BY456"/>
      <c r="BZ456"/>
      <c r="CA456"/>
      <c r="CB456"/>
      <c r="CC456"/>
      <c r="CD456"/>
      <c r="CE456"/>
      <c r="CF456"/>
      <c r="CG456"/>
      <c r="CH456"/>
      <c r="CI456"/>
      <c r="CJ456"/>
      <c r="CK456"/>
      <c r="CL456"/>
      <c r="CM456"/>
      <c r="CN456"/>
      <c r="CO456"/>
      <c r="CP456"/>
      <c r="CQ456"/>
      <c r="CR456"/>
      <c r="CS456"/>
      <c r="CT456"/>
      <c r="CU456"/>
      <c r="CV456"/>
      <c r="CW456"/>
      <c r="CX456"/>
      <c r="CY456"/>
      <c r="CZ456"/>
      <c r="DA456"/>
      <c r="DB456"/>
      <c r="DC456"/>
      <c r="DD456"/>
      <c r="DE456"/>
      <c r="DF456"/>
      <c r="DG456"/>
      <c r="DH456"/>
      <c r="DI456"/>
      <c r="DJ456"/>
      <c r="DK456"/>
      <c r="DL456"/>
      <c r="DM456"/>
      <c r="DN456"/>
      <c r="DO456"/>
      <c r="DP456"/>
      <c r="DQ456"/>
      <c r="DR456"/>
      <c r="DS456"/>
      <c r="DT456"/>
      <c r="DU456"/>
      <c r="DV456"/>
      <c r="DW456"/>
      <c r="DX456"/>
      <c r="DY456"/>
      <c r="DZ456"/>
      <c r="EA456"/>
      <c r="EB456"/>
      <c r="EC456"/>
      <c r="ED456"/>
      <c r="EE456"/>
      <c r="EF456"/>
      <c r="EG456"/>
      <c r="EH456"/>
      <c r="EI456"/>
      <c r="EJ456"/>
      <c r="EK456"/>
      <c r="EL456"/>
      <c r="EM456"/>
      <c r="EN456"/>
      <c r="EO456"/>
      <c r="EP456"/>
      <c r="EQ456"/>
      <c r="ER456"/>
      <c r="ES456"/>
      <c r="ET456"/>
      <c r="EU456"/>
      <c r="EV456"/>
      <c r="EW456"/>
      <c r="EX456"/>
      <c r="EY456"/>
      <c r="EZ456"/>
      <c r="FA456"/>
      <c r="FB456"/>
      <c r="FC456"/>
      <c r="FD456"/>
      <c r="FE456"/>
      <c r="FF456"/>
      <c r="FG456"/>
      <c r="FH456"/>
      <c r="FI456"/>
      <c r="FJ456"/>
      <c r="FK456"/>
      <c r="FL456"/>
      <c r="FM456"/>
      <c r="FN456"/>
      <c r="FO456"/>
      <c r="FP456"/>
      <c r="FQ456"/>
      <c r="FR456"/>
      <c r="FS456"/>
    </row>
    <row r="457" spans="1:175">
      <c r="A457"/>
      <c r="B457"/>
      <c r="C457"/>
      <c r="D457"/>
      <c r="E457"/>
      <c r="F457"/>
      <c r="G457"/>
      <c r="H457"/>
      <c r="I457"/>
      <c r="J457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  <c r="BE457"/>
      <c r="BF457"/>
      <c r="BG457"/>
      <c r="BH457"/>
      <c r="BI457"/>
      <c r="BJ457"/>
      <c r="BK457"/>
      <c r="BL457"/>
      <c r="BM457"/>
      <c r="BN457"/>
      <c r="BO457"/>
      <c r="BP457"/>
      <c r="BQ457"/>
      <c r="BR457"/>
      <c r="BS457"/>
      <c r="BT457"/>
      <c r="BU457"/>
      <c r="BV457"/>
      <c r="BW457"/>
      <c r="BX457"/>
      <c r="BY457"/>
      <c r="BZ457"/>
      <c r="CA457"/>
      <c r="CB457"/>
      <c r="CC457"/>
      <c r="CD457"/>
      <c r="CE457"/>
      <c r="CF457"/>
      <c r="CG457"/>
      <c r="CH457"/>
      <c r="CI457"/>
      <c r="CJ457"/>
      <c r="CK457"/>
      <c r="CL457"/>
      <c r="CM457"/>
      <c r="CN457"/>
      <c r="CO457"/>
      <c r="CP457"/>
      <c r="CQ457"/>
      <c r="CR457"/>
      <c r="CS457"/>
      <c r="CT457"/>
      <c r="CU457"/>
      <c r="CV457"/>
      <c r="CW457"/>
      <c r="CX457"/>
      <c r="CY457"/>
      <c r="CZ457"/>
      <c r="DA457"/>
      <c r="DB457"/>
      <c r="DC457"/>
      <c r="DD457"/>
      <c r="DE457"/>
      <c r="DF457"/>
      <c r="DG457"/>
      <c r="DH457"/>
      <c r="DI457"/>
      <c r="DJ457"/>
      <c r="DK457"/>
      <c r="DL457"/>
      <c r="DM457"/>
      <c r="DN457"/>
      <c r="DO457"/>
      <c r="DP457"/>
      <c r="DQ457"/>
      <c r="DR457"/>
      <c r="DS457"/>
      <c r="DT457"/>
      <c r="DU457"/>
      <c r="DV457"/>
      <c r="DW457"/>
      <c r="DX457"/>
      <c r="DY457"/>
      <c r="DZ457"/>
      <c r="EA457"/>
      <c r="EB457"/>
      <c r="EC457"/>
      <c r="ED457"/>
      <c r="EE457"/>
      <c r="EF457"/>
      <c r="EG457"/>
      <c r="EH457"/>
      <c r="EI457"/>
      <c r="EJ457"/>
      <c r="EK457"/>
      <c r="EL457"/>
      <c r="EM457"/>
      <c r="EN457"/>
      <c r="EO457"/>
      <c r="EP457"/>
      <c r="EQ457"/>
      <c r="ER457"/>
      <c r="ES457"/>
      <c r="ET457"/>
      <c r="EU457"/>
      <c r="EV457"/>
      <c r="EW457"/>
      <c r="EX457"/>
      <c r="EY457"/>
      <c r="EZ457"/>
      <c r="FA457"/>
      <c r="FB457"/>
      <c r="FC457"/>
      <c r="FD457"/>
      <c r="FE457"/>
      <c r="FF457"/>
      <c r="FG457"/>
      <c r="FH457"/>
      <c r="FI457"/>
      <c r="FJ457"/>
      <c r="FK457"/>
      <c r="FL457"/>
      <c r="FM457"/>
      <c r="FN457"/>
      <c r="FO457"/>
      <c r="FP457"/>
      <c r="FQ457"/>
      <c r="FR457"/>
      <c r="FS457"/>
    </row>
    <row r="458" spans="1:175">
      <c r="A458"/>
      <c r="B458"/>
      <c r="C458"/>
      <c r="D458"/>
      <c r="E458"/>
      <c r="F458"/>
      <c r="G458"/>
      <c r="H458"/>
      <c r="I458"/>
      <c r="J458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  <c r="BE458"/>
      <c r="BF458"/>
      <c r="BG458"/>
      <c r="BH458"/>
      <c r="BI458"/>
      <c r="BJ458"/>
      <c r="BK458"/>
      <c r="BL458"/>
      <c r="BM458"/>
      <c r="BN458"/>
      <c r="BO458"/>
      <c r="BP458"/>
      <c r="BQ458"/>
      <c r="BR458"/>
      <c r="BS458"/>
      <c r="BT458"/>
      <c r="BU458"/>
      <c r="BV458"/>
      <c r="BW458"/>
      <c r="BX458"/>
      <c r="BY458"/>
      <c r="BZ458"/>
      <c r="CA458"/>
      <c r="CB458"/>
      <c r="CC458"/>
      <c r="CD458"/>
      <c r="CE458"/>
      <c r="CF458"/>
      <c r="CG458"/>
      <c r="CH458"/>
      <c r="CI458"/>
      <c r="CJ458"/>
      <c r="CK458"/>
      <c r="CL458"/>
      <c r="CM458"/>
      <c r="CN458"/>
      <c r="CO458"/>
      <c r="CP458"/>
      <c r="CQ458"/>
      <c r="CR458"/>
      <c r="CS458"/>
      <c r="CT458"/>
      <c r="CU458"/>
      <c r="CV458"/>
      <c r="CW458"/>
      <c r="CX458"/>
      <c r="CY458"/>
      <c r="CZ458"/>
      <c r="DA458"/>
      <c r="DB458"/>
      <c r="DC458"/>
      <c r="DD458"/>
      <c r="DE458"/>
      <c r="DF458"/>
      <c r="DG458"/>
      <c r="DH458"/>
      <c r="DI458"/>
      <c r="DJ458"/>
      <c r="DK458"/>
      <c r="DL458"/>
      <c r="DM458"/>
      <c r="DN458"/>
      <c r="DO458"/>
      <c r="DP458"/>
      <c r="DQ458"/>
      <c r="DR458"/>
      <c r="DS458"/>
      <c r="DT458"/>
      <c r="DU458"/>
      <c r="DV458"/>
      <c r="DW458"/>
      <c r="DX458"/>
      <c r="DY458"/>
      <c r="DZ458"/>
      <c r="EA458"/>
      <c r="EB458"/>
      <c r="EC458"/>
      <c r="ED458"/>
      <c r="EE458"/>
      <c r="EF458"/>
      <c r="EG458"/>
      <c r="EH458"/>
      <c r="EI458"/>
      <c r="EJ458"/>
      <c r="EK458"/>
      <c r="EL458"/>
      <c r="EM458"/>
      <c r="EN458"/>
      <c r="EO458"/>
      <c r="EP458"/>
      <c r="EQ458"/>
      <c r="ER458"/>
      <c r="ES458"/>
      <c r="ET458"/>
      <c r="EU458"/>
      <c r="EV458"/>
      <c r="EW458"/>
      <c r="EX458"/>
      <c r="EY458"/>
      <c r="EZ458"/>
      <c r="FA458"/>
      <c r="FB458"/>
      <c r="FC458"/>
      <c r="FD458"/>
      <c r="FE458"/>
      <c r="FF458"/>
      <c r="FG458"/>
      <c r="FH458"/>
      <c r="FI458"/>
      <c r="FJ458"/>
      <c r="FK458"/>
      <c r="FL458"/>
      <c r="FM458"/>
      <c r="FN458"/>
      <c r="FO458"/>
      <c r="FP458"/>
      <c r="FQ458"/>
      <c r="FR458"/>
      <c r="FS458"/>
    </row>
    <row r="459" spans="1:175">
      <c r="A459"/>
      <c r="B459"/>
      <c r="C459"/>
      <c r="D459"/>
      <c r="E459"/>
      <c r="F459"/>
      <c r="G459"/>
      <c r="H459"/>
      <c r="I459"/>
      <c r="J459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  <c r="BE459"/>
      <c r="BF459"/>
      <c r="BG459"/>
      <c r="BH459"/>
      <c r="BI459"/>
      <c r="BJ459"/>
      <c r="BK459"/>
      <c r="BL459"/>
      <c r="BM459"/>
      <c r="BN459"/>
      <c r="BO459"/>
      <c r="BP459"/>
      <c r="BQ459"/>
      <c r="BR459"/>
      <c r="BS459"/>
      <c r="BT459"/>
      <c r="BU459"/>
      <c r="BV459"/>
      <c r="BW459"/>
      <c r="BX459"/>
      <c r="BY459"/>
      <c r="BZ459"/>
      <c r="CA459"/>
      <c r="CB459"/>
      <c r="CC459"/>
      <c r="CD459"/>
      <c r="CE459"/>
      <c r="CF459"/>
      <c r="CG459"/>
      <c r="CH459"/>
      <c r="CI459"/>
      <c r="CJ459"/>
      <c r="CK459"/>
      <c r="CL459"/>
      <c r="CM459"/>
      <c r="CN459"/>
      <c r="CO459"/>
      <c r="CP459"/>
      <c r="CQ459"/>
      <c r="CR459"/>
      <c r="CS459"/>
      <c r="CT459"/>
      <c r="CU459"/>
      <c r="CV459"/>
      <c r="CW459"/>
      <c r="CX459"/>
      <c r="CY459"/>
      <c r="CZ459"/>
      <c r="DA459"/>
      <c r="DB459"/>
      <c r="DC459"/>
      <c r="DD459"/>
      <c r="DE459"/>
      <c r="DF459"/>
      <c r="DG459"/>
      <c r="DH459"/>
      <c r="DI459"/>
      <c r="DJ459"/>
      <c r="DK459"/>
      <c r="DL459"/>
      <c r="DM459"/>
      <c r="DN459"/>
      <c r="DO459"/>
      <c r="DP459"/>
      <c r="DQ459"/>
      <c r="DR459"/>
      <c r="DS459"/>
      <c r="DT459"/>
      <c r="DU459"/>
      <c r="DV459"/>
      <c r="DW459"/>
      <c r="DX459"/>
      <c r="DY459"/>
      <c r="DZ459"/>
      <c r="EA459"/>
      <c r="EB459"/>
      <c r="EC459"/>
      <c r="ED459"/>
      <c r="EE459"/>
      <c r="EF459"/>
      <c r="EG459"/>
      <c r="EH459"/>
      <c r="EI459"/>
      <c r="EJ459"/>
      <c r="EK459"/>
      <c r="EL459"/>
      <c r="EM459"/>
      <c r="EN459"/>
      <c r="EO459"/>
      <c r="EP459"/>
      <c r="EQ459"/>
      <c r="ER459"/>
      <c r="ES459"/>
      <c r="ET459"/>
      <c r="EU459"/>
      <c r="EV459"/>
      <c r="EW459"/>
      <c r="EX459"/>
      <c r="EY459"/>
      <c r="EZ459"/>
      <c r="FA459"/>
      <c r="FB459"/>
      <c r="FC459"/>
      <c r="FD459"/>
      <c r="FE459"/>
      <c r="FF459"/>
      <c r="FG459"/>
      <c r="FH459"/>
      <c r="FI459"/>
      <c r="FJ459"/>
      <c r="FK459"/>
      <c r="FL459"/>
      <c r="FM459"/>
      <c r="FN459"/>
      <c r="FO459"/>
      <c r="FP459"/>
      <c r="FQ459"/>
      <c r="FR459"/>
      <c r="FS459"/>
    </row>
    <row r="460" spans="1:175">
      <c r="A460"/>
      <c r="B460"/>
      <c r="C460"/>
      <c r="D460"/>
      <c r="E460"/>
      <c r="F460"/>
      <c r="G460"/>
      <c r="H460"/>
      <c r="I460"/>
      <c r="J460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  <c r="BE460"/>
      <c r="BF460"/>
      <c r="BG460"/>
      <c r="BH460"/>
      <c r="BI460"/>
      <c r="BJ460"/>
      <c r="BK460"/>
      <c r="BL460"/>
      <c r="BM460"/>
      <c r="BN460"/>
      <c r="BO460"/>
      <c r="BP460"/>
      <c r="BQ460"/>
      <c r="BR460"/>
      <c r="BS460"/>
      <c r="BT460"/>
      <c r="BU460"/>
      <c r="BV460"/>
      <c r="BW460"/>
      <c r="BX460"/>
      <c r="BY460"/>
      <c r="BZ460"/>
      <c r="CA460"/>
      <c r="CB460"/>
      <c r="CC460"/>
      <c r="CD460"/>
      <c r="CE460"/>
      <c r="CF460"/>
      <c r="CG460"/>
      <c r="CH460"/>
      <c r="CI460"/>
      <c r="CJ460"/>
      <c r="CK460"/>
      <c r="CL460"/>
      <c r="CM460"/>
      <c r="CN460"/>
      <c r="CO460"/>
      <c r="CP460"/>
      <c r="CQ460"/>
      <c r="CR460"/>
      <c r="CS460"/>
      <c r="CT460"/>
      <c r="CU460"/>
      <c r="CV460"/>
      <c r="CW460"/>
      <c r="CX460"/>
      <c r="CY460"/>
      <c r="CZ460"/>
      <c r="DA460"/>
      <c r="DB460"/>
      <c r="DC460"/>
      <c r="DD460"/>
      <c r="DE460"/>
      <c r="DF460"/>
      <c r="DG460"/>
      <c r="DH460"/>
      <c r="DI460"/>
      <c r="DJ460"/>
      <c r="DK460"/>
      <c r="DL460"/>
      <c r="DM460"/>
      <c r="DN460"/>
      <c r="DO460"/>
      <c r="DP460"/>
      <c r="DQ460"/>
      <c r="DR460"/>
      <c r="DS460"/>
      <c r="DT460"/>
      <c r="DU460"/>
      <c r="DV460"/>
      <c r="DW460"/>
      <c r="DX460"/>
      <c r="DY460"/>
      <c r="DZ460"/>
      <c r="EA460"/>
      <c r="EB460"/>
      <c r="EC460"/>
      <c r="ED460"/>
      <c r="EE460"/>
      <c r="EF460"/>
      <c r="EG460"/>
      <c r="EH460"/>
      <c r="EI460"/>
      <c r="EJ460"/>
      <c r="EK460"/>
      <c r="EL460"/>
      <c r="EM460"/>
      <c r="EN460"/>
      <c r="EO460"/>
      <c r="EP460"/>
      <c r="EQ460"/>
      <c r="ER460"/>
      <c r="ES460"/>
      <c r="ET460"/>
      <c r="EU460"/>
      <c r="EV460"/>
      <c r="EW460"/>
      <c r="EX460"/>
      <c r="EY460"/>
      <c r="EZ460"/>
      <c r="FA460"/>
      <c r="FB460"/>
      <c r="FC460"/>
      <c r="FD460"/>
      <c r="FE460"/>
      <c r="FF460"/>
      <c r="FG460"/>
      <c r="FH460"/>
      <c r="FI460"/>
      <c r="FJ460"/>
      <c r="FK460"/>
      <c r="FL460"/>
      <c r="FM460"/>
      <c r="FN460"/>
      <c r="FO460"/>
      <c r="FP460"/>
      <c r="FQ460"/>
      <c r="FR460"/>
      <c r="FS460"/>
    </row>
    <row r="461" spans="1:175">
      <c r="A461"/>
      <c r="B461"/>
      <c r="C461"/>
      <c r="D461"/>
      <c r="E461"/>
      <c r="F461"/>
      <c r="G461"/>
      <c r="H461"/>
      <c r="I461"/>
      <c r="J461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  <c r="BE461"/>
      <c r="BF461"/>
      <c r="BG461"/>
      <c r="BH461"/>
      <c r="BI461"/>
      <c r="BJ461"/>
      <c r="BK461"/>
      <c r="BL461"/>
      <c r="BM461"/>
      <c r="BN461"/>
      <c r="BO461"/>
      <c r="BP461"/>
      <c r="BQ461"/>
      <c r="BR461"/>
      <c r="BS461"/>
      <c r="BT461"/>
      <c r="BU461"/>
      <c r="BV461"/>
      <c r="BW461"/>
      <c r="BX461"/>
      <c r="BY461"/>
      <c r="BZ461"/>
      <c r="CA461"/>
      <c r="CB461"/>
      <c r="CC461"/>
      <c r="CD461"/>
      <c r="CE461"/>
      <c r="CF461"/>
      <c r="CG461"/>
      <c r="CH461"/>
      <c r="CI461"/>
      <c r="CJ461"/>
      <c r="CK461"/>
      <c r="CL461"/>
      <c r="CM461"/>
      <c r="CN461"/>
      <c r="CO461"/>
      <c r="CP461"/>
      <c r="CQ461"/>
      <c r="CR461"/>
      <c r="CS461"/>
      <c r="CT461"/>
      <c r="CU461"/>
      <c r="CV461"/>
      <c r="CW461"/>
      <c r="CX461"/>
      <c r="CY461"/>
      <c r="CZ461"/>
      <c r="DA461"/>
      <c r="DB461"/>
      <c r="DC461"/>
      <c r="DD461"/>
      <c r="DE461"/>
      <c r="DF461"/>
      <c r="DG461"/>
      <c r="DH461"/>
      <c r="DI461"/>
      <c r="DJ461"/>
      <c r="DK461"/>
      <c r="DL461"/>
      <c r="DM461"/>
      <c r="DN461"/>
      <c r="DO461"/>
      <c r="DP461"/>
      <c r="DQ461"/>
      <c r="DR461"/>
      <c r="DS461"/>
      <c r="DT461"/>
      <c r="DU461"/>
      <c r="DV461"/>
      <c r="DW461"/>
      <c r="DX461"/>
      <c r="DY461"/>
      <c r="DZ461"/>
      <c r="EA461"/>
      <c r="EB461"/>
      <c r="EC461"/>
      <c r="ED461"/>
      <c r="EE461"/>
      <c r="EF461"/>
      <c r="EG461"/>
      <c r="EH461"/>
      <c r="EI461"/>
      <c r="EJ461"/>
      <c r="EK461"/>
      <c r="EL461"/>
      <c r="EM461"/>
      <c r="EN461"/>
      <c r="EO461"/>
      <c r="EP461"/>
      <c r="EQ461"/>
      <c r="ER461"/>
      <c r="ES461"/>
      <c r="ET461"/>
      <c r="EU461"/>
      <c r="EV461"/>
      <c r="EW461"/>
      <c r="EX461"/>
      <c r="EY461"/>
      <c r="EZ461"/>
      <c r="FA461"/>
      <c r="FB461"/>
      <c r="FC461"/>
      <c r="FD461"/>
      <c r="FE461"/>
      <c r="FF461"/>
      <c r="FG461"/>
      <c r="FH461"/>
      <c r="FI461"/>
      <c r="FJ461"/>
      <c r="FK461"/>
      <c r="FL461"/>
      <c r="FM461"/>
      <c r="FN461"/>
      <c r="FO461"/>
      <c r="FP461"/>
      <c r="FQ461"/>
      <c r="FR461"/>
      <c r="FS461"/>
    </row>
    <row r="462" spans="1:175">
      <c r="A462"/>
      <c r="B462"/>
      <c r="C462"/>
      <c r="D462"/>
      <c r="E462"/>
      <c r="F462"/>
      <c r="G462"/>
      <c r="H462"/>
      <c r="I462"/>
      <c r="J46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  <c r="BE462"/>
      <c r="BF462"/>
      <c r="BG462"/>
      <c r="BH462"/>
      <c r="BI462"/>
      <c r="BJ462"/>
      <c r="BK462"/>
      <c r="BL462"/>
      <c r="BM462"/>
      <c r="BN462"/>
      <c r="BO462"/>
      <c r="BP462"/>
      <c r="BQ462"/>
      <c r="BR462"/>
      <c r="BS462"/>
      <c r="BT462"/>
      <c r="BU462"/>
      <c r="BV462"/>
      <c r="BW462"/>
      <c r="BX462"/>
      <c r="BY462"/>
      <c r="BZ462"/>
      <c r="CA462"/>
      <c r="CB462"/>
      <c r="CC462"/>
      <c r="CD462"/>
      <c r="CE462"/>
      <c r="CF462"/>
      <c r="CG462"/>
      <c r="CH462"/>
      <c r="CI462"/>
      <c r="CJ462"/>
      <c r="CK462"/>
      <c r="CL462"/>
      <c r="CM462"/>
      <c r="CN462"/>
      <c r="CO462"/>
      <c r="CP462"/>
      <c r="CQ462"/>
      <c r="CR462"/>
      <c r="CS462"/>
      <c r="CT462"/>
      <c r="CU462"/>
      <c r="CV462"/>
      <c r="CW462"/>
      <c r="CX462"/>
      <c r="CY462"/>
      <c r="CZ462"/>
      <c r="DA462"/>
      <c r="DB462"/>
      <c r="DC462"/>
      <c r="DD462"/>
      <c r="DE462"/>
      <c r="DF462"/>
      <c r="DG462"/>
      <c r="DH462"/>
      <c r="DI462"/>
      <c r="DJ462"/>
      <c r="DK462"/>
      <c r="DL462"/>
      <c r="DM462"/>
      <c r="DN462"/>
      <c r="DO462"/>
      <c r="DP462"/>
      <c r="DQ462"/>
      <c r="DR462"/>
      <c r="DS462"/>
      <c r="DT462"/>
      <c r="DU462"/>
      <c r="DV462"/>
      <c r="DW462"/>
      <c r="DX462"/>
      <c r="DY462"/>
      <c r="DZ462"/>
      <c r="EA462"/>
      <c r="EB462"/>
      <c r="EC462"/>
      <c r="ED462"/>
      <c r="EE462"/>
      <c r="EF462"/>
      <c r="EG462"/>
      <c r="EH462"/>
      <c r="EI462"/>
      <c r="EJ462"/>
      <c r="EK462"/>
      <c r="EL462"/>
      <c r="EM462"/>
      <c r="EN462"/>
      <c r="EO462"/>
      <c r="EP462"/>
      <c r="EQ462"/>
      <c r="ER462"/>
      <c r="ES462"/>
      <c r="ET462"/>
      <c r="EU462"/>
      <c r="EV462"/>
      <c r="EW462"/>
      <c r="EX462"/>
      <c r="EY462"/>
      <c r="EZ462"/>
      <c r="FA462"/>
      <c r="FB462"/>
      <c r="FC462"/>
      <c r="FD462"/>
      <c r="FE462"/>
      <c r="FF462"/>
      <c r="FG462"/>
      <c r="FH462"/>
      <c r="FI462"/>
      <c r="FJ462"/>
      <c r="FK462"/>
      <c r="FL462"/>
      <c r="FM462"/>
      <c r="FN462"/>
      <c r="FO462"/>
      <c r="FP462"/>
      <c r="FQ462"/>
      <c r="FR462"/>
      <c r="FS462"/>
    </row>
    <row r="463" spans="1:175">
      <c r="A463"/>
      <c r="B463"/>
      <c r="C463"/>
      <c r="D463"/>
      <c r="E463"/>
      <c r="F463"/>
      <c r="G463"/>
      <c r="H463"/>
      <c r="I463"/>
      <c r="J463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  <c r="BE463"/>
      <c r="BF463"/>
      <c r="BG463"/>
      <c r="BH463"/>
      <c r="BI463"/>
      <c r="BJ463"/>
      <c r="BK463"/>
      <c r="BL463"/>
      <c r="BM463"/>
      <c r="BN463"/>
      <c r="BO463"/>
      <c r="BP463"/>
      <c r="BQ463"/>
      <c r="BR463"/>
      <c r="BS463"/>
      <c r="BT463"/>
      <c r="BU463"/>
      <c r="BV463"/>
      <c r="BW463"/>
      <c r="BX463"/>
      <c r="BY463"/>
      <c r="BZ463"/>
      <c r="CA463"/>
      <c r="CB463"/>
      <c r="CC463"/>
      <c r="CD463"/>
      <c r="CE463"/>
      <c r="CF463"/>
      <c r="CG463"/>
      <c r="CH463"/>
      <c r="CI463"/>
      <c r="CJ463"/>
      <c r="CK463"/>
      <c r="CL463"/>
      <c r="CM463"/>
      <c r="CN463"/>
      <c r="CO463"/>
      <c r="CP463"/>
      <c r="CQ463"/>
      <c r="CR463"/>
      <c r="CS463"/>
      <c r="CT463"/>
      <c r="CU463"/>
      <c r="CV463"/>
      <c r="CW463"/>
      <c r="CX463"/>
      <c r="CY463"/>
      <c r="CZ463"/>
      <c r="DA463"/>
      <c r="DB463"/>
      <c r="DC463"/>
      <c r="DD463"/>
      <c r="DE463"/>
      <c r="DF463"/>
      <c r="DG463"/>
      <c r="DH463"/>
      <c r="DI463"/>
      <c r="DJ463"/>
      <c r="DK463"/>
      <c r="DL463"/>
      <c r="DM463"/>
      <c r="DN463"/>
      <c r="DO463"/>
      <c r="DP463"/>
      <c r="DQ463"/>
      <c r="DR463"/>
      <c r="DS463"/>
      <c r="DT463"/>
      <c r="DU463"/>
      <c r="DV463"/>
      <c r="DW463"/>
      <c r="DX463"/>
      <c r="DY463"/>
      <c r="DZ463"/>
      <c r="EA463"/>
      <c r="EB463"/>
      <c r="EC463"/>
      <c r="ED463"/>
      <c r="EE463"/>
      <c r="EF463"/>
      <c r="EG463"/>
      <c r="EH463"/>
      <c r="EI463"/>
      <c r="EJ463"/>
      <c r="EK463"/>
      <c r="EL463"/>
      <c r="EM463"/>
      <c r="EN463"/>
      <c r="EO463"/>
      <c r="EP463"/>
      <c r="EQ463"/>
      <c r="ER463"/>
      <c r="ES463"/>
      <c r="ET463"/>
      <c r="EU463"/>
      <c r="EV463"/>
      <c r="EW463"/>
      <c r="EX463"/>
      <c r="EY463"/>
      <c r="EZ463"/>
      <c r="FA463"/>
      <c r="FB463"/>
      <c r="FC463"/>
      <c r="FD463"/>
      <c r="FE463"/>
      <c r="FF463"/>
      <c r="FG463"/>
      <c r="FH463"/>
      <c r="FI463"/>
      <c r="FJ463"/>
      <c r="FK463"/>
      <c r="FL463"/>
      <c r="FM463"/>
      <c r="FN463"/>
      <c r="FO463"/>
      <c r="FP463"/>
      <c r="FQ463"/>
      <c r="FR463"/>
      <c r="FS463"/>
    </row>
    <row r="464" spans="1:175">
      <c r="A464"/>
      <c r="B464"/>
      <c r="C464"/>
      <c r="D464"/>
      <c r="E464"/>
      <c r="F464"/>
      <c r="G464"/>
      <c r="H464"/>
      <c r="I464"/>
      <c r="J464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  <c r="BE464"/>
      <c r="BF464"/>
      <c r="BG464"/>
      <c r="BH464"/>
      <c r="BI464"/>
      <c r="BJ464"/>
      <c r="BK464"/>
      <c r="BL464"/>
      <c r="BM464"/>
      <c r="BN464"/>
      <c r="BO464"/>
      <c r="BP464"/>
      <c r="BQ464"/>
      <c r="BR464"/>
      <c r="BS464"/>
      <c r="BT464"/>
      <c r="BU464"/>
      <c r="BV464"/>
      <c r="BW464"/>
      <c r="BX464"/>
      <c r="BY464"/>
      <c r="BZ464"/>
      <c r="CA464"/>
      <c r="CB464"/>
      <c r="CC464"/>
      <c r="CD464"/>
      <c r="CE464"/>
      <c r="CF464"/>
      <c r="CG464"/>
      <c r="CH464"/>
      <c r="CI464"/>
      <c r="CJ464"/>
      <c r="CK464"/>
      <c r="CL464"/>
      <c r="CM464"/>
      <c r="CN464"/>
      <c r="CO464"/>
      <c r="CP464"/>
      <c r="CQ464"/>
      <c r="CR464"/>
      <c r="CS464"/>
      <c r="CT464"/>
      <c r="CU464"/>
      <c r="CV464"/>
      <c r="CW464"/>
      <c r="CX464"/>
      <c r="CY464"/>
      <c r="CZ464"/>
      <c r="DA464"/>
      <c r="DB464"/>
      <c r="DC464"/>
      <c r="DD464"/>
      <c r="DE464"/>
      <c r="DF464"/>
      <c r="DG464"/>
      <c r="DH464"/>
      <c r="DI464"/>
      <c r="DJ464"/>
      <c r="DK464"/>
      <c r="DL464"/>
      <c r="DM464"/>
      <c r="DN464"/>
      <c r="DO464"/>
      <c r="DP464"/>
      <c r="DQ464"/>
      <c r="DR464"/>
      <c r="DS464"/>
      <c r="DT464"/>
      <c r="DU464"/>
      <c r="DV464"/>
      <c r="DW464"/>
      <c r="DX464"/>
      <c r="DY464"/>
      <c r="DZ464"/>
      <c r="EA464"/>
      <c r="EB464"/>
      <c r="EC464"/>
      <c r="ED464"/>
      <c r="EE464"/>
      <c r="EF464"/>
      <c r="EG464"/>
      <c r="EH464"/>
      <c r="EI464"/>
      <c r="EJ464"/>
      <c r="EK464"/>
      <c r="EL464"/>
      <c r="EM464"/>
      <c r="EN464"/>
      <c r="EO464"/>
      <c r="EP464"/>
      <c r="EQ464"/>
      <c r="ER464"/>
      <c r="ES464"/>
      <c r="ET464"/>
      <c r="EU464"/>
      <c r="EV464"/>
      <c r="EW464"/>
      <c r="EX464"/>
      <c r="EY464"/>
      <c r="EZ464"/>
      <c r="FA464"/>
      <c r="FB464"/>
      <c r="FC464"/>
      <c r="FD464"/>
      <c r="FE464"/>
      <c r="FF464"/>
      <c r="FG464"/>
      <c r="FH464"/>
      <c r="FI464"/>
      <c r="FJ464"/>
      <c r="FK464"/>
      <c r="FL464"/>
      <c r="FM464"/>
      <c r="FN464"/>
      <c r="FO464"/>
      <c r="FP464"/>
      <c r="FQ464"/>
      <c r="FR464"/>
      <c r="FS464"/>
    </row>
    <row r="465" spans="1:175">
      <c r="A465"/>
      <c r="B465"/>
      <c r="C465"/>
      <c r="D465"/>
      <c r="E465"/>
      <c r="F465"/>
      <c r="G465"/>
      <c r="H465"/>
      <c r="I465"/>
      <c r="J465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  <c r="BE465"/>
      <c r="BF465"/>
      <c r="BG465"/>
      <c r="BH465"/>
      <c r="BI465"/>
      <c r="BJ465"/>
      <c r="BK465"/>
      <c r="BL465"/>
      <c r="BM465"/>
      <c r="BN465"/>
      <c r="BO465"/>
      <c r="BP465"/>
      <c r="BQ465"/>
      <c r="BR465"/>
      <c r="BS465"/>
      <c r="BT465"/>
      <c r="BU465"/>
      <c r="BV465"/>
      <c r="BW465"/>
      <c r="BX465"/>
      <c r="BY465"/>
      <c r="BZ465"/>
      <c r="CA465"/>
      <c r="CB465"/>
      <c r="CC465"/>
      <c r="CD465"/>
      <c r="CE465"/>
      <c r="CF465"/>
      <c r="CG465"/>
      <c r="CH465"/>
      <c r="CI465"/>
      <c r="CJ465"/>
      <c r="CK465"/>
      <c r="CL465"/>
      <c r="CM465"/>
      <c r="CN465"/>
      <c r="CO465"/>
      <c r="CP465"/>
      <c r="CQ465"/>
      <c r="CR465"/>
      <c r="CS465"/>
      <c r="CT465"/>
      <c r="CU465"/>
      <c r="CV465"/>
      <c r="CW465"/>
      <c r="CX465"/>
      <c r="CY465"/>
      <c r="CZ465"/>
      <c r="DA465"/>
      <c r="DB465"/>
      <c r="DC465"/>
      <c r="DD465"/>
      <c r="DE465"/>
      <c r="DF465"/>
      <c r="DG465"/>
      <c r="DH465"/>
      <c r="DI465"/>
      <c r="DJ465"/>
      <c r="DK465"/>
      <c r="DL465"/>
      <c r="DM465"/>
      <c r="DN465"/>
      <c r="DO465"/>
      <c r="DP465"/>
      <c r="DQ465"/>
      <c r="DR465"/>
      <c r="DS465"/>
      <c r="DT465"/>
      <c r="DU465"/>
      <c r="DV465"/>
      <c r="DW465"/>
      <c r="DX465"/>
      <c r="DY465"/>
      <c r="DZ465"/>
      <c r="EA465"/>
      <c r="EB465"/>
      <c r="EC465"/>
      <c r="ED465"/>
      <c r="EE465"/>
      <c r="EF465"/>
      <c r="EG465"/>
      <c r="EH465"/>
      <c r="EI465"/>
      <c r="EJ465"/>
      <c r="EK465"/>
      <c r="EL465"/>
      <c r="EM465"/>
      <c r="EN465"/>
      <c r="EO465"/>
      <c r="EP465"/>
      <c r="EQ465"/>
      <c r="ER465"/>
      <c r="ES465"/>
      <c r="ET465"/>
      <c r="EU465"/>
      <c r="EV465"/>
      <c r="EW465"/>
      <c r="EX465"/>
      <c r="EY465"/>
      <c r="EZ465"/>
      <c r="FA465"/>
      <c r="FB465"/>
      <c r="FC465"/>
      <c r="FD465"/>
      <c r="FE465"/>
      <c r="FF465"/>
      <c r="FG465"/>
      <c r="FH465"/>
      <c r="FI465"/>
      <c r="FJ465"/>
      <c r="FK465"/>
      <c r="FL465"/>
      <c r="FM465"/>
      <c r="FN465"/>
      <c r="FO465"/>
      <c r="FP465"/>
      <c r="FQ465"/>
      <c r="FR465"/>
      <c r="FS465"/>
    </row>
    <row r="466" spans="1:175">
      <c r="A466"/>
      <c r="B466"/>
      <c r="C466"/>
      <c r="D466"/>
      <c r="E466"/>
      <c r="F466"/>
      <c r="G466"/>
      <c r="H466"/>
      <c r="I466"/>
      <c r="J466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  <c r="BE466"/>
      <c r="BF466"/>
      <c r="BG466"/>
      <c r="BH466"/>
      <c r="BI466"/>
      <c r="BJ466"/>
      <c r="BK466"/>
      <c r="BL466"/>
      <c r="BM466"/>
      <c r="BN466"/>
      <c r="BO466"/>
      <c r="BP466"/>
      <c r="BQ466"/>
      <c r="BR466"/>
      <c r="BS466"/>
      <c r="BT466"/>
      <c r="BU466"/>
      <c r="BV466"/>
      <c r="BW466"/>
      <c r="BX466"/>
      <c r="BY466"/>
      <c r="BZ466"/>
      <c r="CA466"/>
      <c r="CB466"/>
      <c r="CC466"/>
      <c r="CD466"/>
      <c r="CE466"/>
      <c r="CF466"/>
      <c r="CG466"/>
      <c r="CH466"/>
      <c r="CI466"/>
      <c r="CJ466"/>
      <c r="CK466"/>
      <c r="CL466"/>
      <c r="CM466"/>
      <c r="CN466"/>
      <c r="CO466"/>
      <c r="CP466"/>
      <c r="CQ466"/>
      <c r="CR466"/>
      <c r="CS466"/>
      <c r="CT466"/>
      <c r="CU466"/>
      <c r="CV466"/>
      <c r="CW466"/>
      <c r="CX466"/>
      <c r="CY466"/>
      <c r="CZ466"/>
      <c r="DA466"/>
      <c r="DB466"/>
      <c r="DC466"/>
      <c r="DD466"/>
      <c r="DE466"/>
      <c r="DF466"/>
      <c r="DG466"/>
      <c r="DH466"/>
      <c r="DI466"/>
      <c r="DJ466"/>
      <c r="DK466"/>
      <c r="DL466"/>
      <c r="DM466"/>
      <c r="DN466"/>
      <c r="DO466"/>
      <c r="DP466"/>
      <c r="DQ466"/>
      <c r="DR466"/>
      <c r="DS466"/>
      <c r="DT466"/>
      <c r="DU466"/>
      <c r="DV466"/>
      <c r="DW466"/>
      <c r="DX466"/>
      <c r="DY466"/>
      <c r="DZ466"/>
      <c r="EA466"/>
      <c r="EB466"/>
      <c r="EC466"/>
      <c r="ED466"/>
      <c r="EE466"/>
      <c r="EF466"/>
      <c r="EG466"/>
      <c r="EH466"/>
      <c r="EI466"/>
      <c r="EJ466"/>
      <c r="EK466"/>
      <c r="EL466"/>
      <c r="EM466"/>
      <c r="EN466"/>
      <c r="EO466"/>
      <c r="EP466"/>
      <c r="EQ466"/>
      <c r="ER466"/>
      <c r="ES466"/>
      <c r="ET466"/>
      <c r="EU466"/>
      <c r="EV466"/>
      <c r="EW466"/>
      <c r="EX466"/>
      <c r="EY466"/>
      <c r="EZ466"/>
      <c r="FA466"/>
      <c r="FB466"/>
      <c r="FC466"/>
      <c r="FD466"/>
      <c r="FE466"/>
      <c r="FF466"/>
      <c r="FG466"/>
      <c r="FH466"/>
      <c r="FI466"/>
      <c r="FJ466"/>
      <c r="FK466"/>
      <c r="FL466"/>
      <c r="FM466"/>
      <c r="FN466"/>
      <c r="FO466"/>
      <c r="FP466"/>
      <c r="FQ466"/>
      <c r="FR466"/>
      <c r="FS466"/>
    </row>
    <row r="467" spans="1:175">
      <c r="A467"/>
      <c r="B467"/>
      <c r="C467"/>
      <c r="D467"/>
      <c r="E467"/>
      <c r="F467"/>
      <c r="G467"/>
      <c r="H467"/>
      <c r="I467"/>
      <c r="J467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  <c r="BE467"/>
      <c r="BF467"/>
      <c r="BG467"/>
      <c r="BH467"/>
      <c r="BI467"/>
      <c r="BJ467"/>
      <c r="BK467"/>
      <c r="BL467"/>
      <c r="BM467"/>
      <c r="BN467"/>
      <c r="BO467"/>
      <c r="BP467"/>
      <c r="BQ467"/>
      <c r="BR467"/>
      <c r="BS467"/>
      <c r="BT467"/>
      <c r="BU467"/>
      <c r="BV467"/>
      <c r="BW467"/>
      <c r="BX467"/>
      <c r="BY467"/>
      <c r="BZ467"/>
      <c r="CA467"/>
      <c r="CB467"/>
      <c r="CC467"/>
      <c r="CD467"/>
      <c r="CE467"/>
      <c r="CF467"/>
      <c r="CG467"/>
      <c r="CH467"/>
      <c r="CI467"/>
      <c r="CJ467"/>
      <c r="CK467"/>
      <c r="CL467"/>
      <c r="CM467"/>
      <c r="CN467"/>
      <c r="CO467"/>
      <c r="CP467"/>
      <c r="CQ467"/>
      <c r="CR467"/>
      <c r="CS467"/>
      <c r="CT467"/>
      <c r="CU467"/>
      <c r="CV467"/>
      <c r="CW467"/>
      <c r="CX467"/>
      <c r="CY467"/>
      <c r="CZ467"/>
      <c r="DA467"/>
      <c r="DB467"/>
      <c r="DC467"/>
      <c r="DD467"/>
      <c r="DE467"/>
      <c r="DF467"/>
      <c r="DG467"/>
      <c r="DH467"/>
      <c r="DI467"/>
      <c r="DJ467"/>
      <c r="DK467"/>
      <c r="DL467"/>
      <c r="DM467"/>
      <c r="DN467"/>
      <c r="DO467"/>
      <c r="DP467"/>
      <c r="DQ467"/>
      <c r="DR467"/>
      <c r="DS467"/>
      <c r="DT467"/>
      <c r="DU467"/>
      <c r="DV467"/>
      <c r="DW467"/>
      <c r="DX467"/>
      <c r="DY467"/>
      <c r="DZ467"/>
      <c r="EA467"/>
      <c r="EB467"/>
      <c r="EC467"/>
      <c r="ED467"/>
      <c r="EE467"/>
      <c r="EF467"/>
      <c r="EG467"/>
      <c r="EH467"/>
      <c r="EI467"/>
      <c r="EJ467"/>
      <c r="EK467"/>
      <c r="EL467"/>
      <c r="EM467"/>
      <c r="EN467"/>
      <c r="EO467"/>
      <c r="EP467"/>
      <c r="EQ467"/>
      <c r="ER467"/>
      <c r="ES467"/>
      <c r="ET467"/>
      <c r="EU467"/>
      <c r="EV467"/>
      <c r="EW467"/>
      <c r="EX467"/>
      <c r="EY467"/>
      <c r="EZ467"/>
      <c r="FA467"/>
      <c r="FB467"/>
      <c r="FC467"/>
      <c r="FD467"/>
      <c r="FE467"/>
      <c r="FF467"/>
      <c r="FG467"/>
      <c r="FH467"/>
      <c r="FI467"/>
      <c r="FJ467"/>
      <c r="FK467"/>
      <c r="FL467"/>
      <c r="FM467"/>
      <c r="FN467"/>
      <c r="FO467"/>
      <c r="FP467"/>
      <c r="FQ467"/>
      <c r="FR467"/>
      <c r="FS467"/>
    </row>
    <row r="468" spans="1:175">
      <c r="A468"/>
      <c r="B468"/>
      <c r="C468"/>
      <c r="D468"/>
      <c r="E468"/>
      <c r="F468"/>
      <c r="G468"/>
      <c r="H468"/>
      <c r="I468"/>
      <c r="J468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  <c r="BE468"/>
      <c r="BF468"/>
      <c r="BG468"/>
      <c r="BH468"/>
      <c r="BI468"/>
      <c r="BJ468"/>
      <c r="BK468"/>
      <c r="BL468"/>
      <c r="BM468"/>
      <c r="BN468"/>
      <c r="BO468"/>
      <c r="BP468"/>
      <c r="BQ468"/>
      <c r="BR468"/>
      <c r="BS468"/>
      <c r="BT468"/>
      <c r="BU468"/>
      <c r="BV468"/>
      <c r="BW468"/>
      <c r="BX468"/>
      <c r="BY468"/>
      <c r="BZ468"/>
      <c r="CA468"/>
      <c r="CB468"/>
      <c r="CC468"/>
      <c r="CD468"/>
      <c r="CE468"/>
      <c r="CF468"/>
      <c r="CG468"/>
      <c r="CH468"/>
      <c r="CI468"/>
      <c r="CJ468"/>
      <c r="CK468"/>
      <c r="CL468"/>
      <c r="CM468"/>
      <c r="CN468"/>
      <c r="CO468"/>
      <c r="CP468"/>
      <c r="CQ468"/>
      <c r="CR468"/>
      <c r="CS468"/>
      <c r="CT468"/>
      <c r="CU468"/>
      <c r="CV468"/>
      <c r="CW468"/>
      <c r="CX468"/>
      <c r="CY468"/>
      <c r="CZ468"/>
      <c r="DA468"/>
      <c r="DB468"/>
      <c r="DC468"/>
      <c r="DD468"/>
      <c r="DE468"/>
      <c r="DF468"/>
      <c r="DG468"/>
      <c r="DH468"/>
      <c r="DI468"/>
      <c r="DJ468"/>
      <c r="DK468"/>
      <c r="DL468"/>
      <c r="DM468"/>
      <c r="DN468"/>
      <c r="DO468"/>
      <c r="DP468"/>
      <c r="DQ468"/>
      <c r="DR468"/>
      <c r="DS468"/>
      <c r="DT468"/>
      <c r="DU468"/>
      <c r="DV468"/>
      <c r="DW468"/>
      <c r="DX468"/>
      <c r="DY468"/>
      <c r="DZ468"/>
      <c r="EA468"/>
      <c r="EB468"/>
      <c r="EC468"/>
      <c r="ED468"/>
      <c r="EE468"/>
      <c r="EF468"/>
      <c r="EG468"/>
      <c r="EH468"/>
      <c r="EI468"/>
      <c r="EJ468"/>
      <c r="EK468"/>
      <c r="EL468"/>
      <c r="EM468"/>
      <c r="EN468"/>
      <c r="EO468"/>
      <c r="EP468"/>
      <c r="EQ468"/>
      <c r="ER468"/>
      <c r="ES468"/>
      <c r="ET468"/>
      <c r="EU468"/>
      <c r="EV468"/>
      <c r="EW468"/>
      <c r="EX468"/>
      <c r="EY468"/>
      <c r="EZ468"/>
      <c r="FA468"/>
      <c r="FB468"/>
      <c r="FC468"/>
      <c r="FD468"/>
      <c r="FE468"/>
      <c r="FF468"/>
      <c r="FG468"/>
      <c r="FH468"/>
      <c r="FI468"/>
      <c r="FJ468"/>
      <c r="FK468"/>
      <c r="FL468"/>
      <c r="FM468"/>
      <c r="FN468"/>
      <c r="FO468"/>
      <c r="FP468"/>
      <c r="FQ468"/>
      <c r="FR468"/>
      <c r="FS468"/>
    </row>
    <row r="469" spans="1:175">
      <c r="A469"/>
      <c r="B469"/>
      <c r="C469"/>
      <c r="D469"/>
      <c r="E469"/>
      <c r="F469"/>
      <c r="G469"/>
      <c r="H469"/>
      <c r="I469"/>
      <c r="J469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  <c r="BE469"/>
      <c r="BF469"/>
      <c r="BG469"/>
      <c r="BH469"/>
      <c r="BI469"/>
      <c r="BJ469"/>
      <c r="BK469"/>
      <c r="BL469"/>
      <c r="BM469"/>
      <c r="BN469"/>
      <c r="BO469"/>
      <c r="BP469"/>
      <c r="BQ469"/>
      <c r="BR469"/>
      <c r="BS469"/>
      <c r="BT469"/>
      <c r="BU469"/>
      <c r="BV469"/>
      <c r="BW469"/>
      <c r="BX469"/>
      <c r="BY469"/>
      <c r="BZ469"/>
      <c r="CA469"/>
      <c r="CB469"/>
      <c r="CC469"/>
      <c r="CD469"/>
      <c r="CE469"/>
      <c r="CF469"/>
      <c r="CG469"/>
      <c r="CH469"/>
      <c r="CI469"/>
      <c r="CJ469"/>
      <c r="CK469"/>
      <c r="CL469"/>
      <c r="CM469"/>
      <c r="CN469"/>
      <c r="CO469"/>
      <c r="CP469"/>
      <c r="CQ469"/>
      <c r="CR469"/>
      <c r="CS469"/>
      <c r="CT469"/>
      <c r="CU469"/>
      <c r="CV469"/>
      <c r="CW469"/>
      <c r="CX469"/>
      <c r="CY469"/>
      <c r="CZ469"/>
      <c r="DA469"/>
      <c r="DB469"/>
      <c r="DC469"/>
      <c r="DD469"/>
      <c r="DE469"/>
      <c r="DF469"/>
      <c r="DG469"/>
      <c r="DH469"/>
      <c r="DI469"/>
      <c r="DJ469"/>
      <c r="DK469"/>
      <c r="DL469"/>
      <c r="DM469"/>
      <c r="DN469"/>
      <c r="DO469"/>
      <c r="DP469"/>
      <c r="DQ469"/>
      <c r="DR469"/>
      <c r="DS469"/>
      <c r="DT469"/>
      <c r="DU469"/>
      <c r="DV469"/>
      <c r="DW469"/>
      <c r="DX469"/>
      <c r="DY469"/>
      <c r="DZ469"/>
      <c r="EA469"/>
      <c r="EB469"/>
      <c r="EC469"/>
      <c r="ED469"/>
      <c r="EE469"/>
      <c r="EF469"/>
      <c r="EG469"/>
      <c r="EH469"/>
      <c r="EI469"/>
      <c r="EJ469"/>
      <c r="EK469"/>
      <c r="EL469"/>
      <c r="EM469"/>
      <c r="EN469"/>
      <c r="EO469"/>
      <c r="EP469"/>
      <c r="EQ469"/>
      <c r="ER469"/>
      <c r="ES469"/>
      <c r="ET469"/>
      <c r="EU469"/>
      <c r="EV469"/>
      <c r="EW469"/>
      <c r="EX469"/>
      <c r="EY469"/>
      <c r="EZ469"/>
      <c r="FA469"/>
      <c r="FB469"/>
      <c r="FC469"/>
      <c r="FD469"/>
      <c r="FE469"/>
      <c r="FF469"/>
      <c r="FG469"/>
      <c r="FH469"/>
      <c r="FI469"/>
      <c r="FJ469"/>
      <c r="FK469"/>
      <c r="FL469"/>
      <c r="FM469"/>
      <c r="FN469"/>
      <c r="FO469"/>
      <c r="FP469"/>
      <c r="FQ469"/>
      <c r="FR469"/>
      <c r="FS469"/>
    </row>
    <row r="470" spans="1:175">
      <c r="A470"/>
      <c r="B470"/>
      <c r="C470"/>
      <c r="D470"/>
      <c r="E470"/>
      <c r="F470"/>
      <c r="G470"/>
      <c r="H470"/>
      <c r="I470"/>
      <c r="J470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  <c r="BE470"/>
      <c r="BF470"/>
      <c r="BG470"/>
      <c r="BH470"/>
      <c r="BI470"/>
      <c r="BJ470"/>
      <c r="BK470"/>
      <c r="BL470"/>
      <c r="BM470"/>
      <c r="BN470"/>
      <c r="BO470"/>
      <c r="BP470"/>
      <c r="BQ470"/>
      <c r="BR470"/>
      <c r="BS470"/>
      <c r="BT470"/>
      <c r="BU470"/>
      <c r="BV470"/>
      <c r="BW470"/>
      <c r="BX470"/>
      <c r="BY470"/>
      <c r="BZ470"/>
      <c r="CA470"/>
      <c r="CB470"/>
      <c r="CC470"/>
      <c r="CD470"/>
      <c r="CE470"/>
      <c r="CF470"/>
      <c r="CG470"/>
      <c r="CH470"/>
      <c r="CI470"/>
      <c r="CJ470"/>
      <c r="CK470"/>
      <c r="CL470"/>
      <c r="CM470"/>
      <c r="CN470"/>
      <c r="CO470"/>
      <c r="CP470"/>
      <c r="CQ470"/>
      <c r="CR470"/>
      <c r="CS470"/>
      <c r="CT470"/>
      <c r="CU470"/>
      <c r="CV470"/>
      <c r="CW470"/>
      <c r="CX470"/>
      <c r="CY470"/>
      <c r="CZ470"/>
      <c r="DA470"/>
      <c r="DB470"/>
      <c r="DC470"/>
      <c r="DD470"/>
      <c r="DE470"/>
      <c r="DF470"/>
      <c r="DG470"/>
      <c r="DH470"/>
      <c r="DI470"/>
      <c r="DJ470"/>
      <c r="DK470"/>
      <c r="DL470"/>
      <c r="DM470"/>
      <c r="DN470"/>
      <c r="DO470"/>
      <c r="DP470"/>
      <c r="DQ470"/>
      <c r="DR470"/>
      <c r="DS470"/>
      <c r="DT470"/>
      <c r="DU470"/>
      <c r="DV470"/>
      <c r="DW470"/>
      <c r="DX470"/>
      <c r="DY470"/>
      <c r="DZ470"/>
      <c r="EA470"/>
      <c r="EB470"/>
      <c r="EC470"/>
      <c r="ED470"/>
      <c r="EE470"/>
      <c r="EF470"/>
      <c r="EG470"/>
      <c r="EH470"/>
      <c r="EI470"/>
      <c r="EJ470"/>
      <c r="EK470"/>
      <c r="EL470"/>
      <c r="EM470"/>
      <c r="EN470"/>
      <c r="EO470"/>
      <c r="EP470"/>
      <c r="EQ470"/>
      <c r="ER470"/>
      <c r="ES470"/>
      <c r="ET470"/>
      <c r="EU470"/>
      <c r="EV470"/>
      <c r="EW470"/>
      <c r="EX470"/>
      <c r="EY470"/>
      <c r="EZ470"/>
      <c r="FA470"/>
      <c r="FB470"/>
      <c r="FC470"/>
      <c r="FD470"/>
      <c r="FE470"/>
      <c r="FF470"/>
      <c r="FG470"/>
      <c r="FH470"/>
      <c r="FI470"/>
      <c r="FJ470"/>
      <c r="FK470"/>
      <c r="FL470"/>
      <c r="FM470"/>
      <c r="FN470"/>
      <c r="FO470"/>
      <c r="FP470"/>
      <c r="FQ470"/>
      <c r="FR470"/>
      <c r="FS470"/>
    </row>
    <row r="471" spans="1:175">
      <c r="A471"/>
      <c r="B471"/>
      <c r="C471"/>
      <c r="D471"/>
      <c r="E471"/>
      <c r="F471"/>
      <c r="G471"/>
      <c r="H471"/>
      <c r="I471"/>
      <c r="J471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  <c r="BE471"/>
      <c r="BF471"/>
      <c r="BG471"/>
      <c r="BH471"/>
      <c r="BI471"/>
      <c r="BJ471"/>
      <c r="BK471"/>
      <c r="BL471"/>
      <c r="BM471"/>
      <c r="BN471"/>
      <c r="BO471"/>
      <c r="BP471"/>
      <c r="BQ471"/>
      <c r="BR471"/>
      <c r="BS471"/>
      <c r="BT471"/>
      <c r="BU471"/>
      <c r="BV471"/>
      <c r="BW471"/>
      <c r="BX471"/>
      <c r="BY471"/>
      <c r="BZ471"/>
      <c r="CA471"/>
      <c r="CB471"/>
      <c r="CC471"/>
      <c r="CD471"/>
      <c r="CE471"/>
      <c r="CF471"/>
      <c r="CG471"/>
      <c r="CH471"/>
      <c r="CI471"/>
      <c r="CJ471"/>
      <c r="CK471"/>
      <c r="CL471"/>
      <c r="CM471"/>
      <c r="CN471"/>
      <c r="CO471"/>
      <c r="CP471"/>
      <c r="CQ471"/>
      <c r="CR471"/>
      <c r="CS471"/>
      <c r="CT471"/>
      <c r="CU471"/>
      <c r="CV471"/>
      <c r="CW471"/>
      <c r="CX471"/>
      <c r="CY471"/>
      <c r="CZ471"/>
      <c r="DA471"/>
      <c r="DB471"/>
      <c r="DC471"/>
      <c r="DD471"/>
      <c r="DE471"/>
      <c r="DF471"/>
      <c r="DG471"/>
      <c r="DH471"/>
      <c r="DI471"/>
      <c r="DJ471"/>
      <c r="DK471"/>
      <c r="DL471"/>
      <c r="DM471"/>
      <c r="DN471"/>
      <c r="DO471"/>
      <c r="DP471"/>
      <c r="DQ471"/>
      <c r="DR471"/>
      <c r="DS471"/>
      <c r="DT471"/>
      <c r="DU471"/>
      <c r="DV471"/>
      <c r="DW471"/>
      <c r="DX471"/>
      <c r="DY471"/>
      <c r="DZ471"/>
      <c r="EA471"/>
      <c r="EB471"/>
      <c r="EC471"/>
      <c r="ED471"/>
      <c r="EE471"/>
      <c r="EF471"/>
      <c r="EG471"/>
      <c r="EH471"/>
      <c r="EI471"/>
      <c r="EJ471"/>
      <c r="EK471"/>
      <c r="EL471"/>
      <c r="EM471"/>
      <c r="EN471"/>
      <c r="EO471"/>
      <c r="EP471"/>
      <c r="EQ471"/>
      <c r="ER471"/>
      <c r="ES471"/>
      <c r="ET471"/>
      <c r="EU471"/>
      <c r="EV471"/>
      <c r="EW471"/>
      <c r="EX471"/>
      <c r="EY471"/>
      <c r="EZ471"/>
      <c r="FA471"/>
      <c r="FB471"/>
      <c r="FC471"/>
      <c r="FD471"/>
      <c r="FE471"/>
      <c r="FF471"/>
      <c r="FG471"/>
      <c r="FH471"/>
      <c r="FI471"/>
      <c r="FJ471"/>
      <c r="FK471"/>
      <c r="FL471"/>
      <c r="FM471"/>
      <c r="FN471"/>
      <c r="FO471"/>
      <c r="FP471"/>
      <c r="FQ471"/>
      <c r="FR471"/>
      <c r="FS471"/>
    </row>
    <row r="472" spans="1:175">
      <c r="A472"/>
      <c r="B472"/>
      <c r="C472"/>
      <c r="D472"/>
      <c r="E472"/>
      <c r="F472"/>
      <c r="G472"/>
      <c r="H472"/>
      <c r="I472"/>
      <c r="J47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  <c r="BE472"/>
      <c r="BF472"/>
      <c r="BG472"/>
      <c r="BH472"/>
      <c r="BI472"/>
      <c r="BJ472"/>
      <c r="BK472"/>
      <c r="BL472"/>
      <c r="BM472"/>
      <c r="BN472"/>
      <c r="BO472"/>
      <c r="BP472"/>
      <c r="BQ472"/>
      <c r="BR472"/>
      <c r="BS472"/>
      <c r="BT472"/>
      <c r="BU472"/>
      <c r="BV472"/>
      <c r="BW472"/>
      <c r="BX472"/>
      <c r="BY472"/>
      <c r="BZ472"/>
      <c r="CA472"/>
      <c r="CB472"/>
      <c r="CC472"/>
      <c r="CD472"/>
      <c r="CE472"/>
      <c r="CF472"/>
      <c r="CG472"/>
      <c r="CH472"/>
      <c r="CI472"/>
      <c r="CJ472"/>
      <c r="CK472"/>
      <c r="CL472"/>
      <c r="CM472"/>
      <c r="CN472"/>
      <c r="CO472"/>
      <c r="CP472"/>
      <c r="CQ472"/>
      <c r="CR472"/>
      <c r="CS472"/>
      <c r="CT472"/>
      <c r="CU472"/>
      <c r="CV472"/>
      <c r="CW472"/>
      <c r="CX472"/>
      <c r="CY472"/>
      <c r="CZ472"/>
      <c r="DA472"/>
      <c r="DB472"/>
      <c r="DC472"/>
      <c r="DD472"/>
      <c r="DE472"/>
      <c r="DF472"/>
      <c r="DG472"/>
      <c r="DH472"/>
      <c r="DI472"/>
      <c r="DJ472"/>
      <c r="DK472"/>
      <c r="DL472"/>
      <c r="DM472"/>
      <c r="DN472"/>
      <c r="DO472"/>
      <c r="DP472"/>
      <c r="DQ472"/>
      <c r="DR472"/>
      <c r="DS472"/>
      <c r="DT472"/>
      <c r="DU472"/>
      <c r="DV472"/>
      <c r="DW472"/>
      <c r="DX472"/>
      <c r="DY472"/>
      <c r="DZ472"/>
      <c r="EA472"/>
      <c r="EB472"/>
      <c r="EC472"/>
      <c r="ED472"/>
      <c r="EE472"/>
      <c r="EF472"/>
      <c r="EG472"/>
      <c r="EH472"/>
      <c r="EI472"/>
      <c r="EJ472"/>
      <c r="EK472"/>
      <c r="EL472"/>
      <c r="EM472"/>
      <c r="EN472"/>
      <c r="EO472"/>
      <c r="EP472"/>
      <c r="EQ472"/>
      <c r="ER472"/>
      <c r="ES472"/>
      <c r="ET472"/>
      <c r="EU472"/>
      <c r="EV472"/>
      <c r="EW472"/>
      <c r="EX472"/>
      <c r="EY472"/>
      <c r="EZ472"/>
      <c r="FA472"/>
      <c r="FB472"/>
      <c r="FC472"/>
      <c r="FD472"/>
      <c r="FE472"/>
      <c r="FF472"/>
      <c r="FG472"/>
      <c r="FH472"/>
      <c r="FI472"/>
      <c r="FJ472"/>
      <c r="FK472"/>
      <c r="FL472"/>
      <c r="FM472"/>
      <c r="FN472"/>
      <c r="FO472"/>
      <c r="FP472"/>
      <c r="FQ472"/>
      <c r="FR472"/>
      <c r="FS472"/>
    </row>
    <row r="473" spans="1:175">
      <c r="A473"/>
      <c r="B473"/>
      <c r="C473"/>
      <c r="D473"/>
      <c r="E473"/>
      <c r="F473"/>
      <c r="G473"/>
      <c r="H473"/>
      <c r="I473"/>
      <c r="J473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  <c r="BE473"/>
      <c r="BF473"/>
      <c r="BG473"/>
      <c r="BH473"/>
      <c r="BI473"/>
      <c r="BJ473"/>
      <c r="BK473"/>
      <c r="BL473"/>
      <c r="BM473"/>
      <c r="BN473"/>
      <c r="BO473"/>
      <c r="BP473"/>
      <c r="BQ473"/>
      <c r="BR473"/>
      <c r="BS473"/>
      <c r="BT473"/>
      <c r="BU473"/>
      <c r="BV473"/>
      <c r="BW473"/>
      <c r="BX473"/>
      <c r="BY473"/>
      <c r="BZ473"/>
      <c r="CA473"/>
      <c r="CB473"/>
      <c r="CC473"/>
      <c r="CD473"/>
      <c r="CE473"/>
      <c r="CF473"/>
      <c r="CG473"/>
      <c r="CH473"/>
      <c r="CI473"/>
      <c r="CJ473"/>
      <c r="CK473"/>
      <c r="CL473"/>
      <c r="CM473"/>
      <c r="CN473"/>
      <c r="CO473"/>
      <c r="CP473"/>
      <c r="CQ473"/>
      <c r="CR473"/>
      <c r="CS473"/>
      <c r="CT473"/>
      <c r="CU473"/>
      <c r="CV473"/>
      <c r="CW473"/>
      <c r="CX473"/>
      <c r="CY473"/>
      <c r="CZ473"/>
      <c r="DA473"/>
      <c r="DB473"/>
      <c r="DC473"/>
      <c r="DD473"/>
      <c r="DE473"/>
      <c r="DF473"/>
      <c r="DG473"/>
      <c r="DH473"/>
      <c r="DI473"/>
      <c r="DJ473"/>
      <c r="DK473"/>
      <c r="DL473"/>
      <c r="DM473"/>
      <c r="DN473"/>
      <c r="DO473"/>
      <c r="DP473"/>
      <c r="DQ473"/>
      <c r="DR473"/>
      <c r="DS473"/>
      <c r="DT473"/>
      <c r="DU473"/>
      <c r="DV473"/>
      <c r="DW473"/>
      <c r="DX473"/>
      <c r="DY473"/>
      <c r="DZ473"/>
      <c r="EA473"/>
      <c r="EB473"/>
      <c r="EC473"/>
      <c r="ED473"/>
      <c r="EE473"/>
      <c r="EF473"/>
      <c r="EG473"/>
      <c r="EH473"/>
      <c r="EI473"/>
      <c r="EJ473"/>
      <c r="EK473"/>
      <c r="EL473"/>
      <c r="EM473"/>
      <c r="EN473"/>
      <c r="EO473"/>
      <c r="EP473"/>
      <c r="EQ473"/>
      <c r="ER473"/>
      <c r="ES473"/>
      <c r="ET473"/>
      <c r="EU473"/>
      <c r="EV473"/>
      <c r="EW473"/>
      <c r="EX473"/>
      <c r="EY473"/>
      <c r="EZ473"/>
      <c r="FA473"/>
      <c r="FB473"/>
      <c r="FC473"/>
      <c r="FD473"/>
      <c r="FE473"/>
      <c r="FF473"/>
      <c r="FG473"/>
      <c r="FH473"/>
      <c r="FI473"/>
      <c r="FJ473"/>
      <c r="FK473"/>
      <c r="FL473"/>
      <c r="FM473"/>
      <c r="FN473"/>
      <c r="FO473"/>
      <c r="FP473"/>
      <c r="FQ473"/>
      <c r="FR473"/>
      <c r="FS473"/>
    </row>
    <row r="474" spans="1:175">
      <c r="A474"/>
      <c r="B474"/>
      <c r="C474"/>
      <c r="D474"/>
      <c r="E474"/>
      <c r="F474"/>
      <c r="G474"/>
      <c r="H474"/>
      <c r="I474"/>
      <c r="J474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  <c r="BE474"/>
      <c r="BF474"/>
      <c r="BG474"/>
      <c r="BH474"/>
      <c r="BI474"/>
      <c r="BJ474"/>
      <c r="BK474"/>
      <c r="BL474"/>
      <c r="BM474"/>
      <c r="BN474"/>
      <c r="BO474"/>
      <c r="BP474"/>
      <c r="BQ474"/>
      <c r="BR474"/>
      <c r="BS474"/>
      <c r="BT474"/>
      <c r="BU474"/>
      <c r="BV474"/>
      <c r="BW474"/>
      <c r="BX474"/>
      <c r="BY474"/>
      <c r="BZ474"/>
      <c r="CA474"/>
      <c r="CB474"/>
      <c r="CC474"/>
      <c r="CD474"/>
      <c r="CE474"/>
      <c r="CF474"/>
      <c r="CG474"/>
      <c r="CH474"/>
      <c r="CI474"/>
      <c r="CJ474"/>
      <c r="CK474"/>
      <c r="CL474"/>
      <c r="CM474"/>
      <c r="CN474"/>
      <c r="CO474"/>
      <c r="CP474"/>
      <c r="CQ474"/>
      <c r="CR474"/>
      <c r="CS474"/>
      <c r="CT474"/>
      <c r="CU474"/>
      <c r="CV474"/>
      <c r="CW474"/>
      <c r="CX474"/>
      <c r="CY474"/>
      <c r="CZ474"/>
      <c r="DA474"/>
      <c r="DB474"/>
      <c r="DC474"/>
      <c r="DD474"/>
      <c r="DE474"/>
      <c r="DF474"/>
      <c r="DG474"/>
      <c r="DH474"/>
      <c r="DI474"/>
      <c r="DJ474"/>
      <c r="DK474"/>
      <c r="DL474"/>
      <c r="DM474"/>
      <c r="DN474"/>
      <c r="DO474"/>
      <c r="DP474"/>
      <c r="DQ474"/>
      <c r="DR474"/>
      <c r="DS474"/>
      <c r="DT474"/>
      <c r="DU474"/>
      <c r="DV474"/>
      <c r="DW474"/>
      <c r="DX474"/>
      <c r="DY474"/>
      <c r="DZ474"/>
      <c r="EA474"/>
      <c r="EB474"/>
      <c r="EC474"/>
      <c r="ED474"/>
      <c r="EE474"/>
      <c r="EF474"/>
      <c r="EG474"/>
      <c r="EH474"/>
      <c r="EI474"/>
      <c r="EJ474"/>
      <c r="EK474"/>
      <c r="EL474"/>
      <c r="EM474"/>
      <c r="EN474"/>
      <c r="EO474"/>
      <c r="EP474"/>
      <c r="EQ474"/>
      <c r="ER474"/>
      <c r="ES474"/>
      <c r="ET474"/>
      <c r="EU474"/>
      <c r="EV474"/>
      <c r="EW474"/>
      <c r="EX474"/>
      <c r="EY474"/>
      <c r="EZ474"/>
      <c r="FA474"/>
      <c r="FB474"/>
      <c r="FC474"/>
      <c r="FD474"/>
      <c r="FE474"/>
      <c r="FF474"/>
      <c r="FG474"/>
      <c r="FH474"/>
      <c r="FI474"/>
      <c r="FJ474"/>
      <c r="FK474"/>
      <c r="FL474"/>
      <c r="FM474"/>
      <c r="FN474"/>
      <c r="FO474"/>
      <c r="FP474"/>
      <c r="FQ474"/>
      <c r="FR474"/>
      <c r="FS474"/>
    </row>
    <row r="475" spans="1:175">
      <c r="A475"/>
      <c r="B475"/>
      <c r="C475"/>
      <c r="D475"/>
      <c r="E475"/>
      <c r="F475"/>
      <c r="G475"/>
      <c r="H475"/>
      <c r="I475"/>
      <c r="J475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  <c r="BE475"/>
      <c r="BF475"/>
      <c r="BG475"/>
      <c r="BH475"/>
      <c r="BI475"/>
      <c r="BJ475"/>
      <c r="BK475"/>
      <c r="BL475"/>
      <c r="BM475"/>
      <c r="BN475"/>
      <c r="BO475"/>
      <c r="BP475"/>
      <c r="BQ475"/>
      <c r="BR475"/>
      <c r="BS475"/>
      <c r="BT475"/>
      <c r="BU475"/>
      <c r="BV475"/>
      <c r="BW475"/>
      <c r="BX475"/>
      <c r="BY475"/>
      <c r="BZ475"/>
      <c r="CA475"/>
      <c r="CB475"/>
      <c r="CC475"/>
      <c r="CD475"/>
      <c r="CE475"/>
      <c r="CF475"/>
      <c r="CG475"/>
      <c r="CH475"/>
      <c r="CI475"/>
      <c r="CJ475"/>
      <c r="CK475"/>
      <c r="CL475"/>
      <c r="CM475"/>
      <c r="CN475"/>
      <c r="CO475"/>
      <c r="CP475"/>
      <c r="CQ475"/>
      <c r="CR475"/>
      <c r="CS475"/>
      <c r="CT475"/>
      <c r="CU475"/>
      <c r="CV475"/>
      <c r="CW475"/>
      <c r="CX475"/>
      <c r="CY475"/>
      <c r="CZ475"/>
      <c r="DA475"/>
      <c r="DB475"/>
      <c r="DC475"/>
      <c r="DD475"/>
      <c r="DE475"/>
      <c r="DF475"/>
      <c r="DG475"/>
      <c r="DH475"/>
      <c r="DI475"/>
      <c r="DJ475"/>
      <c r="DK475"/>
      <c r="DL475"/>
      <c r="DM475"/>
      <c r="DN475"/>
      <c r="DO475"/>
      <c r="DP475"/>
      <c r="DQ475"/>
      <c r="DR475"/>
      <c r="DS475"/>
      <c r="DT475"/>
      <c r="DU475"/>
      <c r="DV475"/>
      <c r="DW475"/>
      <c r="DX475"/>
      <c r="DY475"/>
      <c r="DZ475"/>
      <c r="EA475"/>
      <c r="EB475"/>
      <c r="EC475"/>
      <c r="ED475"/>
      <c r="EE475"/>
      <c r="EF475"/>
      <c r="EG475"/>
      <c r="EH475"/>
      <c r="EI475"/>
      <c r="EJ475"/>
      <c r="EK475"/>
      <c r="EL475"/>
      <c r="EM475"/>
      <c r="EN475"/>
      <c r="EO475"/>
      <c r="EP475"/>
      <c r="EQ475"/>
      <c r="ER475"/>
      <c r="ES475"/>
      <c r="ET475"/>
      <c r="EU475"/>
      <c r="EV475"/>
      <c r="EW475"/>
      <c r="EX475"/>
      <c r="EY475"/>
      <c r="EZ475"/>
      <c r="FA475"/>
      <c r="FB475"/>
      <c r="FC475"/>
      <c r="FD475"/>
      <c r="FE475"/>
      <c r="FF475"/>
      <c r="FG475"/>
      <c r="FH475"/>
      <c r="FI475"/>
      <c r="FJ475"/>
      <c r="FK475"/>
      <c r="FL475"/>
      <c r="FM475"/>
      <c r="FN475"/>
      <c r="FO475"/>
      <c r="FP475"/>
      <c r="FQ475"/>
      <c r="FR475"/>
      <c r="FS475"/>
    </row>
    <row r="476" spans="1:175">
      <c r="A476"/>
      <c r="B476"/>
      <c r="C476"/>
      <c r="D476"/>
      <c r="E476"/>
      <c r="F476"/>
      <c r="G476"/>
      <c r="H476"/>
      <c r="I476"/>
      <c r="J476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  <c r="BE476"/>
      <c r="BF476"/>
      <c r="BG476"/>
      <c r="BH476"/>
      <c r="BI476"/>
      <c r="BJ476"/>
      <c r="BK476"/>
      <c r="BL476"/>
      <c r="BM476"/>
      <c r="BN476"/>
      <c r="BO476"/>
      <c r="BP476"/>
      <c r="BQ476"/>
      <c r="BR476"/>
      <c r="BS476"/>
      <c r="BT476"/>
      <c r="BU476"/>
      <c r="BV476"/>
      <c r="BW476"/>
      <c r="BX476"/>
      <c r="BY476"/>
      <c r="BZ476"/>
      <c r="CA476"/>
      <c r="CB476"/>
      <c r="CC476"/>
      <c r="CD476"/>
      <c r="CE476"/>
      <c r="CF476"/>
      <c r="CG476"/>
      <c r="CH476"/>
      <c r="CI476"/>
      <c r="CJ476"/>
      <c r="CK476"/>
      <c r="CL476"/>
      <c r="CM476"/>
      <c r="CN476"/>
      <c r="CO476"/>
      <c r="CP476"/>
      <c r="CQ476"/>
      <c r="CR476"/>
      <c r="CS476"/>
      <c r="CT476"/>
      <c r="CU476"/>
      <c r="CV476"/>
      <c r="CW476"/>
      <c r="CX476"/>
      <c r="CY476"/>
      <c r="CZ476"/>
      <c r="DA476"/>
      <c r="DB476"/>
      <c r="DC476"/>
      <c r="DD476"/>
      <c r="DE476"/>
      <c r="DF476"/>
      <c r="DG476"/>
      <c r="DH476"/>
      <c r="DI476"/>
      <c r="DJ476"/>
      <c r="DK476"/>
      <c r="DL476"/>
      <c r="DM476"/>
      <c r="DN476"/>
      <c r="DO476"/>
      <c r="DP476"/>
      <c r="DQ476"/>
      <c r="DR476"/>
      <c r="DS476"/>
      <c r="DT476"/>
      <c r="DU476"/>
      <c r="DV476"/>
      <c r="DW476"/>
      <c r="DX476"/>
      <c r="DY476"/>
      <c r="DZ476"/>
      <c r="EA476"/>
      <c r="EB476"/>
      <c r="EC476"/>
      <c r="ED476"/>
      <c r="EE476"/>
      <c r="EF476"/>
      <c r="EG476"/>
      <c r="EH476"/>
      <c r="EI476"/>
      <c r="EJ476"/>
      <c r="EK476"/>
      <c r="EL476"/>
      <c r="EM476"/>
      <c r="EN476"/>
      <c r="EO476"/>
      <c r="EP476"/>
      <c r="EQ476"/>
      <c r="ER476"/>
      <c r="ES476"/>
      <c r="ET476"/>
      <c r="EU476"/>
      <c r="EV476"/>
      <c r="EW476"/>
      <c r="EX476"/>
      <c r="EY476"/>
      <c r="EZ476"/>
      <c r="FA476"/>
      <c r="FB476"/>
      <c r="FC476"/>
      <c r="FD476"/>
      <c r="FE476"/>
      <c r="FF476"/>
      <c r="FG476"/>
      <c r="FH476"/>
      <c r="FI476"/>
      <c r="FJ476"/>
      <c r="FK476"/>
      <c r="FL476"/>
      <c r="FM476"/>
      <c r="FN476"/>
      <c r="FO476"/>
      <c r="FP476"/>
      <c r="FQ476"/>
      <c r="FR476"/>
      <c r="FS476"/>
    </row>
    <row r="477" spans="1:175">
      <c r="A477"/>
      <c r="B477"/>
      <c r="C477"/>
      <c r="D477"/>
      <c r="E477"/>
      <c r="F477"/>
      <c r="G477"/>
      <c r="H477"/>
      <c r="I477"/>
      <c r="J477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  <c r="BE477"/>
      <c r="BF477"/>
      <c r="BG477"/>
      <c r="BH477"/>
      <c r="BI477"/>
      <c r="BJ477"/>
      <c r="BK477"/>
      <c r="BL477"/>
      <c r="BM477"/>
      <c r="BN477"/>
      <c r="BO477"/>
      <c r="BP477"/>
      <c r="BQ477"/>
      <c r="BR477"/>
      <c r="BS477"/>
      <c r="BT477"/>
      <c r="BU477"/>
      <c r="BV477"/>
      <c r="BW477"/>
      <c r="BX477"/>
      <c r="BY477"/>
      <c r="BZ477"/>
      <c r="CA477"/>
      <c r="CB477"/>
      <c r="CC477"/>
      <c r="CD477"/>
      <c r="CE477"/>
      <c r="CF477"/>
      <c r="CG477"/>
      <c r="CH477"/>
      <c r="CI477"/>
      <c r="CJ477"/>
      <c r="CK477"/>
      <c r="CL477"/>
      <c r="CM477"/>
      <c r="CN477"/>
      <c r="CO477"/>
      <c r="CP477"/>
      <c r="CQ477"/>
      <c r="CR477"/>
      <c r="CS477"/>
      <c r="CT477"/>
      <c r="CU477"/>
      <c r="CV477"/>
      <c r="CW477"/>
      <c r="CX477"/>
      <c r="CY477"/>
      <c r="CZ477"/>
      <c r="DA477"/>
      <c r="DB477"/>
      <c r="DC477"/>
      <c r="DD477"/>
      <c r="DE477"/>
      <c r="DF477"/>
      <c r="DG477"/>
      <c r="DH477"/>
      <c r="DI477"/>
      <c r="DJ477"/>
      <c r="DK477"/>
      <c r="DL477"/>
      <c r="DM477"/>
      <c r="DN477"/>
      <c r="DO477"/>
      <c r="DP477"/>
      <c r="DQ477"/>
      <c r="DR477"/>
      <c r="DS477"/>
      <c r="DT477"/>
      <c r="DU477"/>
      <c r="DV477"/>
      <c r="DW477"/>
      <c r="DX477"/>
      <c r="DY477"/>
      <c r="DZ477"/>
      <c r="EA477"/>
      <c r="EB477"/>
      <c r="EC477"/>
      <c r="ED477"/>
      <c r="EE477"/>
      <c r="EF477"/>
      <c r="EG477"/>
      <c r="EH477"/>
      <c r="EI477"/>
      <c r="EJ477"/>
      <c r="EK477"/>
      <c r="EL477"/>
      <c r="EM477"/>
      <c r="EN477"/>
      <c r="EO477"/>
      <c r="EP477"/>
      <c r="EQ477"/>
      <c r="ER477"/>
      <c r="ES477"/>
      <c r="ET477"/>
      <c r="EU477"/>
      <c r="EV477"/>
      <c r="EW477"/>
      <c r="EX477"/>
      <c r="EY477"/>
      <c r="EZ477"/>
      <c r="FA477"/>
      <c r="FB477"/>
      <c r="FC477"/>
      <c r="FD477"/>
      <c r="FE477"/>
      <c r="FF477"/>
      <c r="FG477"/>
      <c r="FH477"/>
      <c r="FI477"/>
      <c r="FJ477"/>
      <c r="FK477"/>
      <c r="FL477"/>
      <c r="FM477"/>
      <c r="FN477"/>
      <c r="FO477"/>
      <c r="FP477"/>
      <c r="FQ477"/>
      <c r="FR477"/>
      <c r="FS477"/>
    </row>
    <row r="478" spans="1:175">
      <c r="A478"/>
      <c r="B478"/>
      <c r="C478"/>
      <c r="D478"/>
      <c r="E478"/>
      <c r="F478"/>
      <c r="G478"/>
      <c r="H478"/>
      <c r="I478"/>
      <c r="J478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  <c r="BE478"/>
      <c r="BF478"/>
      <c r="BG478"/>
      <c r="BH478"/>
      <c r="BI478"/>
      <c r="BJ478"/>
      <c r="BK478"/>
      <c r="BL478"/>
      <c r="BM478"/>
      <c r="BN478"/>
      <c r="BO478"/>
      <c r="BP478"/>
      <c r="BQ478"/>
      <c r="BR478"/>
      <c r="BS478"/>
      <c r="BT478"/>
      <c r="BU478"/>
      <c r="BV478"/>
      <c r="BW478"/>
      <c r="BX478"/>
      <c r="BY478"/>
      <c r="BZ478"/>
      <c r="CA478"/>
      <c r="CB478"/>
      <c r="CC478"/>
      <c r="CD478"/>
      <c r="CE478"/>
      <c r="CF478"/>
      <c r="CG478"/>
      <c r="CH478"/>
      <c r="CI478"/>
      <c r="CJ478"/>
      <c r="CK478"/>
      <c r="CL478"/>
      <c r="CM478"/>
      <c r="CN478"/>
      <c r="CO478"/>
      <c r="CP478"/>
      <c r="CQ478"/>
      <c r="CR478"/>
      <c r="CS478"/>
      <c r="CT478"/>
      <c r="CU478"/>
      <c r="CV478"/>
      <c r="CW478"/>
      <c r="CX478"/>
      <c r="CY478"/>
      <c r="CZ478"/>
      <c r="DA478"/>
      <c r="DB478"/>
      <c r="DC478"/>
      <c r="DD478"/>
      <c r="DE478"/>
      <c r="DF478"/>
      <c r="DG478"/>
      <c r="DH478"/>
      <c r="DI478"/>
      <c r="DJ478"/>
      <c r="DK478"/>
      <c r="DL478"/>
      <c r="DM478"/>
      <c r="DN478"/>
      <c r="DO478"/>
      <c r="DP478"/>
      <c r="DQ478"/>
      <c r="DR478"/>
      <c r="DS478"/>
      <c r="DT478"/>
      <c r="DU478"/>
      <c r="DV478"/>
      <c r="DW478"/>
      <c r="DX478"/>
      <c r="DY478"/>
      <c r="DZ478"/>
      <c r="EA478"/>
      <c r="EB478"/>
      <c r="EC478"/>
      <c r="ED478"/>
      <c r="EE478"/>
      <c r="EF478"/>
      <c r="EG478"/>
      <c r="EH478"/>
      <c r="EI478"/>
      <c r="EJ478"/>
      <c r="EK478"/>
      <c r="EL478"/>
      <c r="EM478"/>
      <c r="EN478"/>
      <c r="EO478"/>
      <c r="EP478"/>
      <c r="EQ478"/>
      <c r="ER478"/>
      <c r="ES478"/>
      <c r="ET478"/>
      <c r="EU478"/>
      <c r="EV478"/>
      <c r="EW478"/>
      <c r="EX478"/>
      <c r="EY478"/>
      <c r="EZ478"/>
      <c r="FA478"/>
      <c r="FB478"/>
      <c r="FC478"/>
      <c r="FD478"/>
      <c r="FE478"/>
      <c r="FF478"/>
      <c r="FG478"/>
      <c r="FH478"/>
      <c r="FI478"/>
      <c r="FJ478"/>
      <c r="FK478"/>
      <c r="FL478"/>
      <c r="FM478"/>
      <c r="FN478"/>
      <c r="FO478"/>
      <c r="FP478"/>
      <c r="FQ478"/>
      <c r="FR478"/>
      <c r="FS478"/>
    </row>
    <row r="479" spans="1:175">
      <c r="A479"/>
      <c r="B479"/>
      <c r="C479"/>
      <c r="D479"/>
      <c r="E479"/>
      <c r="F479"/>
      <c r="G479"/>
      <c r="H479"/>
      <c r="I479"/>
      <c r="J479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  <c r="BE479"/>
      <c r="BF479"/>
      <c r="BG479"/>
      <c r="BH479"/>
      <c r="BI479"/>
      <c r="BJ479"/>
      <c r="BK479"/>
      <c r="BL479"/>
      <c r="BM479"/>
      <c r="BN479"/>
      <c r="BO479"/>
      <c r="BP479"/>
      <c r="BQ479"/>
      <c r="BR479"/>
      <c r="BS479"/>
      <c r="BT479"/>
      <c r="BU479"/>
      <c r="BV479"/>
      <c r="BW479"/>
      <c r="BX479"/>
      <c r="BY479"/>
      <c r="BZ479"/>
      <c r="CA479"/>
      <c r="CB479"/>
      <c r="CC479"/>
      <c r="CD479"/>
      <c r="CE479"/>
      <c r="CF479"/>
      <c r="CG479"/>
      <c r="CH479"/>
      <c r="CI479"/>
      <c r="CJ479"/>
      <c r="CK479"/>
      <c r="CL479"/>
      <c r="CM479"/>
      <c r="CN479"/>
      <c r="CO479"/>
      <c r="CP479"/>
      <c r="CQ479"/>
      <c r="CR479"/>
      <c r="CS479"/>
      <c r="CT479"/>
      <c r="CU479"/>
      <c r="CV479"/>
      <c r="CW479"/>
      <c r="CX479"/>
      <c r="CY479"/>
      <c r="CZ479"/>
      <c r="DA479"/>
      <c r="DB479"/>
      <c r="DC479"/>
      <c r="DD479"/>
      <c r="DE479"/>
      <c r="DF479"/>
      <c r="DG479"/>
      <c r="DH479"/>
      <c r="DI479"/>
      <c r="DJ479"/>
      <c r="DK479"/>
      <c r="DL479"/>
      <c r="DM479"/>
      <c r="DN479"/>
      <c r="DO479"/>
      <c r="DP479"/>
      <c r="DQ479"/>
      <c r="DR479"/>
      <c r="DS479"/>
      <c r="DT479"/>
      <c r="DU479"/>
      <c r="DV479"/>
      <c r="DW479"/>
      <c r="DX479"/>
      <c r="DY479"/>
      <c r="DZ479"/>
      <c r="EA479"/>
      <c r="EB479"/>
      <c r="EC479"/>
      <c r="ED479"/>
      <c r="EE479"/>
      <c r="EF479"/>
      <c r="EG479"/>
      <c r="EH479"/>
      <c r="EI479"/>
      <c r="EJ479"/>
      <c r="EK479"/>
      <c r="EL479"/>
      <c r="EM479"/>
      <c r="EN479"/>
      <c r="EO479"/>
      <c r="EP479"/>
      <c r="EQ479"/>
      <c r="ER479"/>
      <c r="ES479"/>
      <c r="ET479"/>
      <c r="EU479"/>
      <c r="EV479"/>
      <c r="EW479"/>
      <c r="EX479"/>
      <c r="EY479"/>
      <c r="EZ479"/>
      <c r="FA479"/>
      <c r="FB479"/>
      <c r="FC479"/>
      <c r="FD479"/>
      <c r="FE479"/>
      <c r="FF479"/>
      <c r="FG479"/>
      <c r="FH479"/>
      <c r="FI479"/>
      <c r="FJ479"/>
      <c r="FK479"/>
      <c r="FL479"/>
      <c r="FM479"/>
      <c r="FN479"/>
      <c r="FO479"/>
      <c r="FP479"/>
      <c r="FQ479"/>
      <c r="FR479"/>
      <c r="FS479"/>
    </row>
    <row r="480" spans="1:175">
      <c r="A480"/>
      <c r="B480"/>
      <c r="C480"/>
      <c r="D480"/>
      <c r="E480"/>
      <c r="F480"/>
      <c r="G480"/>
      <c r="H480"/>
      <c r="I480"/>
      <c r="J480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  <c r="BE480"/>
      <c r="BF480"/>
      <c r="BG480"/>
      <c r="BH480"/>
      <c r="BI480"/>
      <c r="BJ480"/>
      <c r="BK480"/>
      <c r="BL480"/>
      <c r="BM480"/>
      <c r="BN480"/>
      <c r="BO480"/>
      <c r="BP480"/>
      <c r="BQ480"/>
      <c r="BR480"/>
      <c r="BS480"/>
      <c r="BT480"/>
      <c r="BU480"/>
      <c r="BV480"/>
      <c r="BW480"/>
      <c r="BX480"/>
      <c r="BY480"/>
      <c r="BZ480"/>
      <c r="CA480"/>
      <c r="CB480"/>
      <c r="CC480"/>
      <c r="CD480"/>
      <c r="CE480"/>
      <c r="CF480"/>
      <c r="CG480"/>
      <c r="CH480"/>
      <c r="CI480"/>
      <c r="CJ480"/>
      <c r="CK480"/>
      <c r="CL480"/>
      <c r="CM480"/>
      <c r="CN480"/>
      <c r="CO480"/>
      <c r="CP480"/>
      <c r="CQ480"/>
      <c r="CR480"/>
      <c r="CS480"/>
      <c r="CT480"/>
      <c r="CU480"/>
      <c r="CV480"/>
      <c r="CW480"/>
      <c r="CX480"/>
      <c r="CY480"/>
      <c r="CZ480"/>
      <c r="DA480"/>
      <c r="DB480"/>
      <c r="DC480"/>
      <c r="DD480"/>
      <c r="DE480"/>
      <c r="DF480"/>
      <c r="DG480"/>
      <c r="DH480"/>
      <c r="DI480"/>
      <c r="DJ480"/>
      <c r="DK480"/>
      <c r="DL480"/>
      <c r="DM480"/>
      <c r="DN480"/>
      <c r="DO480"/>
      <c r="DP480"/>
      <c r="DQ480"/>
      <c r="DR480"/>
      <c r="DS480"/>
      <c r="DT480"/>
      <c r="DU480"/>
      <c r="DV480"/>
      <c r="DW480"/>
      <c r="DX480"/>
      <c r="DY480"/>
      <c r="DZ480"/>
      <c r="EA480"/>
      <c r="EB480"/>
      <c r="EC480"/>
      <c r="ED480"/>
      <c r="EE480"/>
      <c r="EF480"/>
      <c r="EG480"/>
      <c r="EH480"/>
      <c r="EI480"/>
      <c r="EJ480"/>
      <c r="EK480"/>
      <c r="EL480"/>
      <c r="EM480"/>
      <c r="EN480"/>
      <c r="EO480"/>
      <c r="EP480"/>
      <c r="EQ480"/>
      <c r="ER480"/>
      <c r="ES480"/>
      <c r="ET480"/>
      <c r="EU480"/>
      <c r="EV480"/>
      <c r="EW480"/>
      <c r="EX480"/>
      <c r="EY480"/>
      <c r="EZ480"/>
      <c r="FA480"/>
      <c r="FB480"/>
      <c r="FC480"/>
      <c r="FD480"/>
      <c r="FE480"/>
      <c r="FF480"/>
      <c r="FG480"/>
      <c r="FH480"/>
      <c r="FI480"/>
      <c r="FJ480"/>
      <c r="FK480"/>
      <c r="FL480"/>
      <c r="FM480"/>
      <c r="FN480"/>
      <c r="FO480"/>
      <c r="FP480"/>
      <c r="FQ480"/>
      <c r="FR480"/>
      <c r="FS480"/>
    </row>
    <row r="481" spans="1:175">
      <c r="A481"/>
      <c r="B481"/>
      <c r="C481"/>
      <c r="D481"/>
      <c r="E481"/>
      <c r="F481"/>
      <c r="G481"/>
      <c r="H481"/>
      <c r="I481"/>
      <c r="J481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  <c r="BE481"/>
      <c r="BF481"/>
      <c r="BG481"/>
      <c r="BH481"/>
      <c r="BI481"/>
      <c r="BJ481"/>
      <c r="BK481"/>
      <c r="BL481"/>
      <c r="BM481"/>
      <c r="BN481"/>
      <c r="BO481"/>
      <c r="BP481"/>
      <c r="BQ481"/>
      <c r="BR481"/>
      <c r="BS481"/>
      <c r="BT481"/>
      <c r="BU481"/>
      <c r="BV481"/>
      <c r="BW481"/>
      <c r="BX481"/>
      <c r="BY481"/>
      <c r="BZ481"/>
      <c r="CA481"/>
      <c r="CB481"/>
      <c r="CC481"/>
      <c r="CD481"/>
      <c r="CE481"/>
      <c r="CF481"/>
      <c r="CG481"/>
      <c r="CH481"/>
      <c r="CI481"/>
      <c r="CJ481"/>
      <c r="CK481"/>
      <c r="CL481"/>
      <c r="CM481"/>
      <c r="CN481"/>
      <c r="CO481"/>
      <c r="CP481"/>
      <c r="CQ481"/>
      <c r="CR481"/>
      <c r="CS481"/>
      <c r="CT481"/>
      <c r="CU481"/>
      <c r="CV481"/>
      <c r="CW481"/>
      <c r="CX481"/>
      <c r="CY481"/>
      <c r="CZ481"/>
      <c r="DA481"/>
      <c r="DB481"/>
      <c r="DC481"/>
      <c r="DD481"/>
      <c r="DE481"/>
      <c r="DF481"/>
      <c r="DG481"/>
      <c r="DH481"/>
      <c r="DI481"/>
      <c r="DJ481"/>
      <c r="DK481"/>
      <c r="DL481"/>
      <c r="DM481"/>
      <c r="DN481"/>
      <c r="DO481"/>
      <c r="DP481"/>
      <c r="DQ481"/>
      <c r="DR481"/>
      <c r="DS481"/>
      <c r="DT481"/>
      <c r="DU481"/>
      <c r="DV481"/>
      <c r="DW481"/>
      <c r="DX481"/>
      <c r="DY481"/>
      <c r="DZ481"/>
      <c r="EA481"/>
      <c r="EB481"/>
      <c r="EC481"/>
      <c r="ED481"/>
      <c r="EE481"/>
      <c r="EF481"/>
      <c r="EG481"/>
      <c r="EH481"/>
      <c r="EI481"/>
      <c r="EJ481"/>
      <c r="EK481"/>
      <c r="EL481"/>
      <c r="EM481"/>
      <c r="EN481"/>
      <c r="EO481"/>
      <c r="EP481"/>
      <c r="EQ481"/>
      <c r="ER481"/>
      <c r="ES481"/>
      <c r="ET481"/>
      <c r="EU481"/>
      <c r="EV481"/>
      <c r="EW481"/>
      <c r="EX481"/>
      <c r="EY481"/>
      <c r="EZ481"/>
      <c r="FA481"/>
      <c r="FB481"/>
      <c r="FC481"/>
      <c r="FD481"/>
      <c r="FE481"/>
      <c r="FF481"/>
      <c r="FG481"/>
      <c r="FH481"/>
      <c r="FI481"/>
      <c r="FJ481"/>
      <c r="FK481"/>
      <c r="FL481"/>
      <c r="FM481"/>
      <c r="FN481"/>
      <c r="FO481"/>
      <c r="FP481"/>
      <c r="FQ481"/>
      <c r="FR481"/>
      <c r="FS481"/>
    </row>
    <row r="482" spans="1:175">
      <c r="A482"/>
      <c r="B482"/>
      <c r="C482"/>
      <c r="D482"/>
      <c r="E482"/>
      <c r="F482"/>
      <c r="G482"/>
      <c r="H482"/>
      <c r="I482"/>
      <c r="J48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  <c r="BE482"/>
      <c r="BF482"/>
      <c r="BG482"/>
      <c r="BH482"/>
      <c r="BI482"/>
      <c r="BJ482"/>
      <c r="BK482"/>
      <c r="BL482"/>
      <c r="BM482"/>
      <c r="BN482"/>
      <c r="BO482"/>
      <c r="BP482"/>
      <c r="BQ482"/>
      <c r="BR482"/>
      <c r="BS482"/>
      <c r="BT482"/>
      <c r="BU482"/>
      <c r="BV482"/>
      <c r="BW482"/>
      <c r="BX482"/>
      <c r="BY482"/>
      <c r="BZ482"/>
      <c r="CA482"/>
      <c r="CB482"/>
      <c r="CC482"/>
      <c r="CD482"/>
      <c r="CE482"/>
      <c r="CF482"/>
      <c r="CG482"/>
      <c r="CH482"/>
      <c r="CI482"/>
      <c r="CJ482"/>
      <c r="CK482"/>
      <c r="CL482"/>
      <c r="CM482"/>
      <c r="CN482"/>
      <c r="CO482"/>
      <c r="CP482"/>
      <c r="CQ482"/>
      <c r="CR482"/>
      <c r="CS482"/>
      <c r="CT482"/>
      <c r="CU482"/>
      <c r="CV482"/>
      <c r="CW482"/>
      <c r="CX482"/>
      <c r="CY482"/>
      <c r="CZ482"/>
      <c r="DA482"/>
      <c r="DB482"/>
      <c r="DC482"/>
      <c r="DD482"/>
      <c r="DE482"/>
      <c r="DF482"/>
      <c r="DG482"/>
      <c r="DH482"/>
      <c r="DI482"/>
      <c r="DJ482"/>
      <c r="DK482"/>
      <c r="DL482"/>
      <c r="DM482"/>
      <c r="DN482"/>
      <c r="DO482"/>
      <c r="DP482"/>
      <c r="DQ482"/>
      <c r="DR482"/>
      <c r="DS482"/>
      <c r="DT482"/>
      <c r="DU482"/>
      <c r="DV482"/>
      <c r="DW482"/>
      <c r="DX482"/>
      <c r="DY482"/>
      <c r="DZ482"/>
      <c r="EA482"/>
      <c r="EB482"/>
      <c r="EC482"/>
      <c r="ED482"/>
      <c r="EE482"/>
      <c r="EF482"/>
      <c r="EG482"/>
      <c r="EH482"/>
      <c r="EI482"/>
      <c r="EJ482"/>
      <c r="EK482"/>
      <c r="EL482"/>
      <c r="EM482"/>
      <c r="EN482"/>
      <c r="EO482"/>
      <c r="EP482"/>
      <c r="EQ482"/>
      <c r="ER482"/>
      <c r="ES482"/>
      <c r="ET482"/>
      <c r="EU482"/>
      <c r="EV482"/>
      <c r="EW482"/>
      <c r="EX482"/>
      <c r="EY482"/>
      <c r="EZ482"/>
      <c r="FA482"/>
      <c r="FB482"/>
      <c r="FC482"/>
      <c r="FD482"/>
      <c r="FE482"/>
      <c r="FF482"/>
      <c r="FG482"/>
      <c r="FH482"/>
      <c r="FI482"/>
      <c r="FJ482"/>
      <c r="FK482"/>
      <c r="FL482"/>
      <c r="FM482"/>
      <c r="FN482"/>
      <c r="FO482"/>
      <c r="FP482"/>
      <c r="FQ482"/>
      <c r="FR482"/>
      <c r="FS482"/>
    </row>
    <row r="483" spans="1:175">
      <c r="A483"/>
      <c r="B483"/>
      <c r="C483"/>
      <c r="D483"/>
      <c r="E483"/>
      <c r="F483"/>
      <c r="G483"/>
      <c r="H483"/>
      <c r="I483"/>
      <c r="J483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  <c r="BE483"/>
      <c r="BF483"/>
      <c r="BG483"/>
      <c r="BH483"/>
      <c r="BI483"/>
      <c r="BJ483"/>
      <c r="BK483"/>
      <c r="BL483"/>
      <c r="BM483"/>
      <c r="BN483"/>
      <c r="BO483"/>
      <c r="BP483"/>
      <c r="BQ483"/>
      <c r="BR483"/>
      <c r="BS483"/>
      <c r="BT483"/>
      <c r="BU483"/>
      <c r="BV483"/>
      <c r="BW483"/>
      <c r="BX483"/>
      <c r="BY483"/>
      <c r="BZ483"/>
      <c r="CA483"/>
      <c r="CB483"/>
      <c r="CC483"/>
      <c r="CD483"/>
      <c r="CE483"/>
      <c r="CF483"/>
      <c r="CG483"/>
      <c r="CH483"/>
      <c r="CI483"/>
      <c r="CJ483"/>
      <c r="CK483"/>
      <c r="CL483"/>
      <c r="CM483"/>
      <c r="CN483"/>
      <c r="CO483"/>
      <c r="CP483"/>
      <c r="CQ483"/>
      <c r="CR483"/>
      <c r="CS483"/>
      <c r="CT483"/>
      <c r="CU483"/>
      <c r="CV483"/>
      <c r="CW483"/>
      <c r="CX483"/>
      <c r="CY483"/>
      <c r="CZ483"/>
      <c r="DA483"/>
      <c r="DB483"/>
      <c r="DC483"/>
      <c r="DD483"/>
      <c r="DE483"/>
      <c r="DF483"/>
      <c r="DG483"/>
      <c r="DH483"/>
      <c r="DI483"/>
      <c r="DJ483"/>
      <c r="DK483"/>
      <c r="DL483"/>
      <c r="DM483"/>
      <c r="DN483"/>
      <c r="DO483"/>
      <c r="DP483"/>
      <c r="DQ483"/>
      <c r="DR483"/>
      <c r="DS483"/>
      <c r="DT483"/>
      <c r="DU483"/>
      <c r="DV483"/>
      <c r="DW483"/>
      <c r="DX483"/>
      <c r="DY483"/>
      <c r="DZ483"/>
      <c r="EA483"/>
      <c r="EB483"/>
      <c r="EC483"/>
      <c r="ED483"/>
      <c r="EE483"/>
      <c r="EF483"/>
      <c r="EG483"/>
      <c r="EH483"/>
      <c r="EI483"/>
      <c r="EJ483"/>
      <c r="EK483"/>
      <c r="EL483"/>
      <c r="EM483"/>
      <c r="EN483"/>
      <c r="EO483"/>
      <c r="EP483"/>
      <c r="EQ483"/>
      <c r="ER483"/>
      <c r="ES483"/>
      <c r="ET483"/>
      <c r="EU483"/>
      <c r="EV483"/>
      <c r="EW483"/>
      <c r="EX483"/>
      <c r="EY483"/>
      <c r="EZ483"/>
      <c r="FA483"/>
      <c r="FB483"/>
      <c r="FC483"/>
      <c r="FD483"/>
      <c r="FE483"/>
      <c r="FF483"/>
      <c r="FG483"/>
      <c r="FH483"/>
      <c r="FI483"/>
      <c r="FJ483"/>
      <c r="FK483"/>
      <c r="FL483"/>
      <c r="FM483"/>
      <c r="FN483"/>
      <c r="FO483"/>
      <c r="FP483"/>
      <c r="FQ483"/>
      <c r="FR483"/>
      <c r="FS483"/>
    </row>
    <row r="484" spans="1:175">
      <c r="A484"/>
      <c r="B484"/>
      <c r="C484"/>
      <c r="D484"/>
      <c r="E484"/>
      <c r="F484"/>
      <c r="G484"/>
      <c r="H484"/>
      <c r="I484"/>
      <c r="J484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  <c r="BE484"/>
      <c r="BF484"/>
      <c r="BG484"/>
      <c r="BH484"/>
      <c r="BI484"/>
      <c r="BJ484"/>
      <c r="BK484"/>
      <c r="BL484"/>
      <c r="BM484"/>
      <c r="BN484"/>
      <c r="BO484"/>
      <c r="BP484"/>
      <c r="BQ484"/>
      <c r="BR484"/>
      <c r="BS484"/>
      <c r="BT484"/>
      <c r="BU484"/>
      <c r="BV484"/>
      <c r="BW484"/>
      <c r="BX484"/>
      <c r="BY484"/>
      <c r="BZ484"/>
      <c r="CA484"/>
      <c r="CB484"/>
      <c r="CC484"/>
      <c r="CD484"/>
      <c r="CE484"/>
      <c r="CF484"/>
      <c r="CG484"/>
      <c r="CH484"/>
      <c r="CI484"/>
      <c r="CJ484"/>
      <c r="CK484"/>
      <c r="CL484"/>
      <c r="CM484"/>
      <c r="CN484"/>
      <c r="CO484"/>
      <c r="CP484"/>
      <c r="CQ484"/>
      <c r="CR484"/>
      <c r="CS484"/>
      <c r="CT484"/>
      <c r="CU484"/>
      <c r="CV484"/>
      <c r="CW484"/>
      <c r="CX484"/>
      <c r="CY484"/>
      <c r="CZ484"/>
      <c r="DA484"/>
      <c r="DB484"/>
      <c r="DC484"/>
      <c r="DD484"/>
      <c r="DE484"/>
      <c r="DF484"/>
      <c r="DG484"/>
      <c r="DH484"/>
      <c r="DI484"/>
      <c r="DJ484"/>
      <c r="DK484"/>
      <c r="DL484"/>
      <c r="DM484"/>
      <c r="DN484"/>
      <c r="DO484"/>
      <c r="DP484"/>
      <c r="DQ484"/>
      <c r="DR484"/>
      <c r="DS484"/>
      <c r="DT484"/>
      <c r="DU484"/>
      <c r="DV484"/>
      <c r="DW484"/>
      <c r="DX484"/>
      <c r="DY484"/>
      <c r="DZ484"/>
      <c r="EA484"/>
      <c r="EB484"/>
      <c r="EC484"/>
      <c r="ED484"/>
      <c r="EE484"/>
      <c r="EF484"/>
      <c r="EG484"/>
      <c r="EH484"/>
      <c r="EI484"/>
      <c r="EJ484"/>
      <c r="EK484"/>
      <c r="EL484"/>
      <c r="EM484"/>
      <c r="EN484"/>
      <c r="EO484"/>
      <c r="EP484"/>
      <c r="EQ484"/>
      <c r="ER484"/>
      <c r="ES484"/>
      <c r="ET484"/>
      <c r="EU484"/>
      <c r="EV484"/>
      <c r="EW484"/>
      <c r="EX484"/>
      <c r="EY484"/>
      <c r="EZ484"/>
      <c r="FA484"/>
      <c r="FB484"/>
      <c r="FC484"/>
      <c r="FD484"/>
      <c r="FE484"/>
      <c r="FF484"/>
      <c r="FG484"/>
      <c r="FH484"/>
      <c r="FI484"/>
      <c r="FJ484"/>
      <c r="FK484"/>
      <c r="FL484"/>
      <c r="FM484"/>
      <c r="FN484"/>
      <c r="FO484"/>
      <c r="FP484"/>
      <c r="FQ484"/>
      <c r="FR484"/>
      <c r="FS484"/>
    </row>
    <row r="485" spans="1:175">
      <c r="A485"/>
      <c r="B485"/>
      <c r="C485"/>
      <c r="D485"/>
      <c r="E485"/>
      <c r="F485"/>
      <c r="G485"/>
      <c r="H485"/>
      <c r="I485"/>
      <c r="J485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  <c r="BE485"/>
      <c r="BF485"/>
      <c r="BG485"/>
      <c r="BH485"/>
      <c r="BI485"/>
      <c r="BJ485"/>
      <c r="BK485"/>
      <c r="BL485"/>
      <c r="BM485"/>
      <c r="BN485"/>
      <c r="BO485"/>
      <c r="BP485"/>
      <c r="BQ485"/>
      <c r="BR485"/>
      <c r="BS485"/>
      <c r="BT485"/>
      <c r="BU485"/>
      <c r="BV485"/>
      <c r="BW485"/>
      <c r="BX485"/>
      <c r="BY485"/>
      <c r="BZ485"/>
      <c r="CA485"/>
      <c r="CB485"/>
      <c r="CC485"/>
      <c r="CD485"/>
      <c r="CE485"/>
      <c r="CF485"/>
      <c r="CG485"/>
      <c r="CH485"/>
      <c r="CI485"/>
      <c r="CJ485"/>
      <c r="CK485"/>
      <c r="CL485"/>
      <c r="CM485"/>
      <c r="CN485"/>
      <c r="CO485"/>
      <c r="CP485"/>
      <c r="CQ485"/>
      <c r="CR485"/>
      <c r="CS485"/>
      <c r="CT485"/>
      <c r="CU485"/>
      <c r="CV485"/>
      <c r="CW485"/>
      <c r="CX485"/>
      <c r="CY485"/>
      <c r="CZ485"/>
      <c r="DA485"/>
      <c r="DB485"/>
      <c r="DC485"/>
      <c r="DD485"/>
      <c r="DE485"/>
      <c r="DF485"/>
      <c r="DG485"/>
      <c r="DH485"/>
      <c r="DI485"/>
      <c r="DJ485"/>
      <c r="DK485"/>
      <c r="DL485"/>
      <c r="DM485"/>
      <c r="DN485"/>
      <c r="DO485"/>
      <c r="DP485"/>
      <c r="DQ485"/>
      <c r="DR485"/>
      <c r="DS485"/>
      <c r="DT485"/>
      <c r="DU485"/>
      <c r="DV485"/>
      <c r="DW485"/>
      <c r="DX485"/>
      <c r="DY485"/>
      <c r="DZ485"/>
      <c r="EA485"/>
      <c r="EB485"/>
      <c r="EC485"/>
      <c r="ED485"/>
      <c r="EE485"/>
      <c r="EF485"/>
      <c r="EG485"/>
      <c r="EH485"/>
      <c r="EI485"/>
      <c r="EJ485"/>
      <c r="EK485"/>
      <c r="EL485"/>
      <c r="EM485"/>
      <c r="EN485"/>
      <c r="EO485"/>
      <c r="EP485"/>
      <c r="EQ485"/>
      <c r="ER485"/>
      <c r="ES485"/>
      <c r="ET485"/>
      <c r="EU485"/>
      <c r="EV485"/>
      <c r="EW485"/>
      <c r="EX485"/>
      <c r="EY485"/>
      <c r="EZ485"/>
      <c r="FA485"/>
      <c r="FB485"/>
      <c r="FC485"/>
      <c r="FD485"/>
      <c r="FE485"/>
      <c r="FF485"/>
      <c r="FG485"/>
      <c r="FH485"/>
      <c r="FI485"/>
      <c r="FJ485"/>
      <c r="FK485"/>
      <c r="FL485"/>
      <c r="FM485"/>
      <c r="FN485"/>
      <c r="FO485"/>
      <c r="FP485"/>
      <c r="FQ485"/>
      <c r="FR485"/>
      <c r="FS485"/>
    </row>
    <row r="486" spans="1:175">
      <c r="A486"/>
      <c r="B486"/>
      <c r="C486"/>
      <c r="D486"/>
      <c r="E486"/>
      <c r="F486"/>
      <c r="G486"/>
      <c r="H486"/>
      <c r="I486"/>
      <c r="J486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  <c r="BE486"/>
      <c r="BF486"/>
      <c r="BG486"/>
      <c r="BH486"/>
      <c r="BI486"/>
      <c r="BJ486"/>
      <c r="BK486"/>
      <c r="BL486"/>
      <c r="BM486"/>
      <c r="BN486"/>
      <c r="BO486"/>
      <c r="BP486"/>
      <c r="BQ486"/>
      <c r="BR486"/>
      <c r="BS486"/>
      <c r="BT486"/>
      <c r="BU486"/>
      <c r="BV486"/>
      <c r="BW486"/>
      <c r="BX486"/>
      <c r="BY486"/>
      <c r="BZ486"/>
      <c r="CA486"/>
      <c r="CB486"/>
      <c r="CC486"/>
      <c r="CD486"/>
      <c r="CE486"/>
      <c r="CF486"/>
      <c r="CG486"/>
      <c r="CH486"/>
      <c r="CI486"/>
      <c r="CJ486"/>
      <c r="CK486"/>
      <c r="CL486"/>
      <c r="CM486"/>
      <c r="CN486"/>
      <c r="CO486"/>
      <c r="CP486"/>
      <c r="CQ486"/>
      <c r="CR486"/>
      <c r="CS486"/>
      <c r="CT486"/>
      <c r="CU486"/>
      <c r="CV486"/>
      <c r="CW486"/>
      <c r="CX486"/>
      <c r="CY486"/>
      <c r="CZ486"/>
      <c r="DA486"/>
      <c r="DB486"/>
      <c r="DC486"/>
      <c r="DD486"/>
      <c r="DE486"/>
      <c r="DF486"/>
      <c r="DG486"/>
      <c r="DH486"/>
      <c r="DI486"/>
      <c r="DJ486"/>
      <c r="DK486"/>
      <c r="DL486"/>
      <c r="DM486"/>
      <c r="DN486"/>
      <c r="DO486"/>
      <c r="DP486"/>
      <c r="DQ486"/>
      <c r="DR486"/>
      <c r="DS486"/>
      <c r="DT486"/>
      <c r="DU486"/>
      <c r="DV486"/>
      <c r="DW486"/>
      <c r="DX486"/>
      <c r="DY486"/>
      <c r="DZ486"/>
      <c r="EA486"/>
      <c r="EB486"/>
      <c r="EC486"/>
      <c r="ED486"/>
      <c r="EE486"/>
      <c r="EF486"/>
      <c r="EG486"/>
      <c r="EH486"/>
      <c r="EI486"/>
      <c r="EJ486"/>
      <c r="EK486"/>
      <c r="EL486"/>
      <c r="EM486"/>
      <c r="EN486"/>
      <c r="EO486"/>
      <c r="EP486"/>
      <c r="EQ486"/>
      <c r="ER486"/>
      <c r="ES486"/>
      <c r="ET486"/>
      <c r="EU486"/>
      <c r="EV486"/>
      <c r="EW486"/>
      <c r="EX486"/>
      <c r="EY486"/>
      <c r="EZ486"/>
      <c r="FA486"/>
      <c r="FB486"/>
      <c r="FC486"/>
      <c r="FD486"/>
      <c r="FE486"/>
      <c r="FF486"/>
      <c r="FG486"/>
      <c r="FH486"/>
      <c r="FI486"/>
      <c r="FJ486"/>
      <c r="FK486"/>
      <c r="FL486"/>
      <c r="FM486"/>
      <c r="FN486"/>
      <c r="FO486"/>
      <c r="FP486"/>
      <c r="FQ486"/>
      <c r="FR486"/>
      <c r="FS486"/>
    </row>
    <row r="487" spans="1:175">
      <c r="A487"/>
      <c r="B487"/>
      <c r="C487"/>
      <c r="D487"/>
      <c r="E487"/>
      <c r="F487"/>
      <c r="G487"/>
      <c r="H487"/>
      <c r="I487"/>
      <c r="J487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  <c r="BE487"/>
      <c r="BF487"/>
      <c r="BG487"/>
      <c r="BH487"/>
      <c r="BI487"/>
      <c r="BJ487"/>
      <c r="BK487"/>
      <c r="BL487"/>
      <c r="BM487"/>
      <c r="BN487"/>
      <c r="BO487"/>
      <c r="BP487"/>
      <c r="BQ487"/>
      <c r="BR487"/>
      <c r="BS487"/>
      <c r="BT487"/>
      <c r="BU487"/>
      <c r="BV487"/>
      <c r="BW487"/>
      <c r="BX487"/>
      <c r="BY487"/>
      <c r="BZ487"/>
      <c r="CA487"/>
      <c r="CB487"/>
      <c r="CC487"/>
      <c r="CD487"/>
      <c r="CE487"/>
      <c r="CF487"/>
      <c r="CG487"/>
      <c r="CH487"/>
      <c r="CI487"/>
      <c r="CJ487"/>
      <c r="CK487"/>
      <c r="CL487"/>
      <c r="CM487"/>
      <c r="CN487"/>
      <c r="CO487"/>
      <c r="CP487"/>
      <c r="CQ487"/>
      <c r="CR487"/>
      <c r="CS487"/>
      <c r="CT487"/>
      <c r="CU487"/>
      <c r="CV487"/>
      <c r="CW487"/>
      <c r="CX487"/>
      <c r="CY487"/>
      <c r="CZ487"/>
      <c r="DA487"/>
      <c r="DB487"/>
      <c r="DC487"/>
      <c r="DD487"/>
      <c r="DE487"/>
      <c r="DF487"/>
      <c r="DG487"/>
      <c r="DH487"/>
      <c r="DI487"/>
      <c r="DJ487"/>
      <c r="DK487"/>
      <c r="DL487"/>
      <c r="DM487"/>
      <c r="DN487"/>
      <c r="DO487"/>
      <c r="DP487"/>
      <c r="DQ487"/>
      <c r="DR487"/>
      <c r="DS487"/>
      <c r="DT487"/>
      <c r="DU487"/>
      <c r="DV487"/>
      <c r="DW487"/>
      <c r="DX487"/>
      <c r="DY487"/>
      <c r="DZ487"/>
      <c r="EA487"/>
      <c r="EB487"/>
      <c r="EC487"/>
      <c r="ED487"/>
      <c r="EE487"/>
      <c r="EF487"/>
      <c r="EG487"/>
      <c r="EH487"/>
      <c r="EI487"/>
      <c r="EJ487"/>
      <c r="EK487"/>
      <c r="EL487"/>
      <c r="EM487"/>
      <c r="EN487"/>
      <c r="EO487"/>
      <c r="EP487"/>
      <c r="EQ487"/>
      <c r="ER487"/>
      <c r="ES487"/>
      <c r="ET487"/>
      <c r="EU487"/>
      <c r="EV487"/>
      <c r="EW487"/>
      <c r="EX487"/>
      <c r="EY487"/>
      <c r="EZ487"/>
      <c r="FA487"/>
      <c r="FB487"/>
      <c r="FC487"/>
      <c r="FD487"/>
      <c r="FE487"/>
      <c r="FF487"/>
      <c r="FG487"/>
      <c r="FH487"/>
      <c r="FI487"/>
      <c r="FJ487"/>
      <c r="FK487"/>
      <c r="FL487"/>
      <c r="FM487"/>
      <c r="FN487"/>
      <c r="FO487"/>
      <c r="FP487"/>
      <c r="FQ487"/>
      <c r="FR487"/>
      <c r="FS487"/>
    </row>
    <row r="488" spans="1:175">
      <c r="A488"/>
      <c r="B488"/>
      <c r="C488"/>
      <c r="D488"/>
      <c r="E488"/>
      <c r="F488"/>
      <c r="G488"/>
      <c r="H488"/>
      <c r="I488"/>
    </row>
    <row r="489" spans="1:175">
      <c r="A489"/>
      <c r="B489"/>
      <c r="C489"/>
      <c r="D489"/>
      <c r="E489"/>
      <c r="F489"/>
      <c r="G489"/>
      <c r="H489"/>
      <c r="I489"/>
    </row>
    <row r="490" spans="1:175">
      <c r="A490"/>
      <c r="B490"/>
      <c r="C490"/>
      <c r="D490"/>
      <c r="E490"/>
      <c r="F490"/>
      <c r="G490"/>
      <c r="H490"/>
      <c r="I490"/>
    </row>
    <row r="491" spans="1:175">
      <c r="A491"/>
      <c r="B491"/>
      <c r="C491"/>
      <c r="D491"/>
      <c r="E491"/>
      <c r="F491"/>
      <c r="G491"/>
      <c r="H491"/>
      <c r="I491"/>
    </row>
    <row r="492" spans="1:175">
      <c r="A492"/>
      <c r="B492"/>
      <c r="C492"/>
      <c r="D492"/>
      <c r="E492"/>
      <c r="F492"/>
      <c r="G492"/>
      <c r="H492"/>
      <c r="I492"/>
    </row>
    <row r="493" spans="1:175">
      <c r="A493"/>
      <c r="B493"/>
      <c r="C493"/>
      <c r="D493"/>
      <c r="E493"/>
      <c r="F493"/>
      <c r="G493"/>
      <c r="H493"/>
      <c r="I493"/>
    </row>
    <row r="494" spans="1:175">
      <c r="A494"/>
      <c r="B494"/>
      <c r="C494"/>
      <c r="D494"/>
      <c r="E494"/>
      <c r="F494"/>
      <c r="G494"/>
      <c r="H494"/>
      <c r="I494"/>
    </row>
    <row r="495" spans="1:175">
      <c r="A495"/>
      <c r="B495"/>
      <c r="C495"/>
      <c r="D495"/>
      <c r="E495"/>
      <c r="F495"/>
      <c r="G495"/>
      <c r="H495"/>
      <c r="I495"/>
    </row>
    <row r="496" spans="1:175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  <row r="659" spans="1:9">
      <c r="A659"/>
      <c r="B659"/>
      <c r="C659"/>
      <c r="D659"/>
      <c r="E659"/>
      <c r="F659"/>
      <c r="G659"/>
      <c r="H659"/>
      <c r="I659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Hoja9"/>
  <dimension ref="A1:D9"/>
  <sheetViews>
    <sheetView workbookViewId="0">
      <selection activeCell="C1" sqref="C1:C4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261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198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algorithmName="SHA-512" hashValue="0s91+2hF9P/Yj/h9pYLOBUaKLu4NF5BEfjjw4dJL8hgJftbZRH9HXYwldUhwn+5ZN3D9HLNQryNyU9xsf682gA==" saltValue="1TEcGlxcTFTJef3nGtpeXA==" spinCount="100000" sheet="1" objects="1" scenarios="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Hoja10"/>
  <dimension ref="A1:L241"/>
  <sheetViews>
    <sheetView showGridLines="0" topLeftCell="A223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04">
        <v>1</v>
      </c>
      <c r="B2" s="20">
        <v>44929</v>
      </c>
      <c r="C2" s="204" t="s">
        <v>279</v>
      </c>
      <c r="D2" s="204">
        <f>+DAY(B2)</f>
        <v>3</v>
      </c>
      <c r="E2" s="21">
        <f>+MONTH(B2)</f>
        <v>1</v>
      </c>
      <c r="F2" s="21" t="str">
        <f>+CONCATENATE(D2,E2)</f>
        <v>31</v>
      </c>
      <c r="G2" s="21">
        <v>2023</v>
      </c>
      <c r="H2" s="204" t="s">
        <v>167</v>
      </c>
      <c r="I2" s="205" t="str">
        <f t="shared" ref="I2:I47" si="0">+CONCATENATE(H2,IF(A2&lt;10,"00",IF(A2&lt;100,0,"")),A2,IF(E2&lt;10,0,""),E2,MID(G2,3,2))</f>
        <v>INDECAEA0010123</v>
      </c>
      <c r="K2" s="20">
        <v>45226</v>
      </c>
      <c r="L2" s="17" t="str">
        <f>+VLOOKUP(K2,numeracion,8,FALSE)</f>
        <v>INDECAEA2011023</v>
      </c>
    </row>
    <row r="3" spans="1:12">
      <c r="A3" s="204">
        <v>2</v>
      </c>
      <c r="B3" s="20">
        <v>44930</v>
      </c>
      <c r="C3" s="226" t="s">
        <v>166</v>
      </c>
      <c r="D3" s="204">
        <f t="shared" ref="D3:D48" si="1">+DAY(B3)</f>
        <v>4</v>
      </c>
      <c r="E3" s="21">
        <f t="shared" ref="E3:E48" si="2">+MONTH(B3)</f>
        <v>1</v>
      </c>
      <c r="F3" s="21" t="str">
        <f t="shared" ref="F3:F48" si="3">+CONCATENATE(D3,E3)</f>
        <v>41</v>
      </c>
      <c r="G3" s="21">
        <v>2023</v>
      </c>
      <c r="H3" s="204" t="s">
        <v>167</v>
      </c>
      <c r="I3" s="205" t="str">
        <f t="shared" si="0"/>
        <v>INDECAEA0020123</v>
      </c>
    </row>
    <row r="4" spans="1:12">
      <c r="A4" s="204">
        <v>3</v>
      </c>
      <c r="B4" s="20">
        <v>44931</v>
      </c>
      <c r="C4" s="226" t="s">
        <v>280</v>
      </c>
      <c r="D4" s="204">
        <f t="shared" si="1"/>
        <v>5</v>
      </c>
      <c r="E4" s="21">
        <f t="shared" si="2"/>
        <v>1</v>
      </c>
      <c r="F4" s="21" t="str">
        <f t="shared" si="3"/>
        <v>51</v>
      </c>
      <c r="G4" s="21">
        <v>2023</v>
      </c>
      <c r="H4" s="204" t="s">
        <v>167</v>
      </c>
      <c r="I4" s="205" t="str">
        <f t="shared" si="0"/>
        <v>INDECAEA0030123</v>
      </c>
    </row>
    <row r="5" spans="1:12">
      <c r="A5" s="204">
        <v>4</v>
      </c>
      <c r="B5" s="20">
        <v>44932</v>
      </c>
      <c r="C5" s="226" t="s">
        <v>281</v>
      </c>
      <c r="D5" s="204">
        <f t="shared" si="1"/>
        <v>6</v>
      </c>
      <c r="E5" s="21">
        <f t="shared" si="2"/>
        <v>1</v>
      </c>
      <c r="F5" s="21" t="str">
        <f t="shared" si="3"/>
        <v>61</v>
      </c>
      <c r="G5" s="21">
        <v>2023</v>
      </c>
      <c r="H5" s="204" t="s">
        <v>167</v>
      </c>
      <c r="I5" s="205" t="str">
        <f t="shared" si="0"/>
        <v>INDECAEA0040123</v>
      </c>
    </row>
    <row r="6" spans="1:12">
      <c r="A6" s="226">
        <v>5</v>
      </c>
      <c r="B6" s="20">
        <v>44935</v>
      </c>
      <c r="C6" s="226" t="s">
        <v>278</v>
      </c>
      <c r="D6" s="204">
        <f t="shared" si="1"/>
        <v>9</v>
      </c>
      <c r="E6" s="21">
        <f t="shared" si="2"/>
        <v>1</v>
      </c>
      <c r="F6" s="21" t="str">
        <f t="shared" si="3"/>
        <v>91</v>
      </c>
      <c r="G6" s="21">
        <v>2023</v>
      </c>
      <c r="H6" s="204" t="s">
        <v>167</v>
      </c>
      <c r="I6" s="205" t="str">
        <f t="shared" si="0"/>
        <v>INDECAEA0050123</v>
      </c>
    </row>
    <row r="7" spans="1:12">
      <c r="A7" s="226">
        <v>6</v>
      </c>
      <c r="B7" s="20">
        <v>44936</v>
      </c>
      <c r="C7" s="226" t="s">
        <v>279</v>
      </c>
      <c r="D7" s="204">
        <f t="shared" si="1"/>
        <v>10</v>
      </c>
      <c r="E7" s="21">
        <f t="shared" si="2"/>
        <v>1</v>
      </c>
      <c r="F7" s="21" t="str">
        <f t="shared" si="3"/>
        <v>101</v>
      </c>
      <c r="G7" s="21">
        <v>2023</v>
      </c>
      <c r="H7" s="204" t="s">
        <v>167</v>
      </c>
      <c r="I7" s="205" t="str">
        <f t="shared" si="0"/>
        <v>INDECAEA0060123</v>
      </c>
    </row>
    <row r="8" spans="1:12">
      <c r="A8" s="226">
        <v>7</v>
      </c>
      <c r="B8" s="20">
        <v>44937</v>
      </c>
      <c r="C8" s="226" t="s">
        <v>166</v>
      </c>
      <c r="D8" s="204">
        <f t="shared" si="1"/>
        <v>11</v>
      </c>
      <c r="E8" s="21">
        <f t="shared" si="2"/>
        <v>1</v>
      </c>
      <c r="F8" s="21" t="str">
        <f t="shared" si="3"/>
        <v>111</v>
      </c>
      <c r="G8" s="21">
        <v>2023</v>
      </c>
      <c r="H8" s="204" t="s">
        <v>167</v>
      </c>
      <c r="I8" s="205" t="str">
        <f t="shared" si="0"/>
        <v>INDECAEA0070123</v>
      </c>
    </row>
    <row r="9" spans="1:12">
      <c r="A9" s="226">
        <v>8</v>
      </c>
      <c r="B9" s="20">
        <v>44938</v>
      </c>
      <c r="C9" s="226" t="s">
        <v>280</v>
      </c>
      <c r="D9" s="204">
        <f t="shared" si="1"/>
        <v>12</v>
      </c>
      <c r="E9" s="21">
        <f t="shared" si="2"/>
        <v>1</v>
      </c>
      <c r="F9" s="21" t="str">
        <f t="shared" si="3"/>
        <v>121</v>
      </c>
      <c r="G9" s="21">
        <v>2023</v>
      </c>
      <c r="H9" s="204" t="s">
        <v>167</v>
      </c>
      <c r="I9" s="205" t="str">
        <f t="shared" si="0"/>
        <v>INDECAEA0080123</v>
      </c>
    </row>
    <row r="10" spans="1:12">
      <c r="A10" s="226">
        <v>9</v>
      </c>
      <c r="B10" s="20">
        <v>44939</v>
      </c>
      <c r="C10" s="226" t="s">
        <v>281</v>
      </c>
      <c r="D10" s="204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2023</v>
      </c>
      <c r="H10" s="204" t="s">
        <v>167</v>
      </c>
      <c r="I10" s="205" t="str">
        <f t="shared" si="0"/>
        <v>INDECAEA0090123</v>
      </c>
    </row>
    <row r="11" spans="1:12">
      <c r="A11" s="226">
        <v>10</v>
      </c>
      <c r="B11" s="20">
        <v>44942</v>
      </c>
      <c r="C11" s="226" t="s">
        <v>278</v>
      </c>
      <c r="D11" s="204">
        <f t="shared" si="1"/>
        <v>16</v>
      </c>
      <c r="E11" s="21">
        <f t="shared" si="2"/>
        <v>1</v>
      </c>
      <c r="F11" s="21" t="str">
        <f t="shared" si="3"/>
        <v>161</v>
      </c>
      <c r="G11" s="21">
        <v>2023</v>
      </c>
      <c r="H11" s="204" t="s">
        <v>167</v>
      </c>
      <c r="I11" s="205" t="str">
        <f t="shared" si="0"/>
        <v>INDECAEA0100123</v>
      </c>
    </row>
    <row r="12" spans="1:12">
      <c r="A12" s="226">
        <v>11</v>
      </c>
      <c r="B12" s="20">
        <v>44943</v>
      </c>
      <c r="C12" s="226" t="s">
        <v>279</v>
      </c>
      <c r="D12" s="204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2023</v>
      </c>
      <c r="H12" s="204" t="s">
        <v>167</v>
      </c>
      <c r="I12" s="205" t="str">
        <f t="shared" si="0"/>
        <v>INDECAEA0110123</v>
      </c>
    </row>
    <row r="13" spans="1:12">
      <c r="A13" s="226">
        <v>12</v>
      </c>
      <c r="B13" s="20">
        <v>44944</v>
      </c>
      <c r="C13" s="226" t="s">
        <v>166</v>
      </c>
      <c r="D13" s="204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2023</v>
      </c>
      <c r="H13" s="204" t="s">
        <v>167</v>
      </c>
      <c r="I13" s="205" t="str">
        <f t="shared" si="0"/>
        <v>INDECAEA0120123</v>
      </c>
    </row>
    <row r="14" spans="1:12">
      <c r="A14" s="226">
        <v>13</v>
      </c>
      <c r="B14" s="20">
        <v>44945</v>
      </c>
      <c r="C14" s="226" t="s">
        <v>280</v>
      </c>
      <c r="D14" s="204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2023</v>
      </c>
      <c r="H14" s="204" t="s">
        <v>167</v>
      </c>
      <c r="I14" s="205" t="str">
        <f t="shared" si="0"/>
        <v>INDECAEA0130123</v>
      </c>
    </row>
    <row r="15" spans="1:12">
      <c r="A15" s="226">
        <v>14</v>
      </c>
      <c r="B15" s="20">
        <v>44946</v>
      </c>
      <c r="C15" s="226" t="s">
        <v>281</v>
      </c>
      <c r="D15" s="204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2023</v>
      </c>
      <c r="H15" s="204" t="s">
        <v>167</v>
      </c>
      <c r="I15" s="205" t="str">
        <f t="shared" si="0"/>
        <v>INDECAEA0140123</v>
      </c>
    </row>
    <row r="16" spans="1:12">
      <c r="A16" s="226">
        <v>15</v>
      </c>
      <c r="B16" s="20">
        <v>44949</v>
      </c>
      <c r="C16" s="226" t="s">
        <v>278</v>
      </c>
      <c r="D16" s="204">
        <f t="shared" si="1"/>
        <v>23</v>
      </c>
      <c r="E16" s="21">
        <f t="shared" si="2"/>
        <v>1</v>
      </c>
      <c r="F16" s="21" t="str">
        <f t="shared" si="3"/>
        <v>231</v>
      </c>
      <c r="G16" s="21">
        <v>2023</v>
      </c>
      <c r="H16" s="204" t="s">
        <v>167</v>
      </c>
      <c r="I16" s="205" t="str">
        <f t="shared" si="0"/>
        <v>INDECAEA0150123</v>
      </c>
    </row>
    <row r="17" spans="1:9">
      <c r="A17" s="226">
        <v>16</v>
      </c>
      <c r="B17" s="20">
        <v>44950</v>
      </c>
      <c r="C17" s="226" t="s">
        <v>279</v>
      </c>
      <c r="D17" s="204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2023</v>
      </c>
      <c r="H17" s="204" t="s">
        <v>167</v>
      </c>
      <c r="I17" s="205" t="str">
        <f t="shared" si="0"/>
        <v>INDECAEA0160123</v>
      </c>
    </row>
    <row r="18" spans="1:9">
      <c r="A18" s="226">
        <v>17</v>
      </c>
      <c r="B18" s="20">
        <v>44951</v>
      </c>
      <c r="C18" s="226" t="s">
        <v>166</v>
      </c>
      <c r="D18" s="204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2023</v>
      </c>
      <c r="H18" s="204" t="s">
        <v>167</v>
      </c>
      <c r="I18" s="205" t="str">
        <f t="shared" si="0"/>
        <v>INDECAEA0170123</v>
      </c>
    </row>
    <row r="19" spans="1:9">
      <c r="A19" s="226">
        <v>18</v>
      </c>
      <c r="B19" s="20">
        <v>44952</v>
      </c>
      <c r="C19" s="226" t="s">
        <v>280</v>
      </c>
      <c r="D19" s="204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2023</v>
      </c>
      <c r="H19" s="204" t="s">
        <v>167</v>
      </c>
      <c r="I19" s="205" t="str">
        <f t="shared" si="0"/>
        <v>INDECAEA0180123</v>
      </c>
    </row>
    <row r="20" spans="1:9">
      <c r="A20" s="226">
        <v>19</v>
      </c>
      <c r="B20" s="20">
        <v>44953</v>
      </c>
      <c r="C20" s="226" t="s">
        <v>281</v>
      </c>
      <c r="D20" s="204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2023</v>
      </c>
      <c r="H20" s="204" t="s">
        <v>167</v>
      </c>
      <c r="I20" s="205" t="str">
        <f t="shared" si="0"/>
        <v>INDECAEA0190123</v>
      </c>
    </row>
    <row r="21" spans="1:9">
      <c r="A21" s="226">
        <v>20</v>
      </c>
      <c r="B21" s="20">
        <v>44956</v>
      </c>
      <c r="C21" s="226" t="s">
        <v>278</v>
      </c>
      <c r="D21" s="204">
        <f t="shared" si="1"/>
        <v>30</v>
      </c>
      <c r="E21" s="21">
        <f t="shared" si="2"/>
        <v>1</v>
      </c>
      <c r="F21" s="21" t="str">
        <f t="shared" si="3"/>
        <v>301</v>
      </c>
      <c r="G21" s="21">
        <v>2023</v>
      </c>
      <c r="H21" s="204" t="s">
        <v>167</v>
      </c>
      <c r="I21" s="205" t="str">
        <f t="shared" si="0"/>
        <v>INDECAEA0200123</v>
      </c>
    </row>
    <row r="22" spans="1:9">
      <c r="A22" s="226">
        <v>21</v>
      </c>
      <c r="B22" s="20">
        <v>44957</v>
      </c>
      <c r="C22" s="226" t="s">
        <v>279</v>
      </c>
      <c r="D22" s="204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2023</v>
      </c>
      <c r="H22" s="204" t="s">
        <v>167</v>
      </c>
      <c r="I22" s="205" t="str">
        <f t="shared" si="0"/>
        <v>INDECAEA0210123</v>
      </c>
    </row>
    <row r="23" spans="1:9">
      <c r="A23" s="226">
        <v>22</v>
      </c>
      <c r="B23" s="20">
        <v>44958</v>
      </c>
      <c r="C23" s="226" t="s">
        <v>166</v>
      </c>
      <c r="D23" s="204">
        <f t="shared" si="1"/>
        <v>1</v>
      </c>
      <c r="E23" s="21">
        <f t="shared" si="2"/>
        <v>2</v>
      </c>
      <c r="F23" s="21" t="str">
        <f t="shared" si="3"/>
        <v>12</v>
      </c>
      <c r="G23" s="21">
        <v>2023</v>
      </c>
      <c r="H23" s="204" t="s">
        <v>167</v>
      </c>
      <c r="I23" s="205" t="str">
        <f t="shared" si="0"/>
        <v>INDECAEA0220223</v>
      </c>
    </row>
    <row r="24" spans="1:9">
      <c r="A24" s="226">
        <v>23</v>
      </c>
      <c r="B24" s="20">
        <v>44959</v>
      </c>
      <c r="C24" s="226" t="s">
        <v>280</v>
      </c>
      <c r="D24" s="204">
        <f t="shared" si="1"/>
        <v>2</v>
      </c>
      <c r="E24" s="21">
        <f t="shared" si="2"/>
        <v>2</v>
      </c>
      <c r="F24" s="21" t="str">
        <f t="shared" si="3"/>
        <v>22</v>
      </c>
      <c r="G24" s="21">
        <v>2023</v>
      </c>
      <c r="H24" s="204" t="s">
        <v>167</v>
      </c>
      <c r="I24" s="205" t="str">
        <f t="shared" si="0"/>
        <v>INDECAEA0230223</v>
      </c>
    </row>
    <row r="25" spans="1:9">
      <c r="A25" s="226">
        <v>24</v>
      </c>
      <c r="B25" s="20">
        <v>44960</v>
      </c>
      <c r="C25" s="226" t="s">
        <v>281</v>
      </c>
      <c r="D25" s="204">
        <f t="shared" si="1"/>
        <v>3</v>
      </c>
      <c r="E25" s="21">
        <f t="shared" si="2"/>
        <v>2</v>
      </c>
      <c r="F25" s="21" t="str">
        <f t="shared" si="3"/>
        <v>32</v>
      </c>
      <c r="G25" s="21">
        <v>2023</v>
      </c>
      <c r="H25" s="204" t="s">
        <v>167</v>
      </c>
      <c r="I25" s="205" t="str">
        <f t="shared" si="0"/>
        <v>INDECAEA0240223</v>
      </c>
    </row>
    <row r="26" spans="1:9">
      <c r="A26" s="226">
        <v>25</v>
      </c>
      <c r="B26" s="20">
        <v>44963</v>
      </c>
      <c r="C26" s="226" t="s">
        <v>278</v>
      </c>
      <c r="D26" s="204">
        <f t="shared" si="1"/>
        <v>6</v>
      </c>
      <c r="E26" s="21">
        <f t="shared" si="2"/>
        <v>2</v>
      </c>
      <c r="F26" s="21" t="str">
        <f t="shared" si="3"/>
        <v>62</v>
      </c>
      <c r="G26" s="21">
        <v>2023</v>
      </c>
      <c r="H26" s="204" t="s">
        <v>167</v>
      </c>
      <c r="I26" s="205" t="str">
        <f t="shared" si="0"/>
        <v>INDECAEA0250223</v>
      </c>
    </row>
    <row r="27" spans="1:9">
      <c r="A27" s="226">
        <v>26</v>
      </c>
      <c r="B27" s="20">
        <v>44964</v>
      </c>
      <c r="C27" s="226" t="s">
        <v>279</v>
      </c>
      <c r="D27" s="204">
        <f t="shared" si="1"/>
        <v>7</v>
      </c>
      <c r="E27" s="21">
        <f t="shared" si="2"/>
        <v>2</v>
      </c>
      <c r="F27" s="21" t="str">
        <f t="shared" si="3"/>
        <v>72</v>
      </c>
      <c r="G27" s="21">
        <v>2023</v>
      </c>
      <c r="H27" s="204" t="s">
        <v>167</v>
      </c>
      <c r="I27" s="205" t="str">
        <f t="shared" si="0"/>
        <v>INDECAEA0260223</v>
      </c>
    </row>
    <row r="28" spans="1:9">
      <c r="A28" s="226">
        <v>27</v>
      </c>
      <c r="B28" s="20">
        <v>44965</v>
      </c>
      <c r="C28" s="226" t="s">
        <v>166</v>
      </c>
      <c r="D28" s="204">
        <f t="shared" si="1"/>
        <v>8</v>
      </c>
      <c r="E28" s="21">
        <f t="shared" si="2"/>
        <v>2</v>
      </c>
      <c r="F28" s="21" t="str">
        <f t="shared" si="3"/>
        <v>82</v>
      </c>
      <c r="G28" s="21">
        <v>2023</v>
      </c>
      <c r="H28" s="204" t="s">
        <v>167</v>
      </c>
      <c r="I28" s="205" t="str">
        <f t="shared" si="0"/>
        <v>INDECAEA0270223</v>
      </c>
    </row>
    <row r="29" spans="1:9">
      <c r="A29" s="226">
        <v>28</v>
      </c>
      <c r="B29" s="20">
        <v>44966</v>
      </c>
      <c r="C29" s="226" t="s">
        <v>280</v>
      </c>
      <c r="D29" s="204">
        <f t="shared" si="1"/>
        <v>9</v>
      </c>
      <c r="E29" s="21">
        <f t="shared" si="2"/>
        <v>2</v>
      </c>
      <c r="F29" s="21" t="str">
        <f t="shared" si="3"/>
        <v>92</v>
      </c>
      <c r="G29" s="21">
        <v>2023</v>
      </c>
      <c r="H29" s="204" t="s">
        <v>167</v>
      </c>
      <c r="I29" s="205" t="str">
        <f t="shared" si="0"/>
        <v>INDECAEA0280223</v>
      </c>
    </row>
    <row r="30" spans="1:9">
      <c r="A30" s="226">
        <v>29</v>
      </c>
      <c r="B30" s="20">
        <v>44967</v>
      </c>
      <c r="C30" s="226" t="s">
        <v>281</v>
      </c>
      <c r="D30" s="204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2023</v>
      </c>
      <c r="H30" s="204" t="s">
        <v>167</v>
      </c>
      <c r="I30" s="205" t="str">
        <f t="shared" si="0"/>
        <v>INDECAEA0290223</v>
      </c>
    </row>
    <row r="31" spans="1:9">
      <c r="A31" s="226">
        <v>30</v>
      </c>
      <c r="B31" s="20">
        <v>44970</v>
      </c>
      <c r="C31" s="226" t="s">
        <v>278</v>
      </c>
      <c r="D31" s="204">
        <f t="shared" si="1"/>
        <v>13</v>
      </c>
      <c r="E31" s="21">
        <f t="shared" si="2"/>
        <v>2</v>
      </c>
      <c r="F31" s="21" t="str">
        <f t="shared" si="3"/>
        <v>132</v>
      </c>
      <c r="G31" s="21">
        <v>2023</v>
      </c>
      <c r="H31" s="204" t="s">
        <v>167</v>
      </c>
      <c r="I31" s="205" t="str">
        <f t="shared" si="0"/>
        <v>INDECAEA0300223</v>
      </c>
    </row>
    <row r="32" spans="1:9">
      <c r="A32" s="226">
        <v>31</v>
      </c>
      <c r="B32" s="20">
        <v>44971</v>
      </c>
      <c r="C32" s="226" t="s">
        <v>279</v>
      </c>
      <c r="D32" s="204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2023</v>
      </c>
      <c r="H32" s="204" t="s">
        <v>167</v>
      </c>
      <c r="I32" s="205" t="str">
        <f t="shared" si="0"/>
        <v>INDECAEA0310223</v>
      </c>
    </row>
    <row r="33" spans="1:9">
      <c r="A33" s="226">
        <v>32</v>
      </c>
      <c r="B33" s="20">
        <v>44972</v>
      </c>
      <c r="C33" s="226" t="s">
        <v>166</v>
      </c>
      <c r="D33" s="204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2023</v>
      </c>
      <c r="H33" s="204" t="s">
        <v>167</v>
      </c>
      <c r="I33" s="205" t="str">
        <f t="shared" si="0"/>
        <v>INDECAEA0320223</v>
      </c>
    </row>
    <row r="34" spans="1:9">
      <c r="A34" s="226">
        <v>33</v>
      </c>
      <c r="B34" s="20">
        <v>44973</v>
      </c>
      <c r="C34" s="226" t="s">
        <v>280</v>
      </c>
      <c r="D34" s="204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2023</v>
      </c>
      <c r="H34" s="204" t="s">
        <v>167</v>
      </c>
      <c r="I34" s="205" t="str">
        <f t="shared" si="0"/>
        <v>INDECAEA0330223</v>
      </c>
    </row>
    <row r="35" spans="1:9">
      <c r="A35" s="226">
        <v>34</v>
      </c>
      <c r="B35" s="20">
        <v>44974</v>
      </c>
      <c r="C35" s="226" t="s">
        <v>281</v>
      </c>
      <c r="D35" s="204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2023</v>
      </c>
      <c r="H35" s="204" t="s">
        <v>167</v>
      </c>
      <c r="I35" s="205" t="str">
        <f t="shared" si="0"/>
        <v>INDECAEA0340223</v>
      </c>
    </row>
    <row r="36" spans="1:9">
      <c r="A36" s="226">
        <v>35</v>
      </c>
      <c r="B36" s="20">
        <v>44977</v>
      </c>
      <c r="C36" s="226" t="s">
        <v>278</v>
      </c>
      <c r="D36" s="204">
        <f t="shared" si="1"/>
        <v>20</v>
      </c>
      <c r="E36" s="21">
        <f t="shared" si="2"/>
        <v>2</v>
      </c>
      <c r="F36" s="21" t="str">
        <f t="shared" si="3"/>
        <v>202</v>
      </c>
      <c r="G36" s="21">
        <v>2023</v>
      </c>
      <c r="H36" s="204" t="s">
        <v>167</v>
      </c>
      <c r="I36" s="205" t="str">
        <f t="shared" si="0"/>
        <v>INDECAEA0350223</v>
      </c>
    </row>
    <row r="37" spans="1:9">
      <c r="A37" s="226">
        <v>36</v>
      </c>
      <c r="B37" s="20">
        <v>44978</v>
      </c>
      <c r="C37" s="226" t="s">
        <v>279</v>
      </c>
      <c r="D37" s="204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2023</v>
      </c>
      <c r="H37" s="204" t="s">
        <v>167</v>
      </c>
      <c r="I37" s="205" t="str">
        <f t="shared" si="0"/>
        <v>INDECAEA0360223</v>
      </c>
    </row>
    <row r="38" spans="1:9">
      <c r="A38" s="226">
        <v>37</v>
      </c>
      <c r="B38" s="20">
        <v>44979</v>
      </c>
      <c r="C38" s="226" t="s">
        <v>166</v>
      </c>
      <c r="D38" s="204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2023</v>
      </c>
      <c r="H38" s="204" t="s">
        <v>167</v>
      </c>
      <c r="I38" s="205" t="str">
        <f t="shared" si="0"/>
        <v>INDECAEA0370223</v>
      </c>
    </row>
    <row r="39" spans="1:9">
      <c r="A39" s="226">
        <v>38</v>
      </c>
      <c r="B39" s="20">
        <v>44980</v>
      </c>
      <c r="C39" s="226" t="s">
        <v>280</v>
      </c>
      <c r="D39" s="204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2023</v>
      </c>
      <c r="H39" s="204" t="s">
        <v>167</v>
      </c>
      <c r="I39" s="205" t="str">
        <f t="shared" si="0"/>
        <v>INDECAEA0380223</v>
      </c>
    </row>
    <row r="40" spans="1:9">
      <c r="A40" s="226">
        <v>39</v>
      </c>
      <c r="B40" s="20">
        <v>44981</v>
      </c>
      <c r="C40" s="226" t="s">
        <v>281</v>
      </c>
      <c r="D40" s="204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2023</v>
      </c>
      <c r="H40" s="204" t="s">
        <v>167</v>
      </c>
      <c r="I40" s="205" t="str">
        <f t="shared" si="0"/>
        <v>INDECAEA0390223</v>
      </c>
    </row>
    <row r="41" spans="1:9">
      <c r="A41" s="226">
        <v>40</v>
      </c>
      <c r="B41" s="20">
        <v>44984</v>
      </c>
      <c r="C41" s="226" t="s">
        <v>278</v>
      </c>
      <c r="D41" s="204">
        <f t="shared" si="1"/>
        <v>27</v>
      </c>
      <c r="E41" s="21">
        <f t="shared" si="2"/>
        <v>2</v>
      </c>
      <c r="F41" s="21" t="str">
        <f t="shared" si="3"/>
        <v>272</v>
      </c>
      <c r="G41" s="21">
        <v>2023</v>
      </c>
      <c r="H41" s="204" t="s">
        <v>167</v>
      </c>
      <c r="I41" s="205" t="str">
        <f t="shared" si="0"/>
        <v>INDECAEA0400223</v>
      </c>
    </row>
    <row r="42" spans="1:9">
      <c r="A42" s="226">
        <v>41</v>
      </c>
      <c r="B42" s="20">
        <v>44985</v>
      </c>
      <c r="C42" s="226" t="s">
        <v>279</v>
      </c>
      <c r="D42" s="204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2023</v>
      </c>
      <c r="H42" s="204" t="s">
        <v>167</v>
      </c>
      <c r="I42" s="205" t="str">
        <f t="shared" si="0"/>
        <v>INDECAEA0410223</v>
      </c>
    </row>
    <row r="43" spans="1:9">
      <c r="A43" s="226">
        <v>42</v>
      </c>
      <c r="B43" s="20">
        <v>44986</v>
      </c>
      <c r="C43" s="226" t="s">
        <v>166</v>
      </c>
      <c r="D43" s="204">
        <f t="shared" si="1"/>
        <v>1</v>
      </c>
      <c r="E43" s="21">
        <f t="shared" si="2"/>
        <v>3</v>
      </c>
      <c r="F43" s="21" t="str">
        <f t="shared" si="3"/>
        <v>13</v>
      </c>
      <c r="G43" s="21">
        <v>2023</v>
      </c>
      <c r="H43" s="204" t="s">
        <v>167</v>
      </c>
      <c r="I43" s="205" t="str">
        <f t="shared" si="0"/>
        <v>INDECAEA0420323</v>
      </c>
    </row>
    <row r="44" spans="1:9">
      <c r="A44" s="226">
        <v>43</v>
      </c>
      <c r="B44" s="20">
        <v>44987</v>
      </c>
      <c r="C44" s="226" t="s">
        <v>280</v>
      </c>
      <c r="D44" s="204">
        <f t="shared" si="1"/>
        <v>2</v>
      </c>
      <c r="E44" s="21">
        <f t="shared" si="2"/>
        <v>3</v>
      </c>
      <c r="F44" s="21" t="str">
        <f t="shared" si="3"/>
        <v>23</v>
      </c>
      <c r="G44" s="21">
        <v>2023</v>
      </c>
      <c r="H44" s="204" t="s">
        <v>167</v>
      </c>
      <c r="I44" s="205" t="str">
        <f t="shared" si="0"/>
        <v>INDECAEA0430323</v>
      </c>
    </row>
    <row r="45" spans="1:9">
      <c r="A45" s="226">
        <v>44</v>
      </c>
      <c r="B45" s="20">
        <v>44988</v>
      </c>
      <c r="C45" s="226" t="s">
        <v>281</v>
      </c>
      <c r="D45" s="204">
        <f t="shared" si="1"/>
        <v>3</v>
      </c>
      <c r="E45" s="21">
        <f t="shared" si="2"/>
        <v>3</v>
      </c>
      <c r="F45" s="21" t="str">
        <f t="shared" si="3"/>
        <v>33</v>
      </c>
      <c r="G45" s="21">
        <v>2023</v>
      </c>
      <c r="H45" s="204" t="s">
        <v>167</v>
      </c>
      <c r="I45" s="205" t="str">
        <f t="shared" si="0"/>
        <v>INDECAEA0440323</v>
      </c>
    </row>
    <row r="46" spans="1:9">
      <c r="A46" s="226">
        <v>45</v>
      </c>
      <c r="B46" s="20">
        <v>44991</v>
      </c>
      <c r="C46" s="226" t="s">
        <v>278</v>
      </c>
      <c r="D46" s="204">
        <f t="shared" si="1"/>
        <v>6</v>
      </c>
      <c r="E46" s="21">
        <f t="shared" si="2"/>
        <v>3</v>
      </c>
      <c r="F46" s="21" t="str">
        <f t="shared" si="3"/>
        <v>63</v>
      </c>
      <c r="G46" s="21">
        <v>2023</v>
      </c>
      <c r="H46" s="204" t="s">
        <v>167</v>
      </c>
      <c r="I46" s="205" t="str">
        <f t="shared" si="0"/>
        <v>INDECAEA0450323</v>
      </c>
    </row>
    <row r="47" spans="1:9">
      <c r="A47" s="226">
        <v>46</v>
      </c>
      <c r="B47" s="20">
        <v>44992</v>
      </c>
      <c r="C47" s="226" t="s">
        <v>279</v>
      </c>
      <c r="D47" s="204">
        <f t="shared" si="1"/>
        <v>7</v>
      </c>
      <c r="E47" s="21">
        <f t="shared" si="2"/>
        <v>3</v>
      </c>
      <c r="F47" s="21" t="str">
        <f t="shared" si="3"/>
        <v>73</v>
      </c>
      <c r="G47" s="21">
        <v>2023</v>
      </c>
      <c r="H47" s="204" t="s">
        <v>167</v>
      </c>
      <c r="I47" s="205" t="str">
        <f t="shared" si="0"/>
        <v>INDECAEA0460323</v>
      </c>
    </row>
    <row r="48" spans="1:9">
      <c r="A48" s="226">
        <v>47</v>
      </c>
      <c r="B48" s="20">
        <v>44993</v>
      </c>
      <c r="C48" s="226" t="s">
        <v>166</v>
      </c>
      <c r="D48" s="204">
        <f t="shared" si="1"/>
        <v>8</v>
      </c>
      <c r="E48" s="21">
        <f t="shared" si="2"/>
        <v>3</v>
      </c>
      <c r="F48" s="21" t="str">
        <f t="shared" si="3"/>
        <v>83</v>
      </c>
      <c r="G48" s="21">
        <v>2023</v>
      </c>
      <c r="H48" s="204" t="s">
        <v>167</v>
      </c>
      <c r="I48" s="205" t="str">
        <f t="shared" ref="I48:I85" si="4">+CONCATENATE(H48,IF(A48&lt;10,"00",IF(A48&lt;100,0,"")),A48,IF(E48&lt;10,0,""),E48,MID(G48,3,2))</f>
        <v>INDECAEA0470323</v>
      </c>
    </row>
    <row r="49" spans="1:9">
      <c r="A49" s="226">
        <v>48</v>
      </c>
      <c r="B49" s="20">
        <v>44994</v>
      </c>
      <c r="C49" s="226" t="s">
        <v>280</v>
      </c>
      <c r="D49" s="204">
        <f t="shared" ref="D49:D86" si="5">+DAY(B49)</f>
        <v>9</v>
      </c>
      <c r="E49" s="21">
        <f t="shared" ref="E49:E86" si="6">+MONTH(B49)</f>
        <v>3</v>
      </c>
      <c r="F49" s="21" t="str">
        <f t="shared" ref="F49:F86" si="7">+CONCATENATE(D49,E49)</f>
        <v>93</v>
      </c>
      <c r="G49" s="21">
        <v>2023</v>
      </c>
      <c r="H49" s="204" t="s">
        <v>167</v>
      </c>
      <c r="I49" s="205" t="str">
        <f t="shared" si="4"/>
        <v>INDECAEA0480323</v>
      </c>
    </row>
    <row r="50" spans="1:9">
      <c r="A50" s="226">
        <v>49</v>
      </c>
      <c r="B50" s="20">
        <v>44995</v>
      </c>
      <c r="C50" s="226" t="s">
        <v>281</v>
      </c>
      <c r="D50" s="204">
        <f t="shared" si="5"/>
        <v>10</v>
      </c>
      <c r="E50" s="21">
        <f t="shared" si="6"/>
        <v>3</v>
      </c>
      <c r="F50" s="21" t="str">
        <f t="shared" si="7"/>
        <v>103</v>
      </c>
      <c r="G50" s="21">
        <v>2023</v>
      </c>
      <c r="H50" s="204" t="s">
        <v>167</v>
      </c>
      <c r="I50" s="205" t="str">
        <f t="shared" si="4"/>
        <v>INDECAEA0490323</v>
      </c>
    </row>
    <row r="51" spans="1:9">
      <c r="A51" s="226">
        <v>50</v>
      </c>
      <c r="B51" s="20">
        <v>44998</v>
      </c>
      <c r="C51" s="226" t="s">
        <v>278</v>
      </c>
      <c r="D51" s="204">
        <f t="shared" si="5"/>
        <v>13</v>
      </c>
      <c r="E51" s="21">
        <f t="shared" si="6"/>
        <v>3</v>
      </c>
      <c r="F51" s="21" t="str">
        <f t="shared" si="7"/>
        <v>133</v>
      </c>
      <c r="G51" s="21">
        <v>2023</v>
      </c>
      <c r="H51" s="204" t="s">
        <v>167</v>
      </c>
      <c r="I51" s="205" t="str">
        <f t="shared" si="4"/>
        <v>INDECAEA0500323</v>
      </c>
    </row>
    <row r="52" spans="1:9">
      <c r="A52" s="226">
        <v>51</v>
      </c>
      <c r="B52" s="20">
        <v>44999</v>
      </c>
      <c r="C52" s="226" t="s">
        <v>279</v>
      </c>
      <c r="D52" s="204">
        <f t="shared" si="5"/>
        <v>14</v>
      </c>
      <c r="E52" s="21">
        <f t="shared" si="6"/>
        <v>3</v>
      </c>
      <c r="F52" s="21" t="str">
        <f t="shared" si="7"/>
        <v>143</v>
      </c>
      <c r="G52" s="21">
        <v>2023</v>
      </c>
      <c r="H52" s="204" t="s">
        <v>167</v>
      </c>
      <c r="I52" s="205" t="str">
        <f t="shared" si="4"/>
        <v>INDECAEA0510323</v>
      </c>
    </row>
    <row r="53" spans="1:9">
      <c r="A53" s="226">
        <v>52</v>
      </c>
      <c r="B53" s="20">
        <v>45000</v>
      </c>
      <c r="C53" s="226" t="s">
        <v>166</v>
      </c>
      <c r="D53" s="204">
        <f t="shared" si="5"/>
        <v>15</v>
      </c>
      <c r="E53" s="21">
        <f t="shared" si="6"/>
        <v>3</v>
      </c>
      <c r="F53" s="21" t="str">
        <f t="shared" si="7"/>
        <v>153</v>
      </c>
      <c r="G53" s="21">
        <v>2023</v>
      </c>
      <c r="H53" s="204" t="s">
        <v>167</v>
      </c>
      <c r="I53" s="205" t="str">
        <f t="shared" si="4"/>
        <v>INDECAEA0520323</v>
      </c>
    </row>
    <row r="54" spans="1:9">
      <c r="A54" s="226">
        <v>53</v>
      </c>
      <c r="B54" s="20">
        <v>45001</v>
      </c>
      <c r="C54" s="226" t="s">
        <v>280</v>
      </c>
      <c r="D54" s="204">
        <f t="shared" si="5"/>
        <v>16</v>
      </c>
      <c r="E54" s="21">
        <f t="shared" si="6"/>
        <v>3</v>
      </c>
      <c r="F54" s="21" t="str">
        <f t="shared" si="7"/>
        <v>163</v>
      </c>
      <c r="G54" s="21">
        <v>2023</v>
      </c>
      <c r="H54" s="204" t="s">
        <v>167</v>
      </c>
      <c r="I54" s="205" t="str">
        <f t="shared" si="4"/>
        <v>INDECAEA0530323</v>
      </c>
    </row>
    <row r="55" spans="1:9">
      <c r="A55" s="226">
        <v>54</v>
      </c>
      <c r="B55" s="20">
        <v>45002</v>
      </c>
      <c r="C55" s="226" t="s">
        <v>281</v>
      </c>
      <c r="D55" s="204">
        <f t="shared" si="5"/>
        <v>17</v>
      </c>
      <c r="E55" s="21">
        <f t="shared" si="6"/>
        <v>3</v>
      </c>
      <c r="F55" s="21" t="str">
        <f t="shared" si="7"/>
        <v>173</v>
      </c>
      <c r="G55" s="21">
        <v>2023</v>
      </c>
      <c r="H55" s="204" t="s">
        <v>167</v>
      </c>
      <c r="I55" s="205" t="str">
        <f t="shared" si="4"/>
        <v>INDECAEA0540323</v>
      </c>
    </row>
    <row r="56" spans="1:9">
      <c r="A56" s="226">
        <v>55</v>
      </c>
      <c r="B56" s="20">
        <v>45005</v>
      </c>
      <c r="C56" s="226" t="s">
        <v>278</v>
      </c>
      <c r="D56" s="204">
        <f t="shared" si="5"/>
        <v>20</v>
      </c>
      <c r="E56" s="21">
        <f t="shared" si="6"/>
        <v>3</v>
      </c>
      <c r="F56" s="21" t="str">
        <f t="shared" si="7"/>
        <v>203</v>
      </c>
      <c r="G56" s="21">
        <v>2023</v>
      </c>
      <c r="H56" s="204" t="s">
        <v>167</v>
      </c>
      <c r="I56" s="205" t="str">
        <f t="shared" si="4"/>
        <v>INDECAEA0550323</v>
      </c>
    </row>
    <row r="57" spans="1:9">
      <c r="A57" s="226">
        <v>56</v>
      </c>
      <c r="B57" s="20">
        <v>45006</v>
      </c>
      <c r="C57" s="226" t="s">
        <v>279</v>
      </c>
      <c r="D57" s="204">
        <f t="shared" si="5"/>
        <v>21</v>
      </c>
      <c r="E57" s="21">
        <f t="shared" si="6"/>
        <v>3</v>
      </c>
      <c r="F57" s="21" t="str">
        <f t="shared" si="7"/>
        <v>213</v>
      </c>
      <c r="G57" s="21">
        <v>2023</v>
      </c>
      <c r="H57" s="204" t="s">
        <v>167</v>
      </c>
      <c r="I57" s="205" t="str">
        <f t="shared" si="4"/>
        <v>INDECAEA0560323</v>
      </c>
    </row>
    <row r="58" spans="1:9">
      <c r="A58" s="226">
        <v>57</v>
      </c>
      <c r="B58" s="20">
        <v>45007</v>
      </c>
      <c r="C58" s="226" t="s">
        <v>166</v>
      </c>
      <c r="D58" s="204">
        <f t="shared" si="5"/>
        <v>22</v>
      </c>
      <c r="E58" s="21">
        <f t="shared" si="6"/>
        <v>3</v>
      </c>
      <c r="F58" s="21" t="str">
        <f t="shared" si="7"/>
        <v>223</v>
      </c>
      <c r="G58" s="21">
        <v>2023</v>
      </c>
      <c r="H58" s="204" t="s">
        <v>167</v>
      </c>
      <c r="I58" s="205" t="str">
        <f t="shared" si="4"/>
        <v>INDECAEA0570323</v>
      </c>
    </row>
    <row r="59" spans="1:9">
      <c r="A59" s="226">
        <v>58</v>
      </c>
      <c r="B59" s="20">
        <v>45008</v>
      </c>
      <c r="C59" s="226" t="s">
        <v>280</v>
      </c>
      <c r="D59" s="204">
        <f t="shared" si="5"/>
        <v>23</v>
      </c>
      <c r="E59" s="21">
        <f t="shared" si="6"/>
        <v>3</v>
      </c>
      <c r="F59" s="21" t="str">
        <f t="shared" si="7"/>
        <v>233</v>
      </c>
      <c r="G59" s="21">
        <v>2023</v>
      </c>
      <c r="H59" s="204" t="s">
        <v>167</v>
      </c>
      <c r="I59" s="205" t="str">
        <f t="shared" si="4"/>
        <v>INDECAEA0580323</v>
      </c>
    </row>
    <row r="60" spans="1:9">
      <c r="A60" s="226">
        <v>59</v>
      </c>
      <c r="B60" s="20">
        <v>45009</v>
      </c>
      <c r="C60" s="226" t="s">
        <v>281</v>
      </c>
      <c r="D60" s="204">
        <f t="shared" si="5"/>
        <v>24</v>
      </c>
      <c r="E60" s="21">
        <f t="shared" si="6"/>
        <v>3</v>
      </c>
      <c r="F60" s="21" t="str">
        <f t="shared" si="7"/>
        <v>243</v>
      </c>
      <c r="G60" s="21">
        <v>2023</v>
      </c>
      <c r="H60" s="204" t="s">
        <v>167</v>
      </c>
      <c r="I60" s="205" t="str">
        <f t="shared" si="4"/>
        <v>INDECAEA0590323</v>
      </c>
    </row>
    <row r="61" spans="1:9">
      <c r="A61" s="226">
        <v>60</v>
      </c>
      <c r="B61" s="20">
        <v>45012</v>
      </c>
      <c r="C61" s="226" t="s">
        <v>278</v>
      </c>
      <c r="D61" s="204">
        <f t="shared" si="5"/>
        <v>27</v>
      </c>
      <c r="E61" s="21">
        <f t="shared" si="6"/>
        <v>3</v>
      </c>
      <c r="F61" s="21" t="str">
        <f t="shared" si="7"/>
        <v>273</v>
      </c>
      <c r="G61" s="21">
        <v>2023</v>
      </c>
      <c r="H61" s="204" t="s">
        <v>167</v>
      </c>
      <c r="I61" s="205" t="str">
        <f t="shared" si="4"/>
        <v>INDECAEA0600323</v>
      </c>
    </row>
    <row r="62" spans="1:9">
      <c r="A62" s="226">
        <v>61</v>
      </c>
      <c r="B62" s="20">
        <v>45013</v>
      </c>
      <c r="C62" s="226" t="s">
        <v>279</v>
      </c>
      <c r="D62" s="204">
        <f t="shared" si="5"/>
        <v>28</v>
      </c>
      <c r="E62" s="21">
        <f t="shared" si="6"/>
        <v>3</v>
      </c>
      <c r="F62" s="21" t="str">
        <f t="shared" si="7"/>
        <v>283</v>
      </c>
      <c r="G62" s="21">
        <v>2023</v>
      </c>
      <c r="H62" s="204" t="s">
        <v>167</v>
      </c>
      <c r="I62" s="205" t="str">
        <f t="shared" si="4"/>
        <v>INDECAEA0610323</v>
      </c>
    </row>
    <row r="63" spans="1:9">
      <c r="A63" s="226">
        <v>62</v>
      </c>
      <c r="B63" s="20">
        <v>45014</v>
      </c>
      <c r="C63" s="226" t="s">
        <v>166</v>
      </c>
      <c r="D63" s="204">
        <f t="shared" si="5"/>
        <v>29</v>
      </c>
      <c r="E63" s="21">
        <f t="shared" si="6"/>
        <v>3</v>
      </c>
      <c r="F63" s="21" t="str">
        <f t="shared" si="7"/>
        <v>293</v>
      </c>
      <c r="G63" s="21">
        <v>2023</v>
      </c>
      <c r="H63" s="204" t="s">
        <v>167</v>
      </c>
      <c r="I63" s="205" t="str">
        <f t="shared" si="4"/>
        <v>INDECAEA0620323</v>
      </c>
    </row>
    <row r="64" spans="1:9">
      <c r="A64" s="226">
        <v>63</v>
      </c>
      <c r="B64" s="20">
        <v>45015</v>
      </c>
      <c r="C64" s="226" t="s">
        <v>280</v>
      </c>
      <c r="D64" s="204">
        <f t="shared" si="5"/>
        <v>30</v>
      </c>
      <c r="E64" s="21">
        <f t="shared" si="6"/>
        <v>3</v>
      </c>
      <c r="F64" s="21" t="str">
        <f t="shared" si="7"/>
        <v>303</v>
      </c>
      <c r="G64" s="21">
        <v>2023</v>
      </c>
      <c r="H64" s="204" t="s">
        <v>167</v>
      </c>
      <c r="I64" s="205" t="str">
        <f t="shared" si="4"/>
        <v>INDECAEA0630323</v>
      </c>
    </row>
    <row r="65" spans="1:9">
      <c r="A65" s="226">
        <v>64</v>
      </c>
      <c r="B65" s="20">
        <v>45016</v>
      </c>
      <c r="C65" s="226" t="s">
        <v>281</v>
      </c>
      <c r="D65" s="204">
        <f t="shared" si="5"/>
        <v>31</v>
      </c>
      <c r="E65" s="21">
        <f t="shared" si="6"/>
        <v>3</v>
      </c>
      <c r="F65" s="21" t="str">
        <f t="shared" si="7"/>
        <v>313</v>
      </c>
      <c r="G65" s="21">
        <v>2023</v>
      </c>
      <c r="H65" s="204" t="s">
        <v>167</v>
      </c>
      <c r="I65" s="205" t="str">
        <f t="shared" si="4"/>
        <v>INDECAEA0640323</v>
      </c>
    </row>
    <row r="66" spans="1:9">
      <c r="A66" s="226">
        <v>65</v>
      </c>
      <c r="B66" s="20">
        <v>45027</v>
      </c>
      <c r="C66" s="226" t="s">
        <v>279</v>
      </c>
      <c r="D66" s="204">
        <f t="shared" si="5"/>
        <v>11</v>
      </c>
      <c r="E66" s="21">
        <f t="shared" si="6"/>
        <v>4</v>
      </c>
      <c r="F66" s="21" t="str">
        <f t="shared" si="7"/>
        <v>114</v>
      </c>
      <c r="G66" s="21">
        <v>2023</v>
      </c>
      <c r="H66" s="204" t="s">
        <v>167</v>
      </c>
      <c r="I66" s="205" t="str">
        <f t="shared" si="4"/>
        <v>INDECAEA0650423</v>
      </c>
    </row>
    <row r="67" spans="1:9">
      <c r="A67" s="226">
        <v>66</v>
      </c>
      <c r="B67" s="20">
        <v>45028</v>
      </c>
      <c r="C67" s="226" t="s">
        <v>166</v>
      </c>
      <c r="D67" s="204">
        <f t="shared" si="5"/>
        <v>12</v>
      </c>
      <c r="E67" s="21">
        <f t="shared" si="6"/>
        <v>4</v>
      </c>
      <c r="F67" s="21" t="str">
        <f t="shared" si="7"/>
        <v>124</v>
      </c>
      <c r="G67" s="21">
        <v>2023</v>
      </c>
      <c r="H67" s="204" t="s">
        <v>167</v>
      </c>
      <c r="I67" s="205" t="str">
        <f t="shared" si="4"/>
        <v>INDECAEA0660423</v>
      </c>
    </row>
    <row r="68" spans="1:9">
      <c r="A68" s="226">
        <v>67</v>
      </c>
      <c r="B68" s="20">
        <v>45029</v>
      </c>
      <c r="C68" s="226" t="s">
        <v>280</v>
      </c>
      <c r="D68" s="204">
        <f t="shared" si="5"/>
        <v>13</v>
      </c>
      <c r="E68" s="21">
        <f t="shared" si="6"/>
        <v>4</v>
      </c>
      <c r="F68" s="21" t="str">
        <f t="shared" si="7"/>
        <v>134</v>
      </c>
      <c r="G68" s="21">
        <v>2023</v>
      </c>
      <c r="H68" s="204" t="s">
        <v>167</v>
      </c>
      <c r="I68" s="205" t="str">
        <f t="shared" si="4"/>
        <v>INDECAEA0670423</v>
      </c>
    </row>
    <row r="69" spans="1:9">
      <c r="A69" s="226">
        <v>68</v>
      </c>
      <c r="B69" s="20">
        <v>45030</v>
      </c>
      <c r="C69" s="226" t="s">
        <v>281</v>
      </c>
      <c r="D69" s="204">
        <f t="shared" si="5"/>
        <v>14</v>
      </c>
      <c r="E69" s="21">
        <f t="shared" si="6"/>
        <v>4</v>
      </c>
      <c r="F69" s="21" t="str">
        <f t="shared" si="7"/>
        <v>144</v>
      </c>
      <c r="G69" s="21">
        <v>2023</v>
      </c>
      <c r="H69" s="204" t="s">
        <v>167</v>
      </c>
      <c r="I69" s="205" t="str">
        <f t="shared" si="4"/>
        <v>INDECAEA0680423</v>
      </c>
    </row>
    <row r="70" spans="1:9">
      <c r="A70" s="226">
        <v>69</v>
      </c>
      <c r="B70" s="20">
        <v>45033</v>
      </c>
      <c r="C70" s="226" t="s">
        <v>278</v>
      </c>
      <c r="D70" s="204">
        <f t="shared" si="5"/>
        <v>17</v>
      </c>
      <c r="E70" s="21">
        <f t="shared" si="6"/>
        <v>4</v>
      </c>
      <c r="F70" s="21" t="str">
        <f t="shared" si="7"/>
        <v>174</v>
      </c>
      <c r="G70" s="21">
        <v>2023</v>
      </c>
      <c r="H70" s="204" t="s">
        <v>167</v>
      </c>
      <c r="I70" s="205" t="str">
        <f t="shared" si="4"/>
        <v>INDECAEA0690423</v>
      </c>
    </row>
    <row r="71" spans="1:9">
      <c r="A71" s="226">
        <v>70</v>
      </c>
      <c r="B71" s="20">
        <v>45034</v>
      </c>
      <c r="C71" s="226" t="s">
        <v>279</v>
      </c>
      <c r="D71" s="204">
        <f t="shared" si="5"/>
        <v>18</v>
      </c>
      <c r="E71" s="21">
        <f t="shared" si="6"/>
        <v>4</v>
      </c>
      <c r="F71" s="21" t="str">
        <f t="shared" si="7"/>
        <v>184</v>
      </c>
      <c r="G71" s="21">
        <v>2023</v>
      </c>
      <c r="H71" s="204" t="s">
        <v>167</v>
      </c>
      <c r="I71" s="205" t="str">
        <f t="shared" si="4"/>
        <v>INDECAEA0700423</v>
      </c>
    </row>
    <row r="72" spans="1:9">
      <c r="A72" s="226">
        <v>71</v>
      </c>
      <c r="B72" s="20">
        <v>45035</v>
      </c>
      <c r="C72" s="226" t="s">
        <v>166</v>
      </c>
      <c r="D72" s="204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2023</v>
      </c>
      <c r="H72" s="204" t="s">
        <v>167</v>
      </c>
      <c r="I72" s="205" t="str">
        <f t="shared" si="4"/>
        <v>INDECAEA0710423</v>
      </c>
    </row>
    <row r="73" spans="1:9">
      <c r="A73" s="226">
        <v>72</v>
      </c>
      <c r="B73" s="20">
        <v>45036</v>
      </c>
      <c r="C73" s="226" t="s">
        <v>280</v>
      </c>
      <c r="D73" s="204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2023</v>
      </c>
      <c r="H73" s="204" t="s">
        <v>167</v>
      </c>
      <c r="I73" s="205" t="str">
        <f t="shared" si="4"/>
        <v>INDECAEA0720423</v>
      </c>
    </row>
    <row r="74" spans="1:9">
      <c r="A74" s="226">
        <v>73</v>
      </c>
      <c r="B74" s="20">
        <v>45037</v>
      </c>
      <c r="C74" s="226" t="s">
        <v>281</v>
      </c>
      <c r="D74" s="204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2023</v>
      </c>
      <c r="H74" s="204" t="s">
        <v>167</v>
      </c>
      <c r="I74" s="205" t="str">
        <f t="shared" si="4"/>
        <v>INDECAEA0730423</v>
      </c>
    </row>
    <row r="75" spans="1:9">
      <c r="A75" s="226">
        <v>74</v>
      </c>
      <c r="B75" s="20">
        <v>45040</v>
      </c>
      <c r="C75" s="226" t="s">
        <v>278</v>
      </c>
      <c r="D75" s="204">
        <f t="shared" si="5"/>
        <v>24</v>
      </c>
      <c r="E75" s="21">
        <f t="shared" si="6"/>
        <v>4</v>
      </c>
      <c r="F75" s="21" t="str">
        <f t="shared" si="7"/>
        <v>244</v>
      </c>
      <c r="G75" s="21">
        <v>2023</v>
      </c>
      <c r="H75" s="204" t="s">
        <v>167</v>
      </c>
      <c r="I75" s="205" t="str">
        <f t="shared" si="4"/>
        <v>INDECAEA0740423</v>
      </c>
    </row>
    <row r="76" spans="1:9">
      <c r="A76" s="226">
        <v>75</v>
      </c>
      <c r="B76" s="20">
        <v>45041</v>
      </c>
      <c r="C76" s="226" t="s">
        <v>279</v>
      </c>
      <c r="D76" s="204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2023</v>
      </c>
      <c r="H76" s="204" t="s">
        <v>167</v>
      </c>
      <c r="I76" s="205" t="str">
        <f t="shared" si="4"/>
        <v>INDECAEA0750423</v>
      </c>
    </row>
    <row r="77" spans="1:9">
      <c r="A77" s="226">
        <v>76</v>
      </c>
      <c r="B77" s="20">
        <v>45042</v>
      </c>
      <c r="C77" s="226" t="s">
        <v>166</v>
      </c>
      <c r="D77" s="204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2023</v>
      </c>
      <c r="H77" s="204" t="s">
        <v>167</v>
      </c>
      <c r="I77" s="205" t="str">
        <f t="shared" si="4"/>
        <v>INDECAEA0760423</v>
      </c>
    </row>
    <row r="78" spans="1:9">
      <c r="A78" s="226">
        <v>77</v>
      </c>
      <c r="B78" s="20">
        <v>45043</v>
      </c>
      <c r="C78" s="226" t="s">
        <v>280</v>
      </c>
      <c r="D78" s="204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2023</v>
      </c>
      <c r="H78" s="204" t="s">
        <v>167</v>
      </c>
      <c r="I78" s="205" t="str">
        <f t="shared" si="4"/>
        <v>INDECAEA0770423</v>
      </c>
    </row>
    <row r="79" spans="1:9">
      <c r="A79" s="226">
        <v>78</v>
      </c>
      <c r="B79" s="20">
        <v>45044</v>
      </c>
      <c r="C79" s="226" t="s">
        <v>281</v>
      </c>
      <c r="D79" s="204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2023</v>
      </c>
      <c r="H79" s="204" t="s">
        <v>167</v>
      </c>
      <c r="I79" s="205" t="str">
        <f t="shared" si="4"/>
        <v>INDECAEA0780423</v>
      </c>
    </row>
    <row r="80" spans="1:9">
      <c r="A80" s="226">
        <v>79</v>
      </c>
      <c r="B80" s="20">
        <v>45048</v>
      </c>
      <c r="C80" s="226" t="s">
        <v>279</v>
      </c>
      <c r="D80" s="204">
        <f t="shared" si="5"/>
        <v>2</v>
      </c>
      <c r="E80" s="21">
        <f t="shared" si="6"/>
        <v>5</v>
      </c>
      <c r="F80" s="21" t="str">
        <f t="shared" si="7"/>
        <v>25</v>
      </c>
      <c r="G80" s="21">
        <v>2023</v>
      </c>
      <c r="H80" s="204" t="s">
        <v>167</v>
      </c>
      <c r="I80" s="205" t="str">
        <f t="shared" si="4"/>
        <v>INDECAEA0790523</v>
      </c>
    </row>
    <row r="81" spans="1:9">
      <c r="A81" s="226">
        <v>80</v>
      </c>
      <c r="B81" s="20">
        <v>45049</v>
      </c>
      <c r="C81" s="226" t="s">
        <v>166</v>
      </c>
      <c r="D81" s="204">
        <f t="shared" si="5"/>
        <v>3</v>
      </c>
      <c r="E81" s="21">
        <f t="shared" si="6"/>
        <v>5</v>
      </c>
      <c r="F81" s="21" t="str">
        <f t="shared" si="7"/>
        <v>35</v>
      </c>
      <c r="G81" s="21">
        <v>2023</v>
      </c>
      <c r="H81" s="204" t="s">
        <v>167</v>
      </c>
      <c r="I81" s="205" t="str">
        <f t="shared" si="4"/>
        <v>INDECAEA0800523</v>
      </c>
    </row>
    <row r="82" spans="1:9">
      <c r="A82" s="226">
        <v>81</v>
      </c>
      <c r="B82" s="20">
        <v>45050</v>
      </c>
      <c r="C82" s="226" t="s">
        <v>280</v>
      </c>
      <c r="D82" s="204">
        <f t="shared" si="5"/>
        <v>4</v>
      </c>
      <c r="E82" s="21">
        <f t="shared" si="6"/>
        <v>5</v>
      </c>
      <c r="F82" s="21" t="str">
        <f t="shared" si="7"/>
        <v>45</v>
      </c>
      <c r="G82" s="21">
        <v>2023</v>
      </c>
      <c r="H82" s="204" t="s">
        <v>167</v>
      </c>
      <c r="I82" s="205" t="str">
        <f t="shared" si="4"/>
        <v>INDECAEA0810523</v>
      </c>
    </row>
    <row r="83" spans="1:9">
      <c r="A83" s="226">
        <v>82</v>
      </c>
      <c r="B83" s="20">
        <v>45051</v>
      </c>
      <c r="C83" s="226" t="s">
        <v>281</v>
      </c>
      <c r="D83" s="204">
        <f t="shared" si="5"/>
        <v>5</v>
      </c>
      <c r="E83" s="21">
        <f t="shared" si="6"/>
        <v>5</v>
      </c>
      <c r="F83" s="21" t="str">
        <f t="shared" si="7"/>
        <v>55</v>
      </c>
      <c r="G83" s="21">
        <v>2023</v>
      </c>
      <c r="H83" s="204" t="s">
        <v>167</v>
      </c>
      <c r="I83" s="205" t="str">
        <f t="shared" si="4"/>
        <v>INDECAEA0820523</v>
      </c>
    </row>
    <row r="84" spans="1:9">
      <c r="A84" s="226">
        <v>83</v>
      </c>
      <c r="B84" s="20">
        <v>45054</v>
      </c>
      <c r="C84" s="226" t="s">
        <v>278</v>
      </c>
      <c r="D84" s="204">
        <f t="shared" si="5"/>
        <v>8</v>
      </c>
      <c r="E84" s="21">
        <f t="shared" si="6"/>
        <v>5</v>
      </c>
      <c r="F84" s="21" t="str">
        <f t="shared" si="7"/>
        <v>85</v>
      </c>
      <c r="G84" s="21">
        <v>2023</v>
      </c>
      <c r="H84" s="204" t="s">
        <v>167</v>
      </c>
      <c r="I84" s="205" t="str">
        <f t="shared" si="4"/>
        <v>INDECAEA0830523</v>
      </c>
    </row>
    <row r="85" spans="1:9">
      <c r="A85" s="226">
        <v>84</v>
      </c>
      <c r="B85" s="20">
        <v>45055</v>
      </c>
      <c r="C85" s="226" t="s">
        <v>279</v>
      </c>
      <c r="D85" s="204">
        <f t="shared" si="5"/>
        <v>9</v>
      </c>
      <c r="E85" s="21">
        <f t="shared" si="6"/>
        <v>5</v>
      </c>
      <c r="F85" s="21" t="str">
        <f t="shared" si="7"/>
        <v>95</v>
      </c>
      <c r="G85" s="21">
        <v>2023</v>
      </c>
      <c r="H85" s="204" t="s">
        <v>167</v>
      </c>
      <c r="I85" s="205" t="str">
        <f t="shared" si="4"/>
        <v>INDECAEA0840523</v>
      </c>
    </row>
    <row r="86" spans="1:9">
      <c r="A86" s="226">
        <v>85</v>
      </c>
      <c r="B86" s="20">
        <v>45057</v>
      </c>
      <c r="C86" s="226" t="s">
        <v>280</v>
      </c>
      <c r="D86" s="204">
        <f t="shared" si="5"/>
        <v>11</v>
      </c>
      <c r="E86" s="21">
        <f t="shared" si="6"/>
        <v>5</v>
      </c>
      <c r="F86" s="21" t="str">
        <f t="shared" si="7"/>
        <v>115</v>
      </c>
      <c r="G86" s="21">
        <v>2023</v>
      </c>
      <c r="H86" s="204" t="s">
        <v>167</v>
      </c>
      <c r="I86" s="205" t="str">
        <f t="shared" ref="I86:I131" si="8">+CONCATENATE(H86,IF(A86&lt;10,"00",IF(A86&lt;100,0,"")),A86,IF(E86&lt;10,0,""),E86,MID(G86,3,2))</f>
        <v>INDECAEA0850523</v>
      </c>
    </row>
    <row r="87" spans="1:9">
      <c r="A87" s="226">
        <v>86</v>
      </c>
      <c r="B87" s="20">
        <v>45058</v>
      </c>
      <c r="C87" s="226" t="s">
        <v>281</v>
      </c>
      <c r="D87" s="204">
        <f t="shared" ref="D87:D131" si="9">+DAY(B87)</f>
        <v>12</v>
      </c>
      <c r="E87" s="21">
        <f t="shared" ref="E87:E131" si="10">+MONTH(B87)</f>
        <v>5</v>
      </c>
      <c r="F87" s="21" t="str">
        <f t="shared" ref="F87:F131" si="11">+CONCATENATE(D87,E87)</f>
        <v>125</v>
      </c>
      <c r="G87" s="21">
        <v>2023</v>
      </c>
      <c r="H87" s="204" t="s">
        <v>167</v>
      </c>
      <c r="I87" s="205" t="str">
        <f t="shared" si="8"/>
        <v>INDECAEA0860523</v>
      </c>
    </row>
    <row r="88" spans="1:9">
      <c r="A88" s="226">
        <v>87</v>
      </c>
      <c r="B88" s="20">
        <v>45061</v>
      </c>
      <c r="C88" s="226" t="s">
        <v>278</v>
      </c>
      <c r="D88" s="204">
        <f t="shared" si="9"/>
        <v>15</v>
      </c>
      <c r="E88" s="21">
        <f t="shared" si="10"/>
        <v>5</v>
      </c>
      <c r="F88" s="21" t="str">
        <f t="shared" si="11"/>
        <v>155</v>
      </c>
      <c r="G88" s="21">
        <v>2023</v>
      </c>
      <c r="H88" s="204" t="s">
        <v>167</v>
      </c>
      <c r="I88" s="205" t="str">
        <f t="shared" si="8"/>
        <v>INDECAEA0870523</v>
      </c>
    </row>
    <row r="89" spans="1:9">
      <c r="A89" s="226">
        <v>88</v>
      </c>
      <c r="B89" s="20">
        <v>45062</v>
      </c>
      <c r="C89" s="226" t="s">
        <v>279</v>
      </c>
      <c r="D89" s="204">
        <f t="shared" si="9"/>
        <v>16</v>
      </c>
      <c r="E89" s="21">
        <f t="shared" si="10"/>
        <v>5</v>
      </c>
      <c r="F89" s="21" t="str">
        <f t="shared" si="11"/>
        <v>165</v>
      </c>
      <c r="G89" s="21">
        <v>2023</v>
      </c>
      <c r="H89" s="204" t="s">
        <v>167</v>
      </c>
      <c r="I89" s="205" t="str">
        <f t="shared" si="8"/>
        <v>INDECAEA0880523</v>
      </c>
    </row>
    <row r="90" spans="1:9">
      <c r="A90" s="226">
        <v>89</v>
      </c>
      <c r="B90" s="20">
        <v>45063</v>
      </c>
      <c r="C90" s="226" t="s">
        <v>166</v>
      </c>
      <c r="D90" s="204">
        <f t="shared" si="9"/>
        <v>17</v>
      </c>
      <c r="E90" s="21">
        <f t="shared" si="10"/>
        <v>5</v>
      </c>
      <c r="F90" s="21" t="str">
        <f t="shared" si="11"/>
        <v>175</v>
      </c>
      <c r="G90" s="21">
        <v>2023</v>
      </c>
      <c r="H90" s="204" t="s">
        <v>167</v>
      </c>
      <c r="I90" s="205" t="str">
        <f t="shared" si="8"/>
        <v>INDECAEA0890523</v>
      </c>
    </row>
    <row r="91" spans="1:9">
      <c r="A91" s="226">
        <v>90</v>
      </c>
      <c r="B91" s="20">
        <v>45064</v>
      </c>
      <c r="C91" s="226" t="s">
        <v>280</v>
      </c>
      <c r="D91" s="204">
        <f t="shared" si="9"/>
        <v>18</v>
      </c>
      <c r="E91" s="21">
        <f t="shared" si="10"/>
        <v>5</v>
      </c>
      <c r="F91" s="21" t="str">
        <f t="shared" si="11"/>
        <v>185</v>
      </c>
      <c r="G91" s="21">
        <v>2023</v>
      </c>
      <c r="H91" s="204" t="s">
        <v>167</v>
      </c>
      <c r="I91" s="205" t="str">
        <f t="shared" si="8"/>
        <v>INDECAEA0900523</v>
      </c>
    </row>
    <row r="92" spans="1:9">
      <c r="A92" s="226">
        <v>91</v>
      </c>
      <c r="B92" s="20">
        <v>45065</v>
      </c>
      <c r="C92" s="226" t="s">
        <v>281</v>
      </c>
      <c r="D92" s="204">
        <f t="shared" si="9"/>
        <v>19</v>
      </c>
      <c r="E92" s="21">
        <f t="shared" si="10"/>
        <v>5</v>
      </c>
      <c r="F92" s="21" t="str">
        <f t="shared" si="11"/>
        <v>195</v>
      </c>
      <c r="G92" s="21">
        <v>2023</v>
      </c>
      <c r="H92" s="204" t="s">
        <v>167</v>
      </c>
      <c r="I92" s="205" t="str">
        <f t="shared" si="8"/>
        <v>INDECAEA0910523</v>
      </c>
    </row>
    <row r="93" spans="1:9">
      <c r="A93" s="226">
        <v>92</v>
      </c>
      <c r="B93" s="20">
        <v>45068</v>
      </c>
      <c r="C93" s="226" t="s">
        <v>278</v>
      </c>
      <c r="D93" s="204">
        <f t="shared" si="9"/>
        <v>22</v>
      </c>
      <c r="E93" s="21">
        <f t="shared" si="10"/>
        <v>5</v>
      </c>
      <c r="F93" s="21" t="str">
        <f t="shared" si="11"/>
        <v>225</v>
      </c>
      <c r="G93" s="21">
        <v>2023</v>
      </c>
      <c r="H93" s="204" t="s">
        <v>167</v>
      </c>
      <c r="I93" s="205" t="str">
        <f t="shared" si="8"/>
        <v>INDECAEA0920523</v>
      </c>
    </row>
    <row r="94" spans="1:9">
      <c r="A94" s="226">
        <v>93</v>
      </c>
      <c r="B94" s="20">
        <v>45069</v>
      </c>
      <c r="C94" s="226" t="s">
        <v>279</v>
      </c>
      <c r="D94" s="204">
        <f t="shared" si="9"/>
        <v>23</v>
      </c>
      <c r="E94" s="21">
        <f t="shared" si="10"/>
        <v>5</v>
      </c>
      <c r="F94" s="21" t="str">
        <f t="shared" si="11"/>
        <v>235</v>
      </c>
      <c r="G94" s="21">
        <v>2023</v>
      </c>
      <c r="H94" s="204" t="s">
        <v>167</v>
      </c>
      <c r="I94" s="205" t="str">
        <f t="shared" si="8"/>
        <v>INDECAEA0930523</v>
      </c>
    </row>
    <row r="95" spans="1:9">
      <c r="A95" s="226">
        <v>94</v>
      </c>
      <c r="B95" s="20">
        <v>45070</v>
      </c>
      <c r="C95" s="226" t="s">
        <v>166</v>
      </c>
      <c r="D95" s="204">
        <f t="shared" si="9"/>
        <v>24</v>
      </c>
      <c r="E95" s="21">
        <f t="shared" si="10"/>
        <v>5</v>
      </c>
      <c r="F95" s="21" t="str">
        <f t="shared" si="11"/>
        <v>245</v>
      </c>
      <c r="G95" s="21">
        <v>2023</v>
      </c>
      <c r="H95" s="204" t="s">
        <v>167</v>
      </c>
      <c r="I95" s="205" t="str">
        <f t="shared" si="8"/>
        <v>INDECAEA0940523</v>
      </c>
    </row>
    <row r="96" spans="1:9">
      <c r="A96" s="226">
        <v>95</v>
      </c>
      <c r="B96" s="20">
        <v>45071</v>
      </c>
      <c r="C96" s="226" t="s">
        <v>280</v>
      </c>
      <c r="D96" s="204">
        <f t="shared" si="9"/>
        <v>25</v>
      </c>
      <c r="E96" s="21">
        <f t="shared" si="10"/>
        <v>5</v>
      </c>
      <c r="F96" s="21" t="str">
        <f t="shared" si="11"/>
        <v>255</v>
      </c>
      <c r="G96" s="21">
        <v>2023</v>
      </c>
      <c r="H96" s="204" t="s">
        <v>167</v>
      </c>
      <c r="I96" s="205" t="str">
        <f t="shared" si="8"/>
        <v>INDECAEA0950523</v>
      </c>
    </row>
    <row r="97" spans="1:9">
      <c r="A97" s="226">
        <v>96</v>
      </c>
      <c r="B97" s="20">
        <v>45072</v>
      </c>
      <c r="C97" s="226" t="s">
        <v>281</v>
      </c>
      <c r="D97" s="204">
        <f t="shared" si="9"/>
        <v>26</v>
      </c>
      <c r="E97" s="21">
        <f t="shared" si="10"/>
        <v>5</v>
      </c>
      <c r="F97" s="21" t="str">
        <f t="shared" si="11"/>
        <v>265</v>
      </c>
      <c r="G97" s="21">
        <v>2023</v>
      </c>
      <c r="H97" s="204" t="s">
        <v>167</v>
      </c>
      <c r="I97" s="205" t="str">
        <f t="shared" si="8"/>
        <v>INDECAEA0960523</v>
      </c>
    </row>
    <row r="98" spans="1:9">
      <c r="A98" s="226">
        <v>97</v>
      </c>
      <c r="B98" s="20">
        <v>45075</v>
      </c>
      <c r="C98" s="226" t="s">
        <v>278</v>
      </c>
      <c r="D98" s="204">
        <f t="shared" si="9"/>
        <v>29</v>
      </c>
      <c r="E98" s="21">
        <f t="shared" si="10"/>
        <v>5</v>
      </c>
      <c r="F98" s="21" t="str">
        <f t="shared" si="11"/>
        <v>295</v>
      </c>
      <c r="G98" s="21">
        <v>2023</v>
      </c>
      <c r="H98" s="204" t="s">
        <v>167</v>
      </c>
      <c r="I98" s="205" t="str">
        <f t="shared" si="8"/>
        <v>INDECAEA0970523</v>
      </c>
    </row>
    <row r="99" spans="1:9">
      <c r="A99" s="226">
        <v>98</v>
      </c>
      <c r="B99" s="20">
        <v>45076</v>
      </c>
      <c r="C99" s="226" t="s">
        <v>279</v>
      </c>
      <c r="D99" s="204">
        <f t="shared" si="9"/>
        <v>30</v>
      </c>
      <c r="E99" s="21">
        <f t="shared" si="10"/>
        <v>5</v>
      </c>
      <c r="F99" s="21" t="str">
        <f t="shared" si="11"/>
        <v>305</v>
      </c>
      <c r="G99" s="21">
        <v>2023</v>
      </c>
      <c r="H99" s="204" t="s">
        <v>167</v>
      </c>
      <c r="I99" s="205" t="str">
        <f t="shared" si="8"/>
        <v>INDECAEA0980523</v>
      </c>
    </row>
    <row r="100" spans="1:9">
      <c r="A100" s="226">
        <v>99</v>
      </c>
      <c r="B100" s="20">
        <v>45077</v>
      </c>
      <c r="C100" s="226" t="s">
        <v>166</v>
      </c>
      <c r="D100" s="204">
        <f t="shared" si="9"/>
        <v>31</v>
      </c>
      <c r="E100" s="21">
        <f t="shared" si="10"/>
        <v>5</v>
      </c>
      <c r="F100" s="21" t="str">
        <f t="shared" si="11"/>
        <v>315</v>
      </c>
      <c r="G100" s="21">
        <v>2023</v>
      </c>
      <c r="H100" s="204" t="s">
        <v>167</v>
      </c>
      <c r="I100" s="205" t="str">
        <f t="shared" si="8"/>
        <v>INDECAEA0990523</v>
      </c>
    </row>
    <row r="101" spans="1:9">
      <c r="A101" s="226">
        <v>100</v>
      </c>
      <c r="B101" s="20">
        <v>45078</v>
      </c>
      <c r="C101" s="226" t="s">
        <v>280</v>
      </c>
      <c r="D101" s="204">
        <f t="shared" si="9"/>
        <v>1</v>
      </c>
      <c r="E101" s="21">
        <f t="shared" si="10"/>
        <v>6</v>
      </c>
      <c r="F101" s="21" t="str">
        <f t="shared" si="11"/>
        <v>16</v>
      </c>
      <c r="G101" s="21">
        <v>2023</v>
      </c>
      <c r="H101" s="204" t="s">
        <v>167</v>
      </c>
      <c r="I101" s="205" t="str">
        <f t="shared" si="8"/>
        <v>INDECAEA1000623</v>
      </c>
    </row>
    <row r="102" spans="1:9">
      <c r="A102" s="226">
        <v>101</v>
      </c>
      <c r="B102" s="20">
        <v>45079</v>
      </c>
      <c r="C102" s="226" t="s">
        <v>281</v>
      </c>
      <c r="D102" s="204">
        <f t="shared" si="9"/>
        <v>2</v>
      </c>
      <c r="E102" s="21">
        <f t="shared" si="10"/>
        <v>6</v>
      </c>
      <c r="F102" s="21" t="str">
        <f t="shared" si="11"/>
        <v>26</v>
      </c>
      <c r="G102" s="21">
        <v>2023</v>
      </c>
      <c r="H102" s="204" t="s">
        <v>167</v>
      </c>
      <c r="I102" s="205" t="str">
        <f t="shared" si="8"/>
        <v>INDECAEA1010623</v>
      </c>
    </row>
    <row r="103" spans="1:9">
      <c r="A103" s="226">
        <v>102</v>
      </c>
      <c r="B103" s="20">
        <v>45082</v>
      </c>
      <c r="C103" s="226" t="s">
        <v>278</v>
      </c>
      <c r="D103" s="204">
        <f t="shared" si="9"/>
        <v>5</v>
      </c>
      <c r="E103" s="21">
        <f t="shared" si="10"/>
        <v>6</v>
      </c>
      <c r="F103" s="21" t="str">
        <f t="shared" si="11"/>
        <v>56</v>
      </c>
      <c r="G103" s="21">
        <v>2023</v>
      </c>
      <c r="H103" s="204" t="s">
        <v>167</v>
      </c>
      <c r="I103" s="205" t="str">
        <f t="shared" si="8"/>
        <v>INDECAEA1020623</v>
      </c>
    </row>
    <row r="104" spans="1:9">
      <c r="A104" s="226">
        <v>103</v>
      </c>
      <c r="B104" s="20">
        <v>45083</v>
      </c>
      <c r="C104" s="226" t="s">
        <v>279</v>
      </c>
      <c r="D104" s="204">
        <f t="shared" si="9"/>
        <v>6</v>
      </c>
      <c r="E104" s="21">
        <f t="shared" si="10"/>
        <v>6</v>
      </c>
      <c r="F104" s="21" t="str">
        <f t="shared" si="11"/>
        <v>66</v>
      </c>
      <c r="G104" s="21">
        <v>2023</v>
      </c>
      <c r="H104" s="204" t="s">
        <v>167</v>
      </c>
      <c r="I104" s="205" t="str">
        <f t="shared" si="8"/>
        <v>INDECAEA1030623</v>
      </c>
    </row>
    <row r="105" spans="1:9">
      <c r="A105" s="226">
        <v>104</v>
      </c>
      <c r="B105" s="20">
        <v>45084</v>
      </c>
      <c r="C105" s="226" t="s">
        <v>166</v>
      </c>
      <c r="D105" s="204">
        <f t="shared" si="9"/>
        <v>7</v>
      </c>
      <c r="E105" s="21">
        <f t="shared" si="10"/>
        <v>6</v>
      </c>
      <c r="F105" s="21" t="str">
        <f t="shared" si="11"/>
        <v>76</v>
      </c>
      <c r="G105" s="21">
        <v>2023</v>
      </c>
      <c r="H105" s="204" t="s">
        <v>167</v>
      </c>
      <c r="I105" s="205" t="str">
        <f t="shared" si="8"/>
        <v>INDECAEA1040623</v>
      </c>
    </row>
    <row r="106" spans="1:9">
      <c r="A106" s="226">
        <v>105</v>
      </c>
      <c r="B106" s="20">
        <v>45085</v>
      </c>
      <c r="C106" s="226" t="s">
        <v>280</v>
      </c>
      <c r="D106" s="204">
        <f t="shared" si="9"/>
        <v>8</v>
      </c>
      <c r="E106" s="21">
        <f t="shared" si="10"/>
        <v>6</v>
      </c>
      <c r="F106" s="21" t="str">
        <f t="shared" si="11"/>
        <v>86</v>
      </c>
      <c r="G106" s="21">
        <v>2023</v>
      </c>
      <c r="H106" s="204" t="s">
        <v>167</v>
      </c>
      <c r="I106" s="205" t="str">
        <f t="shared" si="8"/>
        <v>INDECAEA1050623</v>
      </c>
    </row>
    <row r="107" spans="1:9">
      <c r="A107" s="226">
        <v>106</v>
      </c>
      <c r="B107" s="20">
        <v>45086</v>
      </c>
      <c r="C107" s="226" t="s">
        <v>281</v>
      </c>
      <c r="D107" s="204">
        <f t="shared" si="9"/>
        <v>9</v>
      </c>
      <c r="E107" s="21">
        <f t="shared" si="10"/>
        <v>6</v>
      </c>
      <c r="F107" s="21" t="str">
        <f t="shared" si="11"/>
        <v>96</v>
      </c>
      <c r="G107" s="21">
        <v>2023</v>
      </c>
      <c r="H107" s="204" t="s">
        <v>167</v>
      </c>
      <c r="I107" s="205" t="str">
        <f t="shared" si="8"/>
        <v>INDECAEA1060623</v>
      </c>
    </row>
    <row r="108" spans="1:9">
      <c r="A108" s="226">
        <v>107</v>
      </c>
      <c r="B108" s="20">
        <v>45089</v>
      </c>
      <c r="C108" s="226" t="s">
        <v>278</v>
      </c>
      <c r="D108" s="204">
        <f t="shared" si="9"/>
        <v>12</v>
      </c>
      <c r="E108" s="21">
        <f t="shared" si="10"/>
        <v>6</v>
      </c>
      <c r="F108" s="21" t="str">
        <f t="shared" si="11"/>
        <v>126</v>
      </c>
      <c r="G108" s="21">
        <v>2023</v>
      </c>
      <c r="H108" s="204" t="s">
        <v>167</v>
      </c>
      <c r="I108" s="205" t="str">
        <f t="shared" si="8"/>
        <v>INDECAEA1070623</v>
      </c>
    </row>
    <row r="109" spans="1:9">
      <c r="A109" s="226">
        <v>108</v>
      </c>
      <c r="B109" s="20">
        <v>45090</v>
      </c>
      <c r="C109" s="226" t="s">
        <v>279</v>
      </c>
      <c r="D109" s="204">
        <f t="shared" si="9"/>
        <v>13</v>
      </c>
      <c r="E109" s="21">
        <f t="shared" si="10"/>
        <v>6</v>
      </c>
      <c r="F109" s="21" t="str">
        <f t="shared" si="11"/>
        <v>136</v>
      </c>
      <c r="G109" s="21">
        <v>2023</v>
      </c>
      <c r="H109" s="204" t="s">
        <v>167</v>
      </c>
      <c r="I109" s="205" t="str">
        <f t="shared" si="8"/>
        <v>INDECAEA1080623</v>
      </c>
    </row>
    <row r="110" spans="1:9">
      <c r="A110" s="226">
        <v>109</v>
      </c>
      <c r="B110" s="20">
        <v>45091</v>
      </c>
      <c r="C110" s="226" t="s">
        <v>166</v>
      </c>
      <c r="D110" s="204">
        <f t="shared" si="9"/>
        <v>14</v>
      </c>
      <c r="E110" s="21">
        <f t="shared" si="10"/>
        <v>6</v>
      </c>
      <c r="F110" s="21" t="str">
        <f t="shared" si="11"/>
        <v>146</v>
      </c>
      <c r="G110" s="21">
        <v>2023</v>
      </c>
      <c r="H110" s="204" t="s">
        <v>167</v>
      </c>
      <c r="I110" s="205" t="str">
        <f t="shared" si="8"/>
        <v>INDECAEA1090623</v>
      </c>
    </row>
    <row r="111" spans="1:9">
      <c r="A111" s="226">
        <v>110</v>
      </c>
      <c r="B111" s="20">
        <v>45092</v>
      </c>
      <c r="C111" s="226" t="s">
        <v>280</v>
      </c>
      <c r="D111" s="204">
        <f t="shared" si="9"/>
        <v>15</v>
      </c>
      <c r="E111" s="21">
        <f t="shared" si="10"/>
        <v>6</v>
      </c>
      <c r="F111" s="21" t="str">
        <f t="shared" si="11"/>
        <v>156</v>
      </c>
      <c r="G111" s="21">
        <v>2023</v>
      </c>
      <c r="H111" s="204" t="s">
        <v>167</v>
      </c>
      <c r="I111" s="205" t="str">
        <f t="shared" si="8"/>
        <v>INDECAEA1100623</v>
      </c>
    </row>
    <row r="112" spans="1:9">
      <c r="A112" s="226">
        <v>111</v>
      </c>
      <c r="B112" s="20">
        <v>45093</v>
      </c>
      <c r="C112" s="226" t="s">
        <v>281</v>
      </c>
      <c r="D112" s="204">
        <f t="shared" si="9"/>
        <v>16</v>
      </c>
      <c r="E112" s="21">
        <f t="shared" si="10"/>
        <v>6</v>
      </c>
      <c r="F112" s="21" t="str">
        <f t="shared" si="11"/>
        <v>166</v>
      </c>
      <c r="G112" s="21">
        <v>2023</v>
      </c>
      <c r="H112" s="204" t="s">
        <v>167</v>
      </c>
      <c r="I112" s="205" t="str">
        <f t="shared" si="8"/>
        <v>INDECAEA1110623</v>
      </c>
    </row>
    <row r="113" spans="1:9">
      <c r="A113" s="226">
        <v>112</v>
      </c>
      <c r="B113" s="20">
        <v>45096</v>
      </c>
      <c r="C113" s="226" t="s">
        <v>278</v>
      </c>
      <c r="D113" s="204">
        <f t="shared" si="9"/>
        <v>19</v>
      </c>
      <c r="E113" s="21">
        <f t="shared" si="10"/>
        <v>6</v>
      </c>
      <c r="F113" s="21" t="str">
        <f t="shared" si="11"/>
        <v>196</v>
      </c>
      <c r="G113" s="21">
        <v>2023</v>
      </c>
      <c r="H113" s="204" t="s">
        <v>167</v>
      </c>
      <c r="I113" s="205" t="str">
        <f t="shared" si="8"/>
        <v>INDECAEA1120623</v>
      </c>
    </row>
    <row r="114" spans="1:9">
      <c r="A114" s="226">
        <v>113</v>
      </c>
      <c r="B114" s="20">
        <v>45097</v>
      </c>
      <c r="C114" s="226" t="s">
        <v>279</v>
      </c>
      <c r="D114" s="204">
        <f t="shared" si="9"/>
        <v>20</v>
      </c>
      <c r="E114" s="21">
        <f t="shared" si="10"/>
        <v>6</v>
      </c>
      <c r="F114" s="21" t="str">
        <f t="shared" si="11"/>
        <v>206</v>
      </c>
      <c r="G114" s="21">
        <v>2023</v>
      </c>
      <c r="H114" s="204" t="s">
        <v>167</v>
      </c>
      <c r="I114" s="205" t="str">
        <f t="shared" si="8"/>
        <v>INDECAEA1130623</v>
      </c>
    </row>
    <row r="115" spans="1:9">
      <c r="A115" s="226">
        <v>114</v>
      </c>
      <c r="B115" s="20">
        <v>45098</v>
      </c>
      <c r="C115" s="226" t="s">
        <v>166</v>
      </c>
      <c r="D115" s="204">
        <f t="shared" si="9"/>
        <v>21</v>
      </c>
      <c r="E115" s="21">
        <f t="shared" si="10"/>
        <v>6</v>
      </c>
      <c r="F115" s="21" t="str">
        <f t="shared" si="11"/>
        <v>216</v>
      </c>
      <c r="G115" s="21">
        <v>2023</v>
      </c>
      <c r="H115" s="204" t="s">
        <v>167</v>
      </c>
      <c r="I115" s="205" t="str">
        <f t="shared" si="8"/>
        <v>INDECAEA1140623</v>
      </c>
    </row>
    <row r="116" spans="1:9">
      <c r="A116" s="226">
        <v>115</v>
      </c>
      <c r="B116" s="20">
        <v>45099</v>
      </c>
      <c r="C116" s="226" t="s">
        <v>280</v>
      </c>
      <c r="D116" s="204">
        <f t="shared" si="9"/>
        <v>22</v>
      </c>
      <c r="E116" s="21">
        <f t="shared" si="10"/>
        <v>6</v>
      </c>
      <c r="F116" s="21" t="str">
        <f t="shared" si="11"/>
        <v>226</v>
      </c>
      <c r="G116" s="21">
        <v>2023</v>
      </c>
      <c r="H116" s="204" t="s">
        <v>167</v>
      </c>
      <c r="I116" s="205" t="str">
        <f t="shared" si="8"/>
        <v>INDECAEA1150623</v>
      </c>
    </row>
    <row r="117" spans="1:9">
      <c r="A117" s="226">
        <v>116</v>
      </c>
      <c r="B117" s="20">
        <v>45100</v>
      </c>
      <c r="C117" s="226" t="s">
        <v>281</v>
      </c>
      <c r="D117" s="204">
        <f t="shared" si="9"/>
        <v>23</v>
      </c>
      <c r="E117" s="21">
        <f t="shared" si="10"/>
        <v>6</v>
      </c>
      <c r="F117" s="21" t="str">
        <f t="shared" si="11"/>
        <v>236</v>
      </c>
      <c r="G117" s="21">
        <v>2023</v>
      </c>
      <c r="H117" s="204" t="s">
        <v>167</v>
      </c>
      <c r="I117" s="205" t="str">
        <f t="shared" si="8"/>
        <v>INDECAEA1160623</v>
      </c>
    </row>
    <row r="118" spans="1:9">
      <c r="A118" s="226">
        <v>117</v>
      </c>
      <c r="B118" s="20">
        <v>45103</v>
      </c>
      <c r="C118" s="226" t="s">
        <v>278</v>
      </c>
      <c r="D118" s="204">
        <f t="shared" si="9"/>
        <v>26</v>
      </c>
      <c r="E118" s="21">
        <f t="shared" si="10"/>
        <v>6</v>
      </c>
      <c r="F118" s="21" t="str">
        <f t="shared" si="11"/>
        <v>266</v>
      </c>
      <c r="G118" s="21">
        <v>2023</v>
      </c>
      <c r="H118" s="204" t="s">
        <v>167</v>
      </c>
      <c r="I118" s="205" t="str">
        <f t="shared" si="8"/>
        <v>INDECAEA1170623</v>
      </c>
    </row>
    <row r="119" spans="1:9">
      <c r="A119" s="226">
        <v>118</v>
      </c>
      <c r="B119" s="20">
        <v>45104</v>
      </c>
      <c r="C119" s="226" t="s">
        <v>279</v>
      </c>
      <c r="D119" s="204">
        <f t="shared" si="9"/>
        <v>27</v>
      </c>
      <c r="E119" s="21">
        <f t="shared" si="10"/>
        <v>6</v>
      </c>
      <c r="F119" s="21" t="str">
        <f t="shared" si="11"/>
        <v>276</v>
      </c>
      <c r="G119" s="21">
        <v>2023</v>
      </c>
      <c r="H119" s="204" t="s">
        <v>167</v>
      </c>
      <c r="I119" s="205" t="str">
        <f t="shared" si="8"/>
        <v>INDECAEA1180623</v>
      </c>
    </row>
    <row r="120" spans="1:9">
      <c r="A120" s="226">
        <v>119</v>
      </c>
      <c r="B120" s="20">
        <v>45105</v>
      </c>
      <c r="C120" s="226" t="s">
        <v>166</v>
      </c>
      <c r="D120" s="204">
        <f t="shared" si="9"/>
        <v>28</v>
      </c>
      <c r="E120" s="21">
        <f t="shared" si="10"/>
        <v>6</v>
      </c>
      <c r="F120" s="21" t="str">
        <f t="shared" si="11"/>
        <v>286</v>
      </c>
      <c r="G120" s="21">
        <v>2023</v>
      </c>
      <c r="H120" s="204" t="s">
        <v>167</v>
      </c>
      <c r="I120" s="205" t="str">
        <f t="shared" si="8"/>
        <v>INDECAEA1190623</v>
      </c>
    </row>
    <row r="121" spans="1:9">
      <c r="A121" s="226">
        <v>120</v>
      </c>
      <c r="B121" s="20">
        <v>45106</v>
      </c>
      <c r="C121" s="226" t="s">
        <v>280</v>
      </c>
      <c r="D121" s="204">
        <f t="shared" si="9"/>
        <v>29</v>
      </c>
      <c r="E121" s="21">
        <f t="shared" si="10"/>
        <v>6</v>
      </c>
      <c r="F121" s="21" t="str">
        <f t="shared" si="11"/>
        <v>296</v>
      </c>
      <c r="G121" s="21">
        <v>2023</v>
      </c>
      <c r="H121" s="204" t="s">
        <v>167</v>
      </c>
      <c r="I121" s="205" t="str">
        <f t="shared" si="8"/>
        <v>INDECAEA1200623</v>
      </c>
    </row>
    <row r="122" spans="1:9">
      <c r="A122" s="226">
        <v>121</v>
      </c>
      <c r="B122" s="20">
        <v>45107</v>
      </c>
      <c r="C122" s="226" t="s">
        <v>281</v>
      </c>
      <c r="D122" s="204">
        <f t="shared" si="9"/>
        <v>30</v>
      </c>
      <c r="E122" s="21">
        <f t="shared" si="10"/>
        <v>6</v>
      </c>
      <c r="F122" s="21" t="str">
        <f t="shared" si="11"/>
        <v>306</v>
      </c>
      <c r="G122" s="21">
        <v>2023</v>
      </c>
      <c r="H122" s="204" t="s">
        <v>167</v>
      </c>
      <c r="I122" s="205" t="str">
        <f t="shared" si="8"/>
        <v>INDECAEA1210623</v>
      </c>
    </row>
    <row r="123" spans="1:9">
      <c r="A123" s="226">
        <v>122</v>
      </c>
      <c r="B123" s="20">
        <v>45110</v>
      </c>
      <c r="C123" s="226" t="s">
        <v>278</v>
      </c>
      <c r="D123" s="204">
        <f t="shared" si="9"/>
        <v>3</v>
      </c>
      <c r="E123" s="21">
        <f t="shared" si="10"/>
        <v>7</v>
      </c>
      <c r="F123" s="21" t="str">
        <f t="shared" si="11"/>
        <v>37</v>
      </c>
      <c r="G123" s="21">
        <v>2023</v>
      </c>
      <c r="H123" s="204" t="s">
        <v>167</v>
      </c>
      <c r="I123" s="205" t="str">
        <f t="shared" si="8"/>
        <v>INDECAEA1220723</v>
      </c>
    </row>
    <row r="124" spans="1:9">
      <c r="A124" s="226">
        <v>123</v>
      </c>
      <c r="B124" s="20">
        <v>45111</v>
      </c>
      <c r="C124" s="226" t="s">
        <v>279</v>
      </c>
      <c r="D124" s="204">
        <f t="shared" si="9"/>
        <v>4</v>
      </c>
      <c r="E124" s="21">
        <f t="shared" si="10"/>
        <v>7</v>
      </c>
      <c r="F124" s="21" t="str">
        <f t="shared" si="11"/>
        <v>47</v>
      </c>
      <c r="G124" s="21">
        <v>2023</v>
      </c>
      <c r="H124" s="204" t="s">
        <v>167</v>
      </c>
      <c r="I124" s="205" t="str">
        <f t="shared" si="8"/>
        <v>INDECAEA1230723</v>
      </c>
    </row>
    <row r="125" spans="1:9">
      <c r="A125" s="226">
        <v>124</v>
      </c>
      <c r="B125" s="20">
        <v>45112</v>
      </c>
      <c r="C125" s="226" t="s">
        <v>166</v>
      </c>
      <c r="D125" s="204">
        <f t="shared" si="9"/>
        <v>5</v>
      </c>
      <c r="E125" s="21">
        <f t="shared" si="10"/>
        <v>7</v>
      </c>
      <c r="F125" s="21" t="str">
        <f t="shared" si="11"/>
        <v>57</v>
      </c>
      <c r="G125" s="21">
        <v>2023</v>
      </c>
      <c r="H125" s="204" t="s">
        <v>167</v>
      </c>
      <c r="I125" s="205" t="str">
        <f t="shared" si="8"/>
        <v>INDECAEA1240723</v>
      </c>
    </row>
    <row r="126" spans="1:9">
      <c r="A126" s="226">
        <v>125</v>
      </c>
      <c r="B126" s="20">
        <v>45113</v>
      </c>
      <c r="C126" s="226" t="s">
        <v>280</v>
      </c>
      <c r="D126" s="204">
        <f t="shared" si="9"/>
        <v>6</v>
      </c>
      <c r="E126" s="21">
        <f t="shared" si="10"/>
        <v>7</v>
      </c>
      <c r="F126" s="21" t="str">
        <f t="shared" si="11"/>
        <v>67</v>
      </c>
      <c r="G126" s="21">
        <v>2023</v>
      </c>
      <c r="H126" s="204" t="s">
        <v>167</v>
      </c>
      <c r="I126" s="205" t="str">
        <f t="shared" si="8"/>
        <v>INDECAEA1250723</v>
      </c>
    </row>
    <row r="127" spans="1:9">
      <c r="A127" s="226">
        <v>126</v>
      </c>
      <c r="B127" s="20">
        <v>45114</v>
      </c>
      <c r="C127" s="226" t="s">
        <v>281</v>
      </c>
      <c r="D127" s="204">
        <f t="shared" si="9"/>
        <v>7</v>
      </c>
      <c r="E127" s="21">
        <f t="shared" si="10"/>
        <v>7</v>
      </c>
      <c r="F127" s="21" t="str">
        <f t="shared" si="11"/>
        <v>77</v>
      </c>
      <c r="G127" s="21">
        <v>2023</v>
      </c>
      <c r="H127" s="204" t="s">
        <v>167</v>
      </c>
      <c r="I127" s="205" t="str">
        <f t="shared" si="8"/>
        <v>INDECAEA1260723</v>
      </c>
    </row>
    <row r="128" spans="1:9">
      <c r="A128" s="226">
        <v>127</v>
      </c>
      <c r="B128" s="20">
        <v>45117</v>
      </c>
      <c r="C128" s="226" t="s">
        <v>278</v>
      </c>
      <c r="D128" s="204">
        <f t="shared" si="9"/>
        <v>10</v>
      </c>
      <c r="E128" s="21">
        <f t="shared" si="10"/>
        <v>7</v>
      </c>
      <c r="F128" s="21" t="str">
        <f t="shared" si="11"/>
        <v>107</v>
      </c>
      <c r="G128" s="21">
        <v>2023</v>
      </c>
      <c r="H128" s="204" t="s">
        <v>167</v>
      </c>
      <c r="I128" s="205" t="str">
        <f t="shared" si="8"/>
        <v>INDECAEA1270723</v>
      </c>
    </row>
    <row r="129" spans="1:9">
      <c r="A129" s="226">
        <v>128</v>
      </c>
      <c r="B129" s="20">
        <v>45118</v>
      </c>
      <c r="C129" s="226" t="s">
        <v>279</v>
      </c>
      <c r="D129" s="204">
        <f t="shared" si="9"/>
        <v>11</v>
      </c>
      <c r="E129" s="21">
        <f t="shared" si="10"/>
        <v>7</v>
      </c>
      <c r="F129" s="21" t="str">
        <f t="shared" si="11"/>
        <v>117</v>
      </c>
      <c r="G129" s="21">
        <v>2023</v>
      </c>
      <c r="H129" s="204" t="s">
        <v>167</v>
      </c>
      <c r="I129" s="205" t="str">
        <f t="shared" si="8"/>
        <v>INDECAEA1280723</v>
      </c>
    </row>
    <row r="130" spans="1:9">
      <c r="A130" s="226">
        <v>129</v>
      </c>
      <c r="B130" s="20">
        <v>45119</v>
      </c>
      <c r="C130" s="226" t="s">
        <v>166</v>
      </c>
      <c r="D130" s="204">
        <f t="shared" si="9"/>
        <v>12</v>
      </c>
      <c r="E130" s="21">
        <f t="shared" si="10"/>
        <v>7</v>
      </c>
      <c r="F130" s="21" t="str">
        <f t="shared" si="11"/>
        <v>127</v>
      </c>
      <c r="G130" s="21">
        <v>2023</v>
      </c>
      <c r="H130" s="204" t="s">
        <v>167</v>
      </c>
      <c r="I130" s="205" t="str">
        <f t="shared" si="8"/>
        <v>INDECAEA1290723</v>
      </c>
    </row>
    <row r="131" spans="1:9">
      <c r="A131" s="226">
        <v>130</v>
      </c>
      <c r="B131" s="20">
        <v>45120</v>
      </c>
      <c r="C131" s="226" t="s">
        <v>280</v>
      </c>
      <c r="D131" s="204">
        <f t="shared" si="9"/>
        <v>13</v>
      </c>
      <c r="E131" s="21">
        <f t="shared" si="10"/>
        <v>7</v>
      </c>
      <c r="F131" s="21" t="str">
        <f t="shared" si="11"/>
        <v>137</v>
      </c>
      <c r="G131" s="21">
        <v>2023</v>
      </c>
      <c r="H131" s="204" t="s">
        <v>167</v>
      </c>
      <c r="I131" s="205" t="str">
        <f t="shared" si="8"/>
        <v>INDECAEA1300723</v>
      </c>
    </row>
    <row r="132" spans="1:9">
      <c r="A132" s="226">
        <v>131</v>
      </c>
      <c r="B132" s="20">
        <v>45121</v>
      </c>
      <c r="C132" s="226" t="s">
        <v>281</v>
      </c>
      <c r="D132" s="204">
        <f t="shared" ref="D132:D195" si="12">+DAY(B132)</f>
        <v>14</v>
      </c>
      <c r="E132" s="21">
        <f t="shared" ref="E132:E159" si="13">+MONTH(B132)</f>
        <v>7</v>
      </c>
      <c r="F132" s="21" t="str">
        <f t="shared" ref="F132:F159" si="14">+CONCATENATE(D132,E132)</f>
        <v>147</v>
      </c>
      <c r="G132" s="21">
        <v>2023</v>
      </c>
      <c r="H132" s="204" t="s">
        <v>167</v>
      </c>
      <c r="I132" s="205" t="str">
        <f t="shared" ref="I132:I159" si="15">+CONCATENATE(H132,IF(A132&lt;10,"00",IF(A132&lt;100,0,"")),A132,IF(E132&lt;10,0,""),E132,MID(G132,3,2))</f>
        <v>INDECAEA1310723</v>
      </c>
    </row>
    <row r="133" spans="1:9">
      <c r="A133" s="226">
        <v>132</v>
      </c>
      <c r="B133" s="20">
        <v>45124</v>
      </c>
      <c r="C133" s="226" t="s">
        <v>278</v>
      </c>
      <c r="D133" s="204">
        <f t="shared" si="12"/>
        <v>17</v>
      </c>
      <c r="E133" s="21">
        <f t="shared" si="13"/>
        <v>7</v>
      </c>
      <c r="F133" s="21" t="str">
        <f t="shared" si="14"/>
        <v>177</v>
      </c>
      <c r="G133" s="21">
        <v>2023</v>
      </c>
      <c r="H133" s="204" t="s">
        <v>167</v>
      </c>
      <c r="I133" s="205" t="str">
        <f t="shared" si="15"/>
        <v>INDECAEA1320723</v>
      </c>
    </row>
    <row r="134" spans="1:9">
      <c r="A134" s="226">
        <v>133</v>
      </c>
      <c r="B134" s="20">
        <v>45125</v>
      </c>
      <c r="C134" s="226" t="s">
        <v>279</v>
      </c>
      <c r="D134" s="204">
        <f t="shared" si="12"/>
        <v>18</v>
      </c>
      <c r="E134" s="21">
        <f t="shared" si="13"/>
        <v>7</v>
      </c>
      <c r="F134" s="21" t="str">
        <f t="shared" si="14"/>
        <v>187</v>
      </c>
      <c r="G134" s="21">
        <v>2023</v>
      </c>
      <c r="H134" s="204" t="s">
        <v>167</v>
      </c>
      <c r="I134" s="205" t="str">
        <f t="shared" si="15"/>
        <v>INDECAEA1330723</v>
      </c>
    </row>
    <row r="135" spans="1:9">
      <c r="A135" s="226">
        <v>134</v>
      </c>
      <c r="B135" s="20">
        <v>45126</v>
      </c>
      <c r="C135" s="226" t="s">
        <v>166</v>
      </c>
      <c r="D135" s="204">
        <f t="shared" si="12"/>
        <v>19</v>
      </c>
      <c r="E135" s="21">
        <f t="shared" si="13"/>
        <v>7</v>
      </c>
      <c r="F135" s="21" t="str">
        <f t="shared" si="14"/>
        <v>197</v>
      </c>
      <c r="G135" s="21">
        <v>2023</v>
      </c>
      <c r="H135" s="204" t="s">
        <v>167</v>
      </c>
      <c r="I135" s="205" t="str">
        <f t="shared" si="15"/>
        <v>INDECAEA1340723</v>
      </c>
    </row>
    <row r="136" spans="1:9">
      <c r="A136" s="226">
        <v>135</v>
      </c>
      <c r="B136" s="20">
        <v>45127</v>
      </c>
      <c r="C136" s="226" t="s">
        <v>280</v>
      </c>
      <c r="D136" s="204">
        <f t="shared" si="12"/>
        <v>20</v>
      </c>
      <c r="E136" s="21">
        <f t="shared" si="13"/>
        <v>7</v>
      </c>
      <c r="F136" s="21" t="str">
        <f t="shared" si="14"/>
        <v>207</v>
      </c>
      <c r="G136" s="21">
        <v>2023</v>
      </c>
      <c r="H136" s="204" t="s">
        <v>167</v>
      </c>
      <c r="I136" s="205" t="str">
        <f t="shared" si="15"/>
        <v>INDECAEA1350723</v>
      </c>
    </row>
    <row r="137" spans="1:9">
      <c r="A137" s="226">
        <v>136</v>
      </c>
      <c r="B137" s="20">
        <v>45128</v>
      </c>
      <c r="C137" s="226" t="s">
        <v>281</v>
      </c>
      <c r="D137" s="204">
        <f t="shared" si="12"/>
        <v>21</v>
      </c>
      <c r="E137" s="21">
        <f t="shared" si="13"/>
        <v>7</v>
      </c>
      <c r="F137" s="21" t="str">
        <f t="shared" si="14"/>
        <v>217</v>
      </c>
      <c r="G137" s="21">
        <v>2023</v>
      </c>
      <c r="H137" s="204" t="s">
        <v>167</v>
      </c>
      <c r="I137" s="205" t="str">
        <f t="shared" si="15"/>
        <v>INDECAEA1360723</v>
      </c>
    </row>
    <row r="138" spans="1:9">
      <c r="A138" s="226">
        <v>137</v>
      </c>
      <c r="B138" s="20">
        <v>45131</v>
      </c>
      <c r="C138" s="226" t="s">
        <v>278</v>
      </c>
      <c r="D138" s="204">
        <f t="shared" si="12"/>
        <v>24</v>
      </c>
      <c r="E138" s="21">
        <f t="shared" si="13"/>
        <v>7</v>
      </c>
      <c r="F138" s="21" t="str">
        <f t="shared" si="14"/>
        <v>247</v>
      </c>
      <c r="G138" s="21">
        <v>2023</v>
      </c>
      <c r="H138" s="204" t="s">
        <v>167</v>
      </c>
      <c r="I138" s="205" t="str">
        <f t="shared" si="15"/>
        <v>INDECAEA1370723</v>
      </c>
    </row>
    <row r="139" spans="1:9">
      <c r="A139" s="226">
        <v>138</v>
      </c>
      <c r="B139" s="20">
        <v>45132</v>
      </c>
      <c r="C139" s="226" t="s">
        <v>279</v>
      </c>
      <c r="D139" s="204">
        <f t="shared" si="12"/>
        <v>25</v>
      </c>
      <c r="E139" s="21">
        <f t="shared" si="13"/>
        <v>7</v>
      </c>
      <c r="F139" s="21" t="str">
        <f t="shared" si="14"/>
        <v>257</v>
      </c>
      <c r="G139" s="21">
        <v>2023</v>
      </c>
      <c r="H139" s="204" t="s">
        <v>167</v>
      </c>
      <c r="I139" s="205" t="str">
        <f t="shared" si="15"/>
        <v>INDECAEA1380723</v>
      </c>
    </row>
    <row r="140" spans="1:9">
      <c r="A140" s="226">
        <v>139</v>
      </c>
      <c r="B140" s="20">
        <v>45133</v>
      </c>
      <c r="C140" s="226" t="s">
        <v>166</v>
      </c>
      <c r="D140" s="204">
        <f t="shared" si="12"/>
        <v>26</v>
      </c>
      <c r="E140" s="21">
        <f t="shared" si="13"/>
        <v>7</v>
      </c>
      <c r="F140" s="21" t="str">
        <f t="shared" si="14"/>
        <v>267</v>
      </c>
      <c r="G140" s="21">
        <v>2023</v>
      </c>
      <c r="H140" s="204" t="s">
        <v>167</v>
      </c>
      <c r="I140" s="205" t="str">
        <f t="shared" si="15"/>
        <v>INDECAEA1390723</v>
      </c>
    </row>
    <row r="141" spans="1:9">
      <c r="A141" s="226">
        <v>140</v>
      </c>
      <c r="B141" s="20">
        <v>45134</v>
      </c>
      <c r="C141" s="226" t="s">
        <v>280</v>
      </c>
      <c r="D141" s="204">
        <f t="shared" si="12"/>
        <v>27</v>
      </c>
      <c r="E141" s="21">
        <f t="shared" si="13"/>
        <v>7</v>
      </c>
      <c r="F141" s="21" t="str">
        <f t="shared" si="14"/>
        <v>277</v>
      </c>
      <c r="G141" s="21">
        <v>2023</v>
      </c>
      <c r="H141" s="204" t="s">
        <v>167</v>
      </c>
      <c r="I141" s="205" t="str">
        <f t="shared" si="15"/>
        <v>INDECAEA1400723</v>
      </c>
    </row>
    <row r="142" spans="1:9">
      <c r="A142" s="226">
        <v>141</v>
      </c>
      <c r="B142" s="20">
        <v>45135</v>
      </c>
      <c r="C142" s="226" t="s">
        <v>281</v>
      </c>
      <c r="D142" s="204">
        <f t="shared" si="12"/>
        <v>28</v>
      </c>
      <c r="E142" s="21">
        <f t="shared" si="13"/>
        <v>7</v>
      </c>
      <c r="F142" s="21" t="str">
        <f t="shared" si="14"/>
        <v>287</v>
      </c>
      <c r="G142" s="21">
        <v>2023</v>
      </c>
      <c r="H142" s="204" t="s">
        <v>167</v>
      </c>
      <c r="I142" s="205" t="str">
        <f t="shared" si="15"/>
        <v>INDECAEA1410723</v>
      </c>
    </row>
    <row r="143" spans="1:9">
      <c r="A143" s="226">
        <v>142</v>
      </c>
      <c r="B143" s="20">
        <v>45138</v>
      </c>
      <c r="C143" s="226" t="s">
        <v>278</v>
      </c>
      <c r="D143" s="204">
        <f t="shared" si="12"/>
        <v>31</v>
      </c>
      <c r="E143" s="21">
        <f t="shared" si="13"/>
        <v>7</v>
      </c>
      <c r="F143" s="21" t="str">
        <f t="shared" si="14"/>
        <v>317</v>
      </c>
      <c r="G143" s="21">
        <v>2023</v>
      </c>
      <c r="H143" s="204" t="s">
        <v>167</v>
      </c>
      <c r="I143" s="205" t="str">
        <f t="shared" si="15"/>
        <v>INDECAEA1420723</v>
      </c>
    </row>
    <row r="144" spans="1:9">
      <c r="A144" s="226">
        <v>143</v>
      </c>
      <c r="B144" s="20">
        <v>45145</v>
      </c>
      <c r="C144" s="226" t="s">
        <v>278</v>
      </c>
      <c r="D144" s="204">
        <f t="shared" si="12"/>
        <v>7</v>
      </c>
      <c r="E144" s="21">
        <f t="shared" si="13"/>
        <v>8</v>
      </c>
      <c r="F144" s="21" t="str">
        <f t="shared" si="14"/>
        <v>78</v>
      </c>
      <c r="G144" s="21">
        <v>2023</v>
      </c>
      <c r="H144" s="204" t="s">
        <v>167</v>
      </c>
      <c r="I144" s="205" t="str">
        <f t="shared" si="15"/>
        <v>INDECAEA1430823</v>
      </c>
    </row>
    <row r="145" spans="1:9">
      <c r="A145" s="226">
        <v>144</v>
      </c>
      <c r="B145" s="20">
        <v>45146</v>
      </c>
      <c r="C145" s="226" t="s">
        <v>279</v>
      </c>
      <c r="D145" s="204">
        <f t="shared" si="12"/>
        <v>8</v>
      </c>
      <c r="E145" s="21">
        <f t="shared" si="13"/>
        <v>8</v>
      </c>
      <c r="F145" s="21" t="str">
        <f t="shared" si="14"/>
        <v>88</v>
      </c>
      <c r="G145" s="21">
        <v>2023</v>
      </c>
      <c r="H145" s="204" t="s">
        <v>167</v>
      </c>
      <c r="I145" s="205" t="str">
        <f t="shared" si="15"/>
        <v>INDECAEA1440823</v>
      </c>
    </row>
    <row r="146" spans="1:9">
      <c r="A146" s="226">
        <v>145</v>
      </c>
      <c r="B146" s="20">
        <v>45147</v>
      </c>
      <c r="C146" s="226" t="s">
        <v>166</v>
      </c>
      <c r="D146" s="204">
        <f t="shared" si="12"/>
        <v>9</v>
      </c>
      <c r="E146" s="21">
        <f t="shared" si="13"/>
        <v>8</v>
      </c>
      <c r="F146" s="21" t="str">
        <f t="shared" si="14"/>
        <v>98</v>
      </c>
      <c r="G146" s="21">
        <v>2023</v>
      </c>
      <c r="H146" s="204" t="s">
        <v>167</v>
      </c>
      <c r="I146" s="205" t="str">
        <f t="shared" si="15"/>
        <v>INDECAEA1450823</v>
      </c>
    </row>
    <row r="147" spans="1:9">
      <c r="A147" s="226">
        <v>146</v>
      </c>
      <c r="B147" s="20">
        <v>45148</v>
      </c>
      <c r="C147" s="226" t="s">
        <v>280</v>
      </c>
      <c r="D147" s="204">
        <f t="shared" si="12"/>
        <v>10</v>
      </c>
      <c r="E147" s="21">
        <f t="shared" si="13"/>
        <v>8</v>
      </c>
      <c r="F147" s="21" t="str">
        <f t="shared" si="14"/>
        <v>108</v>
      </c>
      <c r="G147" s="21">
        <v>2023</v>
      </c>
      <c r="H147" s="204" t="s">
        <v>167</v>
      </c>
      <c r="I147" s="205" t="str">
        <f t="shared" si="15"/>
        <v>INDECAEA1460823</v>
      </c>
    </row>
    <row r="148" spans="1:9">
      <c r="A148" s="226">
        <v>147</v>
      </c>
      <c r="B148" s="20">
        <v>45149</v>
      </c>
      <c r="C148" s="226" t="s">
        <v>281</v>
      </c>
      <c r="D148" s="204">
        <f t="shared" si="12"/>
        <v>11</v>
      </c>
      <c r="E148" s="21">
        <f t="shared" si="13"/>
        <v>8</v>
      </c>
      <c r="F148" s="21" t="str">
        <f t="shared" si="14"/>
        <v>118</v>
      </c>
      <c r="G148" s="21">
        <v>2023</v>
      </c>
      <c r="H148" s="204" t="s">
        <v>167</v>
      </c>
      <c r="I148" s="205" t="str">
        <f t="shared" si="15"/>
        <v>INDECAEA1470823</v>
      </c>
    </row>
    <row r="149" spans="1:9">
      <c r="A149" s="226">
        <v>148</v>
      </c>
      <c r="B149" s="20">
        <v>45152</v>
      </c>
      <c r="C149" s="226" t="s">
        <v>278</v>
      </c>
      <c r="D149" s="204">
        <f t="shared" si="12"/>
        <v>14</v>
      </c>
      <c r="E149" s="21">
        <f t="shared" si="13"/>
        <v>8</v>
      </c>
      <c r="F149" s="21" t="str">
        <f t="shared" si="14"/>
        <v>148</v>
      </c>
      <c r="G149" s="21">
        <v>2023</v>
      </c>
      <c r="H149" s="204" t="s">
        <v>167</v>
      </c>
      <c r="I149" s="205" t="str">
        <f t="shared" si="15"/>
        <v>INDECAEA1480823</v>
      </c>
    </row>
    <row r="150" spans="1:9">
      <c r="A150" s="226">
        <v>149</v>
      </c>
      <c r="B150" s="20">
        <v>45153</v>
      </c>
      <c r="C150" s="226" t="s">
        <v>279</v>
      </c>
      <c r="D150" s="204">
        <f t="shared" si="12"/>
        <v>15</v>
      </c>
      <c r="E150" s="21">
        <f t="shared" si="13"/>
        <v>8</v>
      </c>
      <c r="F150" s="21" t="str">
        <f t="shared" si="14"/>
        <v>158</v>
      </c>
      <c r="G150" s="21">
        <v>2023</v>
      </c>
      <c r="H150" s="204" t="s">
        <v>167</v>
      </c>
      <c r="I150" s="205" t="str">
        <f t="shared" si="15"/>
        <v>INDECAEA1490823</v>
      </c>
    </row>
    <row r="151" spans="1:9">
      <c r="A151" s="226">
        <v>150</v>
      </c>
      <c r="B151" s="20">
        <v>45154</v>
      </c>
      <c r="C151" s="226" t="s">
        <v>166</v>
      </c>
      <c r="D151" s="204">
        <f t="shared" si="12"/>
        <v>16</v>
      </c>
      <c r="E151" s="21">
        <f t="shared" si="13"/>
        <v>8</v>
      </c>
      <c r="F151" s="21" t="str">
        <f t="shared" si="14"/>
        <v>168</v>
      </c>
      <c r="G151" s="21">
        <v>2023</v>
      </c>
      <c r="H151" s="204" t="s">
        <v>167</v>
      </c>
      <c r="I151" s="205" t="str">
        <f t="shared" si="15"/>
        <v>INDECAEA1500823</v>
      </c>
    </row>
    <row r="152" spans="1:9">
      <c r="A152" s="226">
        <v>151</v>
      </c>
      <c r="B152" s="20">
        <v>45155</v>
      </c>
      <c r="C152" s="226" t="s">
        <v>280</v>
      </c>
      <c r="D152" s="204">
        <f t="shared" si="12"/>
        <v>17</v>
      </c>
      <c r="E152" s="21">
        <f t="shared" si="13"/>
        <v>8</v>
      </c>
      <c r="F152" s="21" t="str">
        <f t="shared" si="14"/>
        <v>178</v>
      </c>
      <c r="G152" s="21">
        <v>2023</v>
      </c>
      <c r="H152" s="204" t="s">
        <v>167</v>
      </c>
      <c r="I152" s="205" t="str">
        <f t="shared" si="15"/>
        <v>INDECAEA1510823</v>
      </c>
    </row>
    <row r="153" spans="1:9">
      <c r="A153" s="226">
        <v>152</v>
      </c>
      <c r="B153" s="20">
        <v>45156</v>
      </c>
      <c r="C153" s="226" t="s">
        <v>281</v>
      </c>
      <c r="D153" s="204">
        <f t="shared" si="12"/>
        <v>18</v>
      </c>
      <c r="E153" s="21">
        <f t="shared" si="13"/>
        <v>8</v>
      </c>
      <c r="F153" s="21" t="str">
        <f t="shared" si="14"/>
        <v>188</v>
      </c>
      <c r="G153" s="21">
        <v>2023</v>
      </c>
      <c r="H153" s="204" t="s">
        <v>167</v>
      </c>
      <c r="I153" s="205" t="str">
        <f t="shared" si="15"/>
        <v>INDECAEA1520823</v>
      </c>
    </row>
    <row r="154" spans="1:9">
      <c r="A154" s="226">
        <v>153</v>
      </c>
      <c r="B154" s="20">
        <v>45159</v>
      </c>
      <c r="C154" s="226" t="s">
        <v>278</v>
      </c>
      <c r="D154" s="204">
        <f t="shared" si="12"/>
        <v>21</v>
      </c>
      <c r="E154" s="21">
        <f t="shared" si="13"/>
        <v>8</v>
      </c>
      <c r="F154" s="21" t="str">
        <f t="shared" si="14"/>
        <v>218</v>
      </c>
      <c r="G154" s="21">
        <v>2023</v>
      </c>
      <c r="H154" s="204" t="s">
        <v>167</v>
      </c>
      <c r="I154" s="205" t="str">
        <f t="shared" si="15"/>
        <v>INDECAEA1530823</v>
      </c>
    </row>
    <row r="155" spans="1:9">
      <c r="A155" s="226">
        <v>154</v>
      </c>
      <c r="B155" s="20">
        <v>45160</v>
      </c>
      <c r="C155" s="226" t="s">
        <v>279</v>
      </c>
      <c r="D155" s="204">
        <f t="shared" si="12"/>
        <v>22</v>
      </c>
      <c r="E155" s="21">
        <f t="shared" si="13"/>
        <v>8</v>
      </c>
      <c r="F155" s="21" t="str">
        <f t="shared" si="14"/>
        <v>228</v>
      </c>
      <c r="G155" s="21">
        <v>2023</v>
      </c>
      <c r="H155" s="204" t="s">
        <v>167</v>
      </c>
      <c r="I155" s="205" t="str">
        <f t="shared" si="15"/>
        <v>INDECAEA1540823</v>
      </c>
    </row>
    <row r="156" spans="1:9">
      <c r="A156" s="226">
        <v>155</v>
      </c>
      <c r="B156" s="20">
        <v>45161</v>
      </c>
      <c r="C156" s="226" t="s">
        <v>166</v>
      </c>
      <c r="D156" s="204">
        <f t="shared" si="12"/>
        <v>23</v>
      </c>
      <c r="E156" s="21">
        <f t="shared" si="13"/>
        <v>8</v>
      </c>
      <c r="F156" s="21" t="str">
        <f t="shared" si="14"/>
        <v>238</v>
      </c>
      <c r="G156" s="21">
        <v>2023</v>
      </c>
      <c r="H156" s="204" t="s">
        <v>167</v>
      </c>
      <c r="I156" s="205" t="str">
        <f t="shared" si="15"/>
        <v>INDECAEA1550823</v>
      </c>
    </row>
    <row r="157" spans="1:9">
      <c r="A157" s="226">
        <v>156</v>
      </c>
      <c r="B157" s="20">
        <v>45162</v>
      </c>
      <c r="C157" s="226" t="s">
        <v>280</v>
      </c>
      <c r="D157" s="204">
        <f t="shared" si="12"/>
        <v>24</v>
      </c>
      <c r="E157" s="21">
        <f t="shared" si="13"/>
        <v>8</v>
      </c>
      <c r="F157" s="21" t="str">
        <f t="shared" si="14"/>
        <v>248</v>
      </c>
      <c r="G157" s="21">
        <v>2023</v>
      </c>
      <c r="H157" s="204" t="s">
        <v>167</v>
      </c>
      <c r="I157" s="205" t="str">
        <f t="shared" si="15"/>
        <v>INDECAEA1560823</v>
      </c>
    </row>
    <row r="158" spans="1:9">
      <c r="A158" s="226">
        <v>157</v>
      </c>
      <c r="B158" s="20">
        <v>45163</v>
      </c>
      <c r="C158" s="226" t="s">
        <v>281</v>
      </c>
      <c r="D158" s="204">
        <f t="shared" si="12"/>
        <v>25</v>
      </c>
      <c r="E158" s="21">
        <f t="shared" si="13"/>
        <v>8</v>
      </c>
      <c r="F158" s="21" t="str">
        <f t="shared" si="14"/>
        <v>258</v>
      </c>
      <c r="G158" s="21">
        <v>2023</v>
      </c>
      <c r="H158" s="204" t="s">
        <v>167</v>
      </c>
      <c r="I158" s="205" t="str">
        <f t="shared" si="15"/>
        <v>INDECAEA1570823</v>
      </c>
    </row>
    <row r="159" spans="1:9">
      <c r="A159" s="226">
        <v>158</v>
      </c>
      <c r="B159" s="20">
        <v>45166</v>
      </c>
      <c r="C159" s="226" t="s">
        <v>278</v>
      </c>
      <c r="D159" s="204">
        <f t="shared" si="12"/>
        <v>28</v>
      </c>
      <c r="E159" s="21">
        <f t="shared" si="13"/>
        <v>8</v>
      </c>
      <c r="F159" s="21" t="str">
        <f t="shared" si="14"/>
        <v>288</v>
      </c>
      <c r="G159" s="21">
        <v>2023</v>
      </c>
      <c r="H159" s="204" t="s">
        <v>167</v>
      </c>
      <c r="I159" s="205" t="str">
        <f t="shared" si="15"/>
        <v>INDECAEA1580823</v>
      </c>
    </row>
    <row r="160" spans="1:9">
      <c r="A160" s="226">
        <v>159</v>
      </c>
      <c r="B160" s="20">
        <v>45167</v>
      </c>
      <c r="C160" s="226" t="s">
        <v>279</v>
      </c>
      <c r="D160" s="226">
        <f t="shared" si="12"/>
        <v>29</v>
      </c>
      <c r="E160" s="21">
        <f t="shared" ref="E160:E223" si="16">+MONTH(B160)</f>
        <v>8</v>
      </c>
      <c r="F160" s="21" t="str">
        <f t="shared" ref="F160:F223" si="17">+CONCATENATE(D160,E160)</f>
        <v>298</v>
      </c>
      <c r="G160" s="21">
        <v>2023</v>
      </c>
      <c r="H160" s="226" t="s">
        <v>167</v>
      </c>
      <c r="I160" s="205" t="str">
        <f t="shared" ref="I160:I223" si="18">+CONCATENATE(H160,IF(A160&lt;10,"00",IF(A160&lt;100,0,"")),A160,IF(E160&lt;10,0,""),E160,MID(G160,3,2))</f>
        <v>INDECAEA1590823</v>
      </c>
    </row>
    <row r="161" spans="1:9">
      <c r="A161" s="226">
        <v>160</v>
      </c>
      <c r="B161" s="20">
        <v>45168</v>
      </c>
      <c r="C161" s="226" t="s">
        <v>166</v>
      </c>
      <c r="D161" s="226">
        <f t="shared" si="12"/>
        <v>30</v>
      </c>
      <c r="E161" s="21">
        <f t="shared" si="16"/>
        <v>8</v>
      </c>
      <c r="F161" s="21" t="str">
        <f t="shared" si="17"/>
        <v>308</v>
      </c>
      <c r="G161" s="21">
        <v>2023</v>
      </c>
      <c r="H161" s="226" t="s">
        <v>167</v>
      </c>
      <c r="I161" s="205" t="str">
        <f t="shared" si="18"/>
        <v>INDECAEA1600823</v>
      </c>
    </row>
    <row r="162" spans="1:9">
      <c r="A162" s="226">
        <v>161</v>
      </c>
      <c r="B162" s="20">
        <v>45169</v>
      </c>
      <c r="C162" s="226" t="s">
        <v>280</v>
      </c>
      <c r="D162" s="226">
        <f t="shared" si="12"/>
        <v>31</v>
      </c>
      <c r="E162" s="21">
        <f t="shared" si="16"/>
        <v>8</v>
      </c>
      <c r="F162" s="21" t="str">
        <f t="shared" si="17"/>
        <v>318</v>
      </c>
      <c r="G162" s="21">
        <v>2023</v>
      </c>
      <c r="H162" s="226" t="s">
        <v>167</v>
      </c>
      <c r="I162" s="205" t="str">
        <f t="shared" si="18"/>
        <v>INDECAEA1610823</v>
      </c>
    </row>
    <row r="163" spans="1:9">
      <c r="A163" s="226">
        <v>162</v>
      </c>
      <c r="B163" s="20">
        <v>45170</v>
      </c>
      <c r="C163" s="226" t="s">
        <v>281</v>
      </c>
      <c r="D163" s="226">
        <f t="shared" si="12"/>
        <v>1</v>
      </c>
      <c r="E163" s="21">
        <f t="shared" si="16"/>
        <v>9</v>
      </c>
      <c r="F163" s="21" t="str">
        <f t="shared" si="17"/>
        <v>19</v>
      </c>
      <c r="G163" s="21">
        <v>2023</v>
      </c>
      <c r="H163" s="226" t="s">
        <v>167</v>
      </c>
      <c r="I163" s="205" t="str">
        <f t="shared" si="18"/>
        <v>INDECAEA1620923</v>
      </c>
    </row>
    <row r="164" spans="1:9">
      <c r="A164" s="226">
        <v>163</v>
      </c>
      <c r="B164" s="20">
        <v>45173</v>
      </c>
      <c r="C164" s="226" t="s">
        <v>278</v>
      </c>
      <c r="D164" s="226">
        <f t="shared" si="12"/>
        <v>4</v>
      </c>
      <c r="E164" s="21">
        <f t="shared" si="16"/>
        <v>9</v>
      </c>
      <c r="F164" s="21" t="str">
        <f t="shared" si="17"/>
        <v>49</v>
      </c>
      <c r="G164" s="21">
        <v>2023</v>
      </c>
      <c r="H164" s="226" t="s">
        <v>167</v>
      </c>
      <c r="I164" s="205" t="str">
        <f t="shared" si="18"/>
        <v>INDECAEA1630923</v>
      </c>
    </row>
    <row r="165" spans="1:9">
      <c r="A165" s="226">
        <v>164</v>
      </c>
      <c r="B165" s="20">
        <v>45174</v>
      </c>
      <c r="C165" s="226" t="s">
        <v>279</v>
      </c>
      <c r="D165" s="226">
        <f t="shared" si="12"/>
        <v>5</v>
      </c>
      <c r="E165" s="21">
        <f t="shared" si="16"/>
        <v>9</v>
      </c>
      <c r="F165" s="21" t="str">
        <f t="shared" si="17"/>
        <v>59</v>
      </c>
      <c r="G165" s="21">
        <v>2023</v>
      </c>
      <c r="H165" s="226" t="s">
        <v>167</v>
      </c>
      <c r="I165" s="205" t="str">
        <f t="shared" si="18"/>
        <v>INDECAEA1640923</v>
      </c>
    </row>
    <row r="166" spans="1:9">
      <c r="A166" s="226">
        <v>165</v>
      </c>
      <c r="B166" s="20">
        <v>45175</v>
      </c>
      <c r="C166" s="226" t="s">
        <v>166</v>
      </c>
      <c r="D166" s="226">
        <f t="shared" si="12"/>
        <v>6</v>
      </c>
      <c r="E166" s="21">
        <f t="shared" si="16"/>
        <v>9</v>
      </c>
      <c r="F166" s="21" t="str">
        <f t="shared" si="17"/>
        <v>69</v>
      </c>
      <c r="G166" s="21">
        <v>2023</v>
      </c>
      <c r="H166" s="226" t="s">
        <v>167</v>
      </c>
      <c r="I166" s="205" t="str">
        <f t="shared" si="18"/>
        <v>INDECAEA1650923</v>
      </c>
    </row>
    <row r="167" spans="1:9">
      <c r="A167" s="226">
        <v>166</v>
      </c>
      <c r="B167" s="20">
        <v>45176</v>
      </c>
      <c r="C167" s="226" t="s">
        <v>280</v>
      </c>
      <c r="D167" s="226">
        <f t="shared" si="12"/>
        <v>7</v>
      </c>
      <c r="E167" s="21">
        <f t="shared" si="16"/>
        <v>9</v>
      </c>
      <c r="F167" s="21" t="str">
        <f t="shared" si="17"/>
        <v>79</v>
      </c>
      <c r="G167" s="21">
        <v>2023</v>
      </c>
      <c r="H167" s="226" t="s">
        <v>167</v>
      </c>
      <c r="I167" s="205" t="str">
        <f t="shared" si="18"/>
        <v>INDECAEA1660923</v>
      </c>
    </row>
    <row r="168" spans="1:9">
      <c r="A168" s="226">
        <v>167</v>
      </c>
      <c r="B168" s="20">
        <v>45177</v>
      </c>
      <c r="C168" s="226" t="s">
        <v>281</v>
      </c>
      <c r="D168" s="226">
        <f t="shared" si="12"/>
        <v>8</v>
      </c>
      <c r="E168" s="21">
        <f t="shared" si="16"/>
        <v>9</v>
      </c>
      <c r="F168" s="21" t="str">
        <f t="shared" si="17"/>
        <v>89</v>
      </c>
      <c r="G168" s="21">
        <v>2023</v>
      </c>
      <c r="H168" s="226" t="s">
        <v>167</v>
      </c>
      <c r="I168" s="205" t="str">
        <f t="shared" si="18"/>
        <v>INDECAEA1670923</v>
      </c>
    </row>
    <row r="169" spans="1:9">
      <c r="A169" s="226">
        <v>168</v>
      </c>
      <c r="B169" s="20">
        <v>45180</v>
      </c>
      <c r="C169" s="226" t="s">
        <v>278</v>
      </c>
      <c r="D169" s="226">
        <f t="shared" si="12"/>
        <v>11</v>
      </c>
      <c r="E169" s="21">
        <f t="shared" si="16"/>
        <v>9</v>
      </c>
      <c r="F169" s="21" t="str">
        <f t="shared" si="17"/>
        <v>119</v>
      </c>
      <c r="G169" s="21">
        <v>2023</v>
      </c>
      <c r="H169" s="226" t="s">
        <v>167</v>
      </c>
      <c r="I169" s="205" t="str">
        <f t="shared" si="18"/>
        <v>INDECAEA1680923</v>
      </c>
    </row>
    <row r="170" spans="1:9">
      <c r="A170" s="226">
        <v>169</v>
      </c>
      <c r="B170" s="20">
        <v>45181</v>
      </c>
      <c r="C170" s="226" t="s">
        <v>279</v>
      </c>
      <c r="D170" s="226">
        <f t="shared" si="12"/>
        <v>12</v>
      </c>
      <c r="E170" s="21">
        <f t="shared" si="16"/>
        <v>9</v>
      </c>
      <c r="F170" s="21" t="str">
        <f t="shared" si="17"/>
        <v>129</v>
      </c>
      <c r="G170" s="21">
        <v>2023</v>
      </c>
      <c r="H170" s="226" t="s">
        <v>167</v>
      </c>
      <c r="I170" s="205" t="str">
        <f t="shared" si="18"/>
        <v>INDECAEA1690923</v>
      </c>
    </row>
    <row r="171" spans="1:9">
      <c r="A171" s="226">
        <v>170</v>
      </c>
      <c r="B171" s="20">
        <v>45182</v>
      </c>
      <c r="C171" s="226" t="s">
        <v>166</v>
      </c>
      <c r="D171" s="226">
        <f t="shared" si="12"/>
        <v>13</v>
      </c>
      <c r="E171" s="21">
        <f t="shared" si="16"/>
        <v>9</v>
      </c>
      <c r="F171" s="21" t="str">
        <f t="shared" si="17"/>
        <v>139</v>
      </c>
      <c r="G171" s="21">
        <v>2023</v>
      </c>
      <c r="H171" s="226" t="s">
        <v>167</v>
      </c>
      <c r="I171" s="205" t="str">
        <f t="shared" si="18"/>
        <v>INDECAEA1700923</v>
      </c>
    </row>
    <row r="172" spans="1:9">
      <c r="A172" s="226">
        <v>171</v>
      </c>
      <c r="B172" s="20">
        <v>45183</v>
      </c>
      <c r="C172" s="226" t="s">
        <v>280</v>
      </c>
      <c r="D172" s="226">
        <f t="shared" si="12"/>
        <v>14</v>
      </c>
      <c r="E172" s="21">
        <f t="shared" si="16"/>
        <v>9</v>
      </c>
      <c r="F172" s="21" t="str">
        <f t="shared" si="17"/>
        <v>149</v>
      </c>
      <c r="G172" s="21">
        <v>2023</v>
      </c>
      <c r="H172" s="226" t="s">
        <v>167</v>
      </c>
      <c r="I172" s="205" t="str">
        <f t="shared" si="18"/>
        <v>INDECAEA1710923</v>
      </c>
    </row>
    <row r="173" spans="1:9">
      <c r="A173" s="226">
        <v>172</v>
      </c>
      <c r="B173" s="20">
        <v>45187</v>
      </c>
      <c r="C173" s="226" t="s">
        <v>278</v>
      </c>
      <c r="D173" s="226">
        <f t="shared" si="12"/>
        <v>18</v>
      </c>
      <c r="E173" s="21">
        <f t="shared" si="16"/>
        <v>9</v>
      </c>
      <c r="F173" s="21" t="str">
        <f t="shared" si="17"/>
        <v>189</v>
      </c>
      <c r="G173" s="21">
        <v>2023</v>
      </c>
      <c r="H173" s="226" t="s">
        <v>167</v>
      </c>
      <c r="I173" s="205" t="str">
        <f t="shared" si="18"/>
        <v>INDECAEA1720923</v>
      </c>
    </row>
    <row r="174" spans="1:9">
      <c r="A174" s="226">
        <v>173</v>
      </c>
      <c r="B174" s="20">
        <v>45188</v>
      </c>
      <c r="C174" s="226" t="s">
        <v>279</v>
      </c>
      <c r="D174" s="226">
        <f t="shared" si="12"/>
        <v>19</v>
      </c>
      <c r="E174" s="21">
        <f t="shared" si="16"/>
        <v>9</v>
      </c>
      <c r="F174" s="21" t="str">
        <f t="shared" si="17"/>
        <v>199</v>
      </c>
      <c r="G174" s="21">
        <v>2023</v>
      </c>
      <c r="H174" s="226" t="s">
        <v>167</v>
      </c>
      <c r="I174" s="205" t="str">
        <f t="shared" si="18"/>
        <v>INDECAEA1730923</v>
      </c>
    </row>
    <row r="175" spans="1:9">
      <c r="A175" s="226">
        <v>174</v>
      </c>
      <c r="B175" s="20">
        <v>45189</v>
      </c>
      <c r="C175" s="226" t="s">
        <v>166</v>
      </c>
      <c r="D175" s="226">
        <f t="shared" si="12"/>
        <v>20</v>
      </c>
      <c r="E175" s="21">
        <f t="shared" si="16"/>
        <v>9</v>
      </c>
      <c r="F175" s="21" t="str">
        <f t="shared" si="17"/>
        <v>209</v>
      </c>
      <c r="G175" s="21">
        <v>2023</v>
      </c>
      <c r="H175" s="226" t="s">
        <v>167</v>
      </c>
      <c r="I175" s="205" t="str">
        <f t="shared" si="18"/>
        <v>INDECAEA1740923</v>
      </c>
    </row>
    <row r="176" spans="1:9">
      <c r="A176" s="226">
        <v>175</v>
      </c>
      <c r="B176" s="20">
        <v>45190</v>
      </c>
      <c r="C176" s="226" t="s">
        <v>280</v>
      </c>
      <c r="D176" s="226">
        <f t="shared" si="12"/>
        <v>21</v>
      </c>
      <c r="E176" s="21">
        <f t="shared" si="16"/>
        <v>9</v>
      </c>
      <c r="F176" s="21" t="str">
        <f t="shared" si="17"/>
        <v>219</v>
      </c>
      <c r="G176" s="21">
        <v>2023</v>
      </c>
      <c r="H176" s="226" t="s">
        <v>167</v>
      </c>
      <c r="I176" s="205" t="str">
        <f t="shared" si="18"/>
        <v>INDECAEA1750923</v>
      </c>
    </row>
    <row r="177" spans="1:9">
      <c r="A177" s="226">
        <v>176</v>
      </c>
      <c r="B177" s="20">
        <v>45191</v>
      </c>
      <c r="C177" s="226" t="s">
        <v>281</v>
      </c>
      <c r="D177" s="226">
        <f t="shared" si="12"/>
        <v>22</v>
      </c>
      <c r="E177" s="21">
        <f t="shared" si="16"/>
        <v>9</v>
      </c>
      <c r="F177" s="21" t="str">
        <f t="shared" si="17"/>
        <v>229</v>
      </c>
      <c r="G177" s="21">
        <v>2023</v>
      </c>
      <c r="H177" s="226" t="s">
        <v>167</v>
      </c>
      <c r="I177" s="205" t="str">
        <f t="shared" si="18"/>
        <v>INDECAEA1760923</v>
      </c>
    </row>
    <row r="178" spans="1:9">
      <c r="A178" s="226">
        <v>177</v>
      </c>
      <c r="B178" s="20">
        <v>45194</v>
      </c>
      <c r="C178" s="226" t="s">
        <v>278</v>
      </c>
      <c r="D178" s="226">
        <f t="shared" si="12"/>
        <v>25</v>
      </c>
      <c r="E178" s="21">
        <f t="shared" si="16"/>
        <v>9</v>
      </c>
      <c r="F178" s="21" t="str">
        <f t="shared" si="17"/>
        <v>259</v>
      </c>
      <c r="G178" s="21">
        <v>2023</v>
      </c>
      <c r="H178" s="226" t="s">
        <v>167</v>
      </c>
      <c r="I178" s="205" t="str">
        <f t="shared" si="18"/>
        <v>INDECAEA1770923</v>
      </c>
    </row>
    <row r="179" spans="1:9">
      <c r="A179" s="226">
        <v>178</v>
      </c>
      <c r="B179" s="20">
        <v>45195</v>
      </c>
      <c r="C179" s="226" t="s">
        <v>279</v>
      </c>
      <c r="D179" s="226">
        <f t="shared" si="12"/>
        <v>26</v>
      </c>
      <c r="E179" s="21">
        <f t="shared" si="16"/>
        <v>9</v>
      </c>
      <c r="F179" s="21" t="str">
        <f t="shared" si="17"/>
        <v>269</v>
      </c>
      <c r="G179" s="21">
        <v>2023</v>
      </c>
      <c r="H179" s="226" t="s">
        <v>167</v>
      </c>
      <c r="I179" s="205" t="str">
        <f t="shared" si="18"/>
        <v>INDECAEA1780923</v>
      </c>
    </row>
    <row r="180" spans="1:9">
      <c r="A180" s="226">
        <v>179</v>
      </c>
      <c r="B180" s="20">
        <v>45196</v>
      </c>
      <c r="C180" s="226" t="s">
        <v>166</v>
      </c>
      <c r="D180" s="226">
        <f t="shared" si="12"/>
        <v>27</v>
      </c>
      <c r="E180" s="21">
        <f t="shared" si="16"/>
        <v>9</v>
      </c>
      <c r="F180" s="21" t="str">
        <f t="shared" si="17"/>
        <v>279</v>
      </c>
      <c r="G180" s="21">
        <v>2023</v>
      </c>
      <c r="H180" s="226" t="s">
        <v>167</v>
      </c>
      <c r="I180" s="205" t="str">
        <f t="shared" si="18"/>
        <v>INDECAEA1790923</v>
      </c>
    </row>
    <row r="181" spans="1:9">
      <c r="A181" s="226">
        <v>180</v>
      </c>
      <c r="B181" s="20">
        <v>45197</v>
      </c>
      <c r="C181" s="226" t="s">
        <v>280</v>
      </c>
      <c r="D181" s="226">
        <f t="shared" si="12"/>
        <v>28</v>
      </c>
      <c r="E181" s="21">
        <f t="shared" si="16"/>
        <v>9</v>
      </c>
      <c r="F181" s="21" t="str">
        <f t="shared" si="17"/>
        <v>289</v>
      </c>
      <c r="G181" s="21">
        <v>2023</v>
      </c>
      <c r="H181" s="226" t="s">
        <v>167</v>
      </c>
      <c r="I181" s="205" t="str">
        <f t="shared" si="18"/>
        <v>INDECAEA1800923</v>
      </c>
    </row>
    <row r="182" spans="1:9">
      <c r="A182" s="226">
        <v>181</v>
      </c>
      <c r="B182" s="20">
        <v>45198</v>
      </c>
      <c r="C182" s="226" t="s">
        <v>281</v>
      </c>
      <c r="D182" s="226">
        <f t="shared" si="12"/>
        <v>29</v>
      </c>
      <c r="E182" s="21">
        <f t="shared" si="16"/>
        <v>9</v>
      </c>
      <c r="F182" s="21" t="str">
        <f t="shared" si="17"/>
        <v>299</v>
      </c>
      <c r="G182" s="21">
        <v>2023</v>
      </c>
      <c r="H182" s="226" t="s">
        <v>167</v>
      </c>
      <c r="I182" s="205" t="str">
        <f t="shared" si="18"/>
        <v>INDECAEA1810923</v>
      </c>
    </row>
    <row r="183" spans="1:9">
      <c r="A183" s="226">
        <v>182</v>
      </c>
      <c r="B183" s="20">
        <v>45201</v>
      </c>
      <c r="C183" s="226" t="s">
        <v>278</v>
      </c>
      <c r="D183" s="226">
        <f t="shared" si="12"/>
        <v>2</v>
      </c>
      <c r="E183" s="21">
        <f t="shared" si="16"/>
        <v>10</v>
      </c>
      <c r="F183" s="21" t="str">
        <f t="shared" si="17"/>
        <v>210</v>
      </c>
      <c r="G183" s="21">
        <v>2023</v>
      </c>
      <c r="H183" s="226" t="s">
        <v>167</v>
      </c>
      <c r="I183" s="205" t="str">
        <f t="shared" si="18"/>
        <v>INDECAEA1821023</v>
      </c>
    </row>
    <row r="184" spans="1:9">
      <c r="A184" s="226">
        <v>183</v>
      </c>
      <c r="B184" s="20">
        <v>45202</v>
      </c>
      <c r="C184" s="226" t="s">
        <v>279</v>
      </c>
      <c r="D184" s="226">
        <f t="shared" si="12"/>
        <v>3</v>
      </c>
      <c r="E184" s="21">
        <f t="shared" si="16"/>
        <v>10</v>
      </c>
      <c r="F184" s="21" t="str">
        <f t="shared" si="17"/>
        <v>310</v>
      </c>
      <c r="G184" s="21">
        <v>2023</v>
      </c>
      <c r="H184" s="226" t="s">
        <v>167</v>
      </c>
      <c r="I184" s="205" t="str">
        <f t="shared" si="18"/>
        <v>INDECAEA1831023</v>
      </c>
    </row>
    <row r="185" spans="1:9">
      <c r="A185" s="226">
        <v>184</v>
      </c>
      <c r="B185" s="20">
        <v>45203</v>
      </c>
      <c r="C185" s="226" t="s">
        <v>166</v>
      </c>
      <c r="D185" s="226">
        <f t="shared" si="12"/>
        <v>4</v>
      </c>
      <c r="E185" s="21">
        <f t="shared" si="16"/>
        <v>10</v>
      </c>
      <c r="F185" s="21" t="str">
        <f t="shared" si="17"/>
        <v>410</v>
      </c>
      <c r="G185" s="21">
        <v>2023</v>
      </c>
      <c r="H185" s="226" t="s">
        <v>167</v>
      </c>
      <c r="I185" s="205" t="str">
        <f t="shared" si="18"/>
        <v>INDECAEA1841023</v>
      </c>
    </row>
    <row r="186" spans="1:9">
      <c r="A186" s="226">
        <v>185</v>
      </c>
      <c r="B186" s="20">
        <v>45204</v>
      </c>
      <c r="C186" s="226" t="s">
        <v>280</v>
      </c>
      <c r="D186" s="226">
        <f t="shared" si="12"/>
        <v>5</v>
      </c>
      <c r="E186" s="21">
        <f t="shared" si="16"/>
        <v>10</v>
      </c>
      <c r="F186" s="21" t="str">
        <f t="shared" si="17"/>
        <v>510</v>
      </c>
      <c r="G186" s="21">
        <v>2023</v>
      </c>
      <c r="H186" s="226" t="s">
        <v>167</v>
      </c>
      <c r="I186" s="205" t="str">
        <f t="shared" si="18"/>
        <v>INDECAEA1851023</v>
      </c>
    </row>
    <row r="187" spans="1:9">
      <c r="A187" s="226">
        <v>186</v>
      </c>
      <c r="B187" s="20">
        <v>45205</v>
      </c>
      <c r="C187" s="226" t="s">
        <v>281</v>
      </c>
      <c r="D187" s="226">
        <f t="shared" si="12"/>
        <v>6</v>
      </c>
      <c r="E187" s="21">
        <f t="shared" si="16"/>
        <v>10</v>
      </c>
      <c r="F187" s="21" t="str">
        <f t="shared" si="17"/>
        <v>610</v>
      </c>
      <c r="G187" s="21">
        <v>2023</v>
      </c>
      <c r="H187" s="226" t="s">
        <v>167</v>
      </c>
      <c r="I187" s="205" t="str">
        <f t="shared" si="18"/>
        <v>INDECAEA1861023</v>
      </c>
    </row>
    <row r="188" spans="1:9">
      <c r="A188" s="226">
        <v>187</v>
      </c>
      <c r="B188" s="20">
        <v>45208</v>
      </c>
      <c r="C188" s="226" t="s">
        <v>278</v>
      </c>
      <c r="D188" s="226">
        <f t="shared" si="12"/>
        <v>9</v>
      </c>
      <c r="E188" s="21">
        <f t="shared" si="16"/>
        <v>10</v>
      </c>
      <c r="F188" s="21" t="str">
        <f t="shared" si="17"/>
        <v>910</v>
      </c>
      <c r="G188" s="21">
        <v>2023</v>
      </c>
      <c r="H188" s="226" t="s">
        <v>167</v>
      </c>
      <c r="I188" s="205" t="str">
        <f t="shared" si="18"/>
        <v>INDECAEA1871023</v>
      </c>
    </row>
    <row r="189" spans="1:9">
      <c r="A189" s="226">
        <v>188</v>
      </c>
      <c r="B189" s="20">
        <v>45209</v>
      </c>
      <c r="C189" s="226" t="s">
        <v>279</v>
      </c>
      <c r="D189" s="226">
        <f t="shared" si="12"/>
        <v>10</v>
      </c>
      <c r="E189" s="21">
        <f t="shared" si="16"/>
        <v>10</v>
      </c>
      <c r="F189" s="21" t="str">
        <f t="shared" si="17"/>
        <v>1010</v>
      </c>
      <c r="G189" s="21">
        <v>2023</v>
      </c>
      <c r="H189" s="226" t="s">
        <v>167</v>
      </c>
      <c r="I189" s="205" t="str">
        <f t="shared" si="18"/>
        <v>INDECAEA1881023</v>
      </c>
    </row>
    <row r="190" spans="1:9">
      <c r="A190" s="226">
        <v>189</v>
      </c>
      <c r="B190" s="20">
        <v>45210</v>
      </c>
      <c r="C190" s="226" t="s">
        <v>166</v>
      </c>
      <c r="D190" s="226">
        <f t="shared" si="12"/>
        <v>11</v>
      </c>
      <c r="E190" s="21">
        <f t="shared" si="16"/>
        <v>10</v>
      </c>
      <c r="F190" s="21" t="str">
        <f t="shared" si="17"/>
        <v>1110</v>
      </c>
      <c r="G190" s="21">
        <v>2023</v>
      </c>
      <c r="H190" s="226" t="s">
        <v>167</v>
      </c>
      <c r="I190" s="205" t="str">
        <f t="shared" si="18"/>
        <v>INDECAEA1891023</v>
      </c>
    </row>
    <row r="191" spans="1:9">
      <c r="A191" s="226">
        <v>190</v>
      </c>
      <c r="B191" s="20">
        <v>45211</v>
      </c>
      <c r="C191" s="226" t="s">
        <v>280</v>
      </c>
      <c r="D191" s="226">
        <f t="shared" si="12"/>
        <v>12</v>
      </c>
      <c r="E191" s="21">
        <f t="shared" si="16"/>
        <v>10</v>
      </c>
      <c r="F191" s="21" t="str">
        <f t="shared" si="17"/>
        <v>1210</v>
      </c>
      <c r="G191" s="21">
        <v>2023</v>
      </c>
      <c r="H191" s="226" t="s">
        <v>167</v>
      </c>
      <c r="I191" s="205" t="str">
        <f t="shared" si="18"/>
        <v>INDECAEA1901023</v>
      </c>
    </row>
    <row r="192" spans="1:9">
      <c r="A192" s="226">
        <v>191</v>
      </c>
      <c r="B192" s="20">
        <v>45212</v>
      </c>
      <c r="C192" s="226" t="s">
        <v>281</v>
      </c>
      <c r="D192" s="226">
        <f t="shared" si="12"/>
        <v>13</v>
      </c>
      <c r="E192" s="21">
        <f t="shared" si="16"/>
        <v>10</v>
      </c>
      <c r="F192" s="21" t="str">
        <f t="shared" si="17"/>
        <v>1310</v>
      </c>
      <c r="G192" s="21">
        <v>2023</v>
      </c>
      <c r="H192" s="226" t="s">
        <v>167</v>
      </c>
      <c r="I192" s="205" t="str">
        <f t="shared" si="18"/>
        <v>INDECAEA1911023</v>
      </c>
    </row>
    <row r="193" spans="1:9">
      <c r="A193" s="226">
        <v>192</v>
      </c>
      <c r="B193" s="20">
        <v>45215</v>
      </c>
      <c r="C193" s="226" t="s">
        <v>278</v>
      </c>
      <c r="D193" s="226">
        <f t="shared" si="12"/>
        <v>16</v>
      </c>
      <c r="E193" s="21">
        <f t="shared" si="16"/>
        <v>10</v>
      </c>
      <c r="F193" s="21" t="str">
        <f t="shared" si="17"/>
        <v>1610</v>
      </c>
      <c r="G193" s="21">
        <v>2023</v>
      </c>
      <c r="H193" s="226" t="s">
        <v>167</v>
      </c>
      <c r="I193" s="205" t="str">
        <f t="shared" si="18"/>
        <v>INDECAEA1921023</v>
      </c>
    </row>
    <row r="194" spans="1:9">
      <c r="A194" s="226">
        <v>193</v>
      </c>
      <c r="B194" s="20">
        <v>45216</v>
      </c>
      <c r="C194" s="226" t="s">
        <v>279</v>
      </c>
      <c r="D194" s="226">
        <f t="shared" si="12"/>
        <v>17</v>
      </c>
      <c r="E194" s="21">
        <f t="shared" si="16"/>
        <v>10</v>
      </c>
      <c r="F194" s="21" t="str">
        <f t="shared" si="17"/>
        <v>1710</v>
      </c>
      <c r="G194" s="21">
        <v>2023</v>
      </c>
      <c r="H194" s="226" t="s">
        <v>167</v>
      </c>
      <c r="I194" s="205" t="str">
        <f t="shared" si="18"/>
        <v>INDECAEA1931023</v>
      </c>
    </row>
    <row r="195" spans="1:9">
      <c r="A195" s="226">
        <v>194</v>
      </c>
      <c r="B195" s="20">
        <v>45217</v>
      </c>
      <c r="C195" s="226" t="s">
        <v>166</v>
      </c>
      <c r="D195" s="226">
        <f t="shared" si="12"/>
        <v>18</v>
      </c>
      <c r="E195" s="21">
        <f t="shared" si="16"/>
        <v>10</v>
      </c>
      <c r="F195" s="21" t="str">
        <f t="shared" si="17"/>
        <v>1810</v>
      </c>
      <c r="G195" s="21">
        <v>2023</v>
      </c>
      <c r="H195" s="226" t="s">
        <v>167</v>
      </c>
      <c r="I195" s="205" t="str">
        <f t="shared" si="18"/>
        <v>INDECAEA1941023</v>
      </c>
    </row>
    <row r="196" spans="1:9">
      <c r="A196" s="226">
        <v>195</v>
      </c>
      <c r="B196" s="20">
        <v>45218</v>
      </c>
      <c r="C196" s="226" t="s">
        <v>280</v>
      </c>
      <c r="D196" s="226">
        <f t="shared" ref="D196:D241" si="19">+DAY(B196)</f>
        <v>19</v>
      </c>
      <c r="E196" s="21">
        <f t="shared" si="16"/>
        <v>10</v>
      </c>
      <c r="F196" s="21" t="str">
        <f t="shared" si="17"/>
        <v>1910</v>
      </c>
      <c r="G196" s="21">
        <v>2023</v>
      </c>
      <c r="H196" s="226" t="s">
        <v>167</v>
      </c>
      <c r="I196" s="205" t="str">
        <f t="shared" si="18"/>
        <v>INDECAEA1951023</v>
      </c>
    </row>
    <row r="197" spans="1:9">
      <c r="A197" s="226">
        <v>196</v>
      </c>
      <c r="B197" s="20">
        <v>45219</v>
      </c>
      <c r="C197" s="226" t="s">
        <v>281</v>
      </c>
      <c r="D197" s="226">
        <f t="shared" si="19"/>
        <v>20</v>
      </c>
      <c r="E197" s="21">
        <f t="shared" si="16"/>
        <v>10</v>
      </c>
      <c r="F197" s="21" t="str">
        <f t="shared" si="17"/>
        <v>2010</v>
      </c>
      <c r="G197" s="21">
        <v>2023</v>
      </c>
      <c r="H197" s="226" t="s">
        <v>167</v>
      </c>
      <c r="I197" s="205" t="str">
        <f t="shared" si="18"/>
        <v>INDECAEA1961023</v>
      </c>
    </row>
    <row r="198" spans="1:9">
      <c r="A198" s="226">
        <v>197</v>
      </c>
      <c r="B198" s="20">
        <v>45222</v>
      </c>
      <c r="C198" s="226" t="s">
        <v>278</v>
      </c>
      <c r="D198" s="226">
        <f t="shared" si="19"/>
        <v>23</v>
      </c>
      <c r="E198" s="21">
        <f t="shared" si="16"/>
        <v>10</v>
      </c>
      <c r="F198" s="21" t="str">
        <f t="shared" si="17"/>
        <v>2310</v>
      </c>
      <c r="G198" s="21">
        <v>2023</v>
      </c>
      <c r="H198" s="226" t="s">
        <v>167</v>
      </c>
      <c r="I198" s="205" t="str">
        <f t="shared" si="18"/>
        <v>INDECAEA1971023</v>
      </c>
    </row>
    <row r="199" spans="1:9">
      <c r="A199" s="226">
        <v>198</v>
      </c>
      <c r="B199" s="20">
        <v>45223</v>
      </c>
      <c r="C199" s="226" t="s">
        <v>279</v>
      </c>
      <c r="D199" s="226">
        <f t="shared" si="19"/>
        <v>24</v>
      </c>
      <c r="E199" s="21">
        <f t="shared" si="16"/>
        <v>10</v>
      </c>
      <c r="F199" s="21" t="str">
        <f t="shared" si="17"/>
        <v>2410</v>
      </c>
      <c r="G199" s="21">
        <v>2023</v>
      </c>
      <c r="H199" s="226" t="s">
        <v>167</v>
      </c>
      <c r="I199" s="205" t="str">
        <f t="shared" si="18"/>
        <v>INDECAEA1981023</v>
      </c>
    </row>
    <row r="200" spans="1:9">
      <c r="A200" s="226">
        <v>199</v>
      </c>
      <c r="B200" s="20">
        <v>45224</v>
      </c>
      <c r="C200" s="226" t="s">
        <v>166</v>
      </c>
      <c r="D200" s="226">
        <f t="shared" si="19"/>
        <v>25</v>
      </c>
      <c r="E200" s="21">
        <f t="shared" si="16"/>
        <v>10</v>
      </c>
      <c r="F200" s="21" t="str">
        <f t="shared" si="17"/>
        <v>2510</v>
      </c>
      <c r="G200" s="21">
        <v>2023</v>
      </c>
      <c r="H200" s="226" t="s">
        <v>167</v>
      </c>
      <c r="I200" s="205" t="str">
        <f t="shared" si="18"/>
        <v>INDECAEA1991023</v>
      </c>
    </row>
    <row r="201" spans="1:9">
      <c r="A201" s="226">
        <v>200</v>
      </c>
      <c r="B201" s="20">
        <v>45225</v>
      </c>
      <c r="C201" s="226" t="s">
        <v>280</v>
      </c>
      <c r="D201" s="226">
        <f t="shared" si="19"/>
        <v>26</v>
      </c>
      <c r="E201" s="21">
        <f t="shared" si="16"/>
        <v>10</v>
      </c>
      <c r="F201" s="21" t="str">
        <f t="shared" si="17"/>
        <v>2610</v>
      </c>
      <c r="G201" s="21">
        <v>2023</v>
      </c>
      <c r="H201" s="226" t="s">
        <v>167</v>
      </c>
      <c r="I201" s="205" t="str">
        <f t="shared" si="18"/>
        <v>INDECAEA2001023</v>
      </c>
    </row>
    <row r="202" spans="1:9">
      <c r="A202" s="226">
        <v>201</v>
      </c>
      <c r="B202" s="20">
        <v>45226</v>
      </c>
      <c r="C202" s="226" t="s">
        <v>281</v>
      </c>
      <c r="D202" s="226">
        <f t="shared" si="19"/>
        <v>27</v>
      </c>
      <c r="E202" s="21">
        <f t="shared" si="16"/>
        <v>10</v>
      </c>
      <c r="F202" s="21" t="str">
        <f t="shared" si="17"/>
        <v>2710</v>
      </c>
      <c r="G202" s="21">
        <v>2023</v>
      </c>
      <c r="H202" s="226" t="s">
        <v>167</v>
      </c>
      <c r="I202" s="205" t="str">
        <f t="shared" si="18"/>
        <v>INDECAEA2011023</v>
      </c>
    </row>
    <row r="203" spans="1:9">
      <c r="A203" s="226">
        <v>202</v>
      </c>
      <c r="B203" s="20">
        <v>45229</v>
      </c>
      <c r="C203" s="226" t="s">
        <v>278</v>
      </c>
      <c r="D203" s="226">
        <f t="shared" si="19"/>
        <v>30</v>
      </c>
      <c r="E203" s="21">
        <f t="shared" si="16"/>
        <v>10</v>
      </c>
      <c r="F203" s="21" t="str">
        <f t="shared" si="17"/>
        <v>3010</v>
      </c>
      <c r="G203" s="21">
        <v>2023</v>
      </c>
      <c r="H203" s="226" t="s">
        <v>167</v>
      </c>
      <c r="I203" s="205" t="str">
        <f t="shared" si="18"/>
        <v>INDECAEA2021023</v>
      </c>
    </row>
    <row r="204" spans="1:9">
      <c r="A204" s="226">
        <v>203</v>
      </c>
      <c r="B204" s="20">
        <v>45230</v>
      </c>
      <c r="C204" s="226" t="s">
        <v>279</v>
      </c>
      <c r="D204" s="226">
        <f t="shared" si="19"/>
        <v>31</v>
      </c>
      <c r="E204" s="21">
        <f t="shared" si="16"/>
        <v>10</v>
      </c>
      <c r="F204" s="21" t="str">
        <f t="shared" si="17"/>
        <v>3110</v>
      </c>
      <c r="G204" s="21">
        <v>2023</v>
      </c>
      <c r="H204" s="226" t="s">
        <v>167</v>
      </c>
      <c r="I204" s="205" t="str">
        <f t="shared" si="18"/>
        <v>INDECAEA2031023</v>
      </c>
    </row>
    <row r="205" spans="1:9">
      <c r="A205" s="226">
        <v>204</v>
      </c>
      <c r="B205" s="20">
        <v>45231</v>
      </c>
      <c r="C205" s="226" t="s">
        <v>166</v>
      </c>
      <c r="D205" s="226">
        <f t="shared" si="19"/>
        <v>1</v>
      </c>
      <c r="E205" s="21">
        <f t="shared" si="16"/>
        <v>11</v>
      </c>
      <c r="F205" s="21" t="str">
        <f t="shared" si="17"/>
        <v>111</v>
      </c>
      <c r="G205" s="21">
        <v>2023</v>
      </c>
      <c r="H205" s="226" t="s">
        <v>167</v>
      </c>
      <c r="I205" s="205" t="str">
        <f t="shared" si="18"/>
        <v>INDECAEA2041123</v>
      </c>
    </row>
    <row r="206" spans="1:9">
      <c r="A206" s="226">
        <v>205</v>
      </c>
      <c r="B206" s="20">
        <v>45233</v>
      </c>
      <c r="C206" s="226" t="s">
        <v>281</v>
      </c>
      <c r="D206" s="226">
        <f t="shared" si="19"/>
        <v>3</v>
      </c>
      <c r="E206" s="21">
        <f t="shared" si="16"/>
        <v>11</v>
      </c>
      <c r="F206" s="21" t="str">
        <f t="shared" si="17"/>
        <v>311</v>
      </c>
      <c r="G206" s="21">
        <v>2023</v>
      </c>
      <c r="H206" s="226" t="s">
        <v>167</v>
      </c>
      <c r="I206" s="205" t="str">
        <f t="shared" si="18"/>
        <v>INDECAEA2051123</v>
      </c>
    </row>
    <row r="207" spans="1:9">
      <c r="A207" s="226">
        <v>206</v>
      </c>
      <c r="B207" s="20">
        <v>45236</v>
      </c>
      <c r="C207" s="226" t="s">
        <v>278</v>
      </c>
      <c r="D207" s="226">
        <f t="shared" si="19"/>
        <v>6</v>
      </c>
      <c r="E207" s="21">
        <f t="shared" si="16"/>
        <v>11</v>
      </c>
      <c r="F207" s="21" t="str">
        <f t="shared" si="17"/>
        <v>611</v>
      </c>
      <c r="G207" s="21">
        <v>2023</v>
      </c>
      <c r="H207" s="226" t="s">
        <v>167</v>
      </c>
      <c r="I207" s="205" t="str">
        <f t="shared" si="18"/>
        <v>INDECAEA2061123</v>
      </c>
    </row>
    <row r="208" spans="1:9">
      <c r="A208" s="226">
        <v>207</v>
      </c>
      <c r="B208" s="20">
        <v>45237</v>
      </c>
      <c r="C208" s="226" t="s">
        <v>279</v>
      </c>
      <c r="D208" s="226">
        <f t="shared" si="19"/>
        <v>7</v>
      </c>
      <c r="E208" s="21">
        <f t="shared" si="16"/>
        <v>11</v>
      </c>
      <c r="F208" s="21" t="str">
        <f t="shared" si="17"/>
        <v>711</v>
      </c>
      <c r="G208" s="21">
        <v>2023</v>
      </c>
      <c r="H208" s="226" t="s">
        <v>167</v>
      </c>
      <c r="I208" s="205" t="str">
        <f t="shared" si="18"/>
        <v>INDECAEA2071123</v>
      </c>
    </row>
    <row r="209" spans="1:9">
      <c r="A209" s="226">
        <v>208</v>
      </c>
      <c r="B209" s="20">
        <v>45238</v>
      </c>
      <c r="C209" s="226" t="s">
        <v>166</v>
      </c>
      <c r="D209" s="226">
        <f t="shared" si="19"/>
        <v>8</v>
      </c>
      <c r="E209" s="21">
        <f t="shared" si="16"/>
        <v>11</v>
      </c>
      <c r="F209" s="21" t="str">
        <f t="shared" si="17"/>
        <v>811</v>
      </c>
      <c r="G209" s="21">
        <v>2023</v>
      </c>
      <c r="H209" s="226" t="s">
        <v>167</v>
      </c>
      <c r="I209" s="205" t="str">
        <f t="shared" si="18"/>
        <v>INDECAEA2081123</v>
      </c>
    </row>
    <row r="210" spans="1:9">
      <c r="A210" s="226">
        <v>209</v>
      </c>
      <c r="B210" s="20">
        <v>45239</v>
      </c>
      <c r="C210" s="226" t="s">
        <v>280</v>
      </c>
      <c r="D210" s="226">
        <f t="shared" si="19"/>
        <v>9</v>
      </c>
      <c r="E210" s="21">
        <f t="shared" si="16"/>
        <v>11</v>
      </c>
      <c r="F210" s="21" t="str">
        <f t="shared" si="17"/>
        <v>911</v>
      </c>
      <c r="G210" s="21">
        <v>2023</v>
      </c>
      <c r="H210" s="226" t="s">
        <v>167</v>
      </c>
      <c r="I210" s="205" t="str">
        <f t="shared" si="18"/>
        <v>INDECAEA2091123</v>
      </c>
    </row>
    <row r="211" spans="1:9">
      <c r="A211" s="226">
        <v>210</v>
      </c>
      <c r="B211" s="20">
        <v>45240</v>
      </c>
      <c r="C211" s="226" t="s">
        <v>281</v>
      </c>
      <c r="D211" s="226">
        <f t="shared" si="19"/>
        <v>10</v>
      </c>
      <c r="E211" s="21">
        <f t="shared" si="16"/>
        <v>11</v>
      </c>
      <c r="F211" s="21" t="str">
        <f t="shared" si="17"/>
        <v>1011</v>
      </c>
      <c r="G211" s="21">
        <v>2023</v>
      </c>
      <c r="H211" s="226" t="s">
        <v>167</v>
      </c>
      <c r="I211" s="205" t="str">
        <f t="shared" si="18"/>
        <v>INDECAEA2101123</v>
      </c>
    </row>
    <row r="212" spans="1:9">
      <c r="A212" s="226">
        <v>211</v>
      </c>
      <c r="B212" s="20">
        <v>45243</v>
      </c>
      <c r="C212" s="226" t="s">
        <v>278</v>
      </c>
      <c r="D212" s="226">
        <f t="shared" si="19"/>
        <v>13</v>
      </c>
      <c r="E212" s="21">
        <f t="shared" si="16"/>
        <v>11</v>
      </c>
      <c r="F212" s="21" t="str">
        <f t="shared" si="17"/>
        <v>1311</v>
      </c>
      <c r="G212" s="21">
        <v>2023</v>
      </c>
      <c r="H212" s="226" t="s">
        <v>167</v>
      </c>
      <c r="I212" s="205" t="str">
        <f t="shared" si="18"/>
        <v>INDECAEA2111123</v>
      </c>
    </row>
    <row r="213" spans="1:9">
      <c r="A213" s="226">
        <v>212</v>
      </c>
      <c r="B213" s="20">
        <v>45244</v>
      </c>
      <c r="C213" s="226" t="s">
        <v>279</v>
      </c>
      <c r="D213" s="226">
        <f t="shared" si="19"/>
        <v>14</v>
      </c>
      <c r="E213" s="21">
        <f t="shared" si="16"/>
        <v>11</v>
      </c>
      <c r="F213" s="21" t="str">
        <f t="shared" si="17"/>
        <v>1411</v>
      </c>
      <c r="G213" s="21">
        <v>2023</v>
      </c>
      <c r="H213" s="226" t="s">
        <v>167</v>
      </c>
      <c r="I213" s="205" t="str">
        <f t="shared" si="18"/>
        <v>INDECAEA2121123</v>
      </c>
    </row>
    <row r="214" spans="1:9">
      <c r="A214" s="226">
        <v>213</v>
      </c>
      <c r="B214" s="20">
        <v>45245</v>
      </c>
      <c r="C214" s="226" t="s">
        <v>166</v>
      </c>
      <c r="D214" s="226">
        <f t="shared" si="19"/>
        <v>15</v>
      </c>
      <c r="E214" s="21">
        <f t="shared" si="16"/>
        <v>11</v>
      </c>
      <c r="F214" s="21" t="str">
        <f t="shared" si="17"/>
        <v>1511</v>
      </c>
      <c r="G214" s="21">
        <v>2023</v>
      </c>
      <c r="H214" s="226" t="s">
        <v>167</v>
      </c>
      <c r="I214" s="205" t="str">
        <f t="shared" si="18"/>
        <v>INDECAEA2131123</v>
      </c>
    </row>
    <row r="215" spans="1:9">
      <c r="A215" s="226">
        <v>214</v>
      </c>
      <c r="B215" s="20">
        <v>45246</v>
      </c>
      <c r="C215" s="226" t="s">
        <v>280</v>
      </c>
      <c r="D215" s="226">
        <f t="shared" si="19"/>
        <v>16</v>
      </c>
      <c r="E215" s="21">
        <f t="shared" si="16"/>
        <v>11</v>
      </c>
      <c r="F215" s="21" t="str">
        <f t="shared" si="17"/>
        <v>1611</v>
      </c>
      <c r="G215" s="21">
        <v>2023</v>
      </c>
      <c r="H215" s="226" t="s">
        <v>167</v>
      </c>
      <c r="I215" s="205" t="str">
        <f t="shared" si="18"/>
        <v>INDECAEA2141123</v>
      </c>
    </row>
    <row r="216" spans="1:9">
      <c r="A216" s="226">
        <v>215</v>
      </c>
      <c r="B216" s="20">
        <v>45247</v>
      </c>
      <c r="C216" s="226" t="s">
        <v>281</v>
      </c>
      <c r="D216" s="226">
        <f t="shared" si="19"/>
        <v>17</v>
      </c>
      <c r="E216" s="21">
        <f t="shared" si="16"/>
        <v>11</v>
      </c>
      <c r="F216" s="21" t="str">
        <f t="shared" si="17"/>
        <v>1711</v>
      </c>
      <c r="G216" s="21">
        <v>2023</v>
      </c>
      <c r="H216" s="226" t="s">
        <v>167</v>
      </c>
      <c r="I216" s="205" t="str">
        <f t="shared" si="18"/>
        <v>INDECAEA2151123</v>
      </c>
    </row>
    <row r="217" spans="1:9">
      <c r="A217" s="226">
        <v>216</v>
      </c>
      <c r="B217" s="20">
        <v>45250</v>
      </c>
      <c r="C217" s="226" t="s">
        <v>278</v>
      </c>
      <c r="D217" s="226">
        <f t="shared" si="19"/>
        <v>20</v>
      </c>
      <c r="E217" s="21">
        <f t="shared" si="16"/>
        <v>11</v>
      </c>
      <c r="F217" s="21" t="str">
        <f t="shared" si="17"/>
        <v>2011</v>
      </c>
      <c r="G217" s="21">
        <v>2023</v>
      </c>
      <c r="H217" s="226" t="s">
        <v>167</v>
      </c>
      <c r="I217" s="205" t="str">
        <f t="shared" si="18"/>
        <v>INDECAEA2161123</v>
      </c>
    </row>
    <row r="218" spans="1:9">
      <c r="A218" s="226">
        <v>217</v>
      </c>
      <c r="B218" s="20">
        <v>45251</v>
      </c>
      <c r="C218" s="226" t="s">
        <v>279</v>
      </c>
      <c r="D218" s="226">
        <f t="shared" si="19"/>
        <v>21</v>
      </c>
      <c r="E218" s="21">
        <f t="shared" si="16"/>
        <v>11</v>
      </c>
      <c r="F218" s="21" t="str">
        <f t="shared" si="17"/>
        <v>2111</v>
      </c>
      <c r="G218" s="21">
        <v>2023</v>
      </c>
      <c r="H218" s="226" t="s">
        <v>167</v>
      </c>
      <c r="I218" s="205" t="str">
        <f t="shared" si="18"/>
        <v>INDECAEA2171123</v>
      </c>
    </row>
    <row r="219" spans="1:9">
      <c r="A219" s="226">
        <v>218</v>
      </c>
      <c r="B219" s="20">
        <v>45252</v>
      </c>
      <c r="C219" s="226" t="s">
        <v>166</v>
      </c>
      <c r="D219" s="226">
        <f t="shared" si="19"/>
        <v>22</v>
      </c>
      <c r="E219" s="21">
        <f t="shared" si="16"/>
        <v>11</v>
      </c>
      <c r="F219" s="21" t="str">
        <f t="shared" si="17"/>
        <v>2211</v>
      </c>
      <c r="G219" s="21">
        <v>2023</v>
      </c>
      <c r="H219" s="226" t="s">
        <v>167</v>
      </c>
      <c r="I219" s="205" t="str">
        <f t="shared" si="18"/>
        <v>INDECAEA2181123</v>
      </c>
    </row>
    <row r="220" spans="1:9">
      <c r="A220" s="226">
        <v>219</v>
      </c>
      <c r="B220" s="20">
        <v>45253</v>
      </c>
      <c r="C220" s="226" t="s">
        <v>280</v>
      </c>
      <c r="D220" s="226">
        <f t="shared" si="19"/>
        <v>23</v>
      </c>
      <c r="E220" s="21">
        <f t="shared" si="16"/>
        <v>11</v>
      </c>
      <c r="F220" s="21" t="str">
        <f t="shared" si="17"/>
        <v>2311</v>
      </c>
      <c r="G220" s="21">
        <v>2023</v>
      </c>
      <c r="H220" s="226" t="s">
        <v>167</v>
      </c>
      <c r="I220" s="205" t="str">
        <f t="shared" si="18"/>
        <v>INDECAEA2191123</v>
      </c>
    </row>
    <row r="221" spans="1:9">
      <c r="A221" s="226">
        <v>220</v>
      </c>
      <c r="B221" s="20">
        <v>45254</v>
      </c>
      <c r="C221" s="226" t="s">
        <v>281</v>
      </c>
      <c r="D221" s="226">
        <f t="shared" si="19"/>
        <v>24</v>
      </c>
      <c r="E221" s="21">
        <f t="shared" si="16"/>
        <v>11</v>
      </c>
      <c r="F221" s="21" t="str">
        <f t="shared" si="17"/>
        <v>2411</v>
      </c>
      <c r="G221" s="21">
        <v>2023</v>
      </c>
      <c r="H221" s="226" t="s">
        <v>167</v>
      </c>
      <c r="I221" s="205" t="str">
        <f t="shared" si="18"/>
        <v>INDECAEA2201123</v>
      </c>
    </row>
    <row r="222" spans="1:9">
      <c r="A222" s="226">
        <v>221</v>
      </c>
      <c r="B222" s="20">
        <v>45257</v>
      </c>
      <c r="C222" s="226" t="s">
        <v>278</v>
      </c>
      <c r="D222" s="226">
        <f t="shared" si="19"/>
        <v>27</v>
      </c>
      <c r="E222" s="21">
        <f t="shared" si="16"/>
        <v>11</v>
      </c>
      <c r="F222" s="21" t="str">
        <f t="shared" si="17"/>
        <v>2711</v>
      </c>
      <c r="G222" s="21">
        <v>2023</v>
      </c>
      <c r="H222" s="226" t="s">
        <v>167</v>
      </c>
      <c r="I222" s="205" t="str">
        <f t="shared" si="18"/>
        <v>INDECAEA2211123</v>
      </c>
    </row>
    <row r="223" spans="1:9">
      <c r="A223" s="226">
        <v>222</v>
      </c>
      <c r="B223" s="20">
        <v>45258</v>
      </c>
      <c r="C223" s="226" t="s">
        <v>279</v>
      </c>
      <c r="D223" s="226">
        <f t="shared" si="19"/>
        <v>28</v>
      </c>
      <c r="E223" s="21">
        <f t="shared" si="16"/>
        <v>11</v>
      </c>
      <c r="F223" s="21" t="str">
        <f t="shared" si="17"/>
        <v>2811</v>
      </c>
      <c r="G223" s="21">
        <v>2023</v>
      </c>
      <c r="H223" s="226" t="s">
        <v>167</v>
      </c>
      <c r="I223" s="205" t="str">
        <f t="shared" si="18"/>
        <v>INDECAEA2221123</v>
      </c>
    </row>
    <row r="224" spans="1:9">
      <c r="A224" s="226">
        <v>223</v>
      </c>
      <c r="B224" s="20">
        <v>45259</v>
      </c>
      <c r="C224" s="226" t="s">
        <v>166</v>
      </c>
      <c r="D224" s="226">
        <f t="shared" si="19"/>
        <v>29</v>
      </c>
      <c r="E224" s="21">
        <f t="shared" ref="E224:E241" si="20">+MONTH(B224)</f>
        <v>11</v>
      </c>
      <c r="F224" s="21" t="str">
        <f t="shared" ref="F224:F241" si="21">+CONCATENATE(D224,E224)</f>
        <v>2911</v>
      </c>
      <c r="G224" s="21">
        <v>2023</v>
      </c>
      <c r="H224" s="226" t="s">
        <v>167</v>
      </c>
      <c r="I224" s="205" t="str">
        <f t="shared" ref="I224:I241" si="22">+CONCATENATE(H224,IF(A224&lt;10,"00",IF(A224&lt;100,0,"")),A224,IF(E224&lt;10,0,""),E224,MID(G224,3,2))</f>
        <v>INDECAEA2231123</v>
      </c>
    </row>
    <row r="225" spans="1:9">
      <c r="A225" s="226">
        <v>224</v>
      </c>
      <c r="B225" s="20">
        <v>45260</v>
      </c>
      <c r="C225" s="226" t="s">
        <v>280</v>
      </c>
      <c r="D225" s="226">
        <f t="shared" si="19"/>
        <v>30</v>
      </c>
      <c r="E225" s="21">
        <f t="shared" si="20"/>
        <v>11</v>
      </c>
      <c r="F225" s="21" t="str">
        <f t="shared" si="21"/>
        <v>3011</v>
      </c>
      <c r="G225" s="21">
        <v>2023</v>
      </c>
      <c r="H225" s="226" t="s">
        <v>167</v>
      </c>
      <c r="I225" s="205" t="str">
        <f t="shared" si="22"/>
        <v>INDECAEA2241123</v>
      </c>
    </row>
    <row r="226" spans="1:9">
      <c r="A226" s="226">
        <v>225</v>
      </c>
      <c r="B226" s="20">
        <v>45261</v>
      </c>
      <c r="C226" s="226" t="s">
        <v>281</v>
      </c>
      <c r="D226" s="226">
        <f t="shared" si="19"/>
        <v>1</v>
      </c>
      <c r="E226" s="21">
        <f t="shared" si="20"/>
        <v>12</v>
      </c>
      <c r="F226" s="21" t="str">
        <f t="shared" si="21"/>
        <v>112</v>
      </c>
      <c r="G226" s="21">
        <v>2023</v>
      </c>
      <c r="H226" s="226" t="s">
        <v>167</v>
      </c>
      <c r="I226" s="205" t="str">
        <f t="shared" si="22"/>
        <v>INDECAEA2251223</v>
      </c>
    </row>
    <row r="227" spans="1:9">
      <c r="A227" s="226">
        <v>226</v>
      </c>
      <c r="B227" s="20">
        <v>45264</v>
      </c>
      <c r="C227" s="226" t="s">
        <v>278</v>
      </c>
      <c r="D227" s="226">
        <f t="shared" si="19"/>
        <v>4</v>
      </c>
      <c r="E227" s="21">
        <f t="shared" si="20"/>
        <v>12</v>
      </c>
      <c r="F227" s="21" t="str">
        <f t="shared" si="21"/>
        <v>412</v>
      </c>
      <c r="G227" s="21">
        <v>2023</v>
      </c>
      <c r="H227" s="226" t="s">
        <v>167</v>
      </c>
      <c r="I227" s="205" t="str">
        <f t="shared" si="22"/>
        <v>INDECAEA2261223</v>
      </c>
    </row>
    <row r="228" spans="1:9">
      <c r="A228" s="226">
        <v>227</v>
      </c>
      <c r="B228" s="20">
        <v>45265</v>
      </c>
      <c r="C228" s="226" t="s">
        <v>279</v>
      </c>
      <c r="D228" s="226">
        <f t="shared" si="19"/>
        <v>5</v>
      </c>
      <c r="E228" s="21">
        <f t="shared" si="20"/>
        <v>12</v>
      </c>
      <c r="F228" s="21" t="str">
        <f t="shared" si="21"/>
        <v>512</v>
      </c>
      <c r="G228" s="21">
        <v>2023</v>
      </c>
      <c r="H228" s="226" t="s">
        <v>167</v>
      </c>
      <c r="I228" s="205" t="str">
        <f t="shared" si="22"/>
        <v>INDECAEA2271223</v>
      </c>
    </row>
    <row r="229" spans="1:9">
      <c r="A229" s="226">
        <v>228</v>
      </c>
      <c r="B229" s="20">
        <v>45266</v>
      </c>
      <c r="C229" s="226" t="s">
        <v>166</v>
      </c>
      <c r="D229" s="226">
        <f t="shared" si="19"/>
        <v>6</v>
      </c>
      <c r="E229" s="21">
        <f t="shared" si="20"/>
        <v>12</v>
      </c>
      <c r="F229" s="21" t="str">
        <f t="shared" si="21"/>
        <v>612</v>
      </c>
      <c r="G229" s="21">
        <v>2023</v>
      </c>
      <c r="H229" s="226" t="s">
        <v>167</v>
      </c>
      <c r="I229" s="205" t="str">
        <f t="shared" si="22"/>
        <v>INDECAEA2281223</v>
      </c>
    </row>
    <row r="230" spans="1:9">
      <c r="A230" s="226">
        <v>229</v>
      </c>
      <c r="B230" s="20">
        <v>45267</v>
      </c>
      <c r="C230" s="226" t="s">
        <v>280</v>
      </c>
      <c r="D230" s="226">
        <f t="shared" si="19"/>
        <v>7</v>
      </c>
      <c r="E230" s="21">
        <f t="shared" si="20"/>
        <v>12</v>
      </c>
      <c r="F230" s="21" t="str">
        <f t="shared" si="21"/>
        <v>712</v>
      </c>
      <c r="G230" s="21">
        <v>2023</v>
      </c>
      <c r="H230" s="226" t="s">
        <v>167</v>
      </c>
      <c r="I230" s="205" t="str">
        <f t="shared" si="22"/>
        <v>INDECAEA2291223</v>
      </c>
    </row>
    <row r="231" spans="1:9">
      <c r="A231" s="226">
        <v>230</v>
      </c>
      <c r="B231" s="20">
        <v>45268</v>
      </c>
      <c r="C231" s="226" t="s">
        <v>281</v>
      </c>
      <c r="D231" s="226">
        <f t="shared" si="19"/>
        <v>8</v>
      </c>
      <c r="E231" s="21">
        <f t="shared" si="20"/>
        <v>12</v>
      </c>
      <c r="F231" s="21" t="str">
        <f t="shared" si="21"/>
        <v>812</v>
      </c>
      <c r="G231" s="21">
        <v>2023</v>
      </c>
      <c r="H231" s="226" t="s">
        <v>167</v>
      </c>
      <c r="I231" s="205" t="str">
        <f t="shared" si="22"/>
        <v>INDECAEA2301223</v>
      </c>
    </row>
    <row r="232" spans="1:9">
      <c r="A232" s="226">
        <v>231</v>
      </c>
      <c r="B232" s="20">
        <v>45271</v>
      </c>
      <c r="C232" s="226" t="s">
        <v>278</v>
      </c>
      <c r="D232" s="226">
        <f t="shared" si="19"/>
        <v>11</v>
      </c>
      <c r="E232" s="21">
        <f t="shared" si="20"/>
        <v>12</v>
      </c>
      <c r="F232" s="21" t="str">
        <f t="shared" si="21"/>
        <v>1112</v>
      </c>
      <c r="G232" s="21">
        <v>2023</v>
      </c>
      <c r="H232" s="226" t="s">
        <v>167</v>
      </c>
      <c r="I232" s="205" t="str">
        <f t="shared" si="22"/>
        <v>INDECAEA2311223</v>
      </c>
    </row>
    <row r="233" spans="1:9">
      <c r="A233" s="226">
        <v>232</v>
      </c>
      <c r="B233" s="20">
        <v>45272</v>
      </c>
      <c r="C233" s="226" t="s">
        <v>279</v>
      </c>
      <c r="D233" s="226">
        <f t="shared" si="19"/>
        <v>12</v>
      </c>
      <c r="E233" s="21">
        <f t="shared" si="20"/>
        <v>12</v>
      </c>
      <c r="F233" s="21" t="str">
        <f t="shared" si="21"/>
        <v>1212</v>
      </c>
      <c r="G233" s="21">
        <v>2023</v>
      </c>
      <c r="H233" s="226" t="s">
        <v>167</v>
      </c>
      <c r="I233" s="205" t="str">
        <f t="shared" si="22"/>
        <v>INDECAEA2321223</v>
      </c>
    </row>
    <row r="234" spans="1:9">
      <c r="A234" s="226">
        <v>233</v>
      </c>
      <c r="B234" s="20">
        <v>45273</v>
      </c>
      <c r="C234" s="226" t="s">
        <v>166</v>
      </c>
      <c r="D234" s="226">
        <f t="shared" si="19"/>
        <v>13</v>
      </c>
      <c r="E234" s="21">
        <f t="shared" si="20"/>
        <v>12</v>
      </c>
      <c r="F234" s="21" t="str">
        <f t="shared" si="21"/>
        <v>1312</v>
      </c>
      <c r="G234" s="21">
        <v>2023</v>
      </c>
      <c r="H234" s="226" t="s">
        <v>167</v>
      </c>
      <c r="I234" s="205" t="str">
        <f t="shared" si="22"/>
        <v>INDECAEA2331223</v>
      </c>
    </row>
    <row r="235" spans="1:9">
      <c r="A235" s="226">
        <v>234</v>
      </c>
      <c r="B235" s="20">
        <v>45274</v>
      </c>
      <c r="C235" s="226" t="s">
        <v>280</v>
      </c>
      <c r="D235" s="226">
        <f t="shared" si="19"/>
        <v>14</v>
      </c>
      <c r="E235" s="21">
        <f t="shared" si="20"/>
        <v>12</v>
      </c>
      <c r="F235" s="21" t="str">
        <f t="shared" si="21"/>
        <v>1412</v>
      </c>
      <c r="G235" s="21">
        <v>2023</v>
      </c>
      <c r="H235" s="226" t="s">
        <v>167</v>
      </c>
      <c r="I235" s="205" t="str">
        <f t="shared" si="22"/>
        <v>INDECAEA2341223</v>
      </c>
    </row>
    <row r="236" spans="1:9">
      <c r="A236" s="226">
        <v>235</v>
      </c>
      <c r="B236" s="20">
        <v>45275</v>
      </c>
      <c r="C236" s="226" t="s">
        <v>281</v>
      </c>
      <c r="D236" s="226">
        <f t="shared" si="19"/>
        <v>15</v>
      </c>
      <c r="E236" s="21">
        <f t="shared" si="20"/>
        <v>12</v>
      </c>
      <c r="F236" s="21" t="str">
        <f t="shared" si="21"/>
        <v>1512</v>
      </c>
      <c r="G236" s="21">
        <v>2023</v>
      </c>
      <c r="H236" s="226" t="s">
        <v>167</v>
      </c>
      <c r="I236" s="205" t="str">
        <f t="shared" si="22"/>
        <v>INDECAEA2351223</v>
      </c>
    </row>
    <row r="237" spans="1:9">
      <c r="A237" s="226">
        <v>236</v>
      </c>
      <c r="B237" s="20">
        <v>45278</v>
      </c>
      <c r="C237" s="226" t="s">
        <v>278</v>
      </c>
      <c r="D237" s="226">
        <f t="shared" si="19"/>
        <v>18</v>
      </c>
      <c r="E237" s="21">
        <f t="shared" si="20"/>
        <v>12</v>
      </c>
      <c r="F237" s="21" t="str">
        <f t="shared" si="21"/>
        <v>1812</v>
      </c>
      <c r="G237" s="21">
        <v>2023</v>
      </c>
      <c r="H237" s="226" t="s">
        <v>167</v>
      </c>
      <c r="I237" s="205" t="str">
        <f t="shared" si="22"/>
        <v>INDECAEA2361223</v>
      </c>
    </row>
    <row r="238" spans="1:9">
      <c r="A238" s="226">
        <v>237</v>
      </c>
      <c r="B238" s="20">
        <v>45279</v>
      </c>
      <c r="C238" s="226" t="s">
        <v>279</v>
      </c>
      <c r="D238" s="226">
        <f t="shared" si="19"/>
        <v>19</v>
      </c>
      <c r="E238" s="21">
        <f t="shared" si="20"/>
        <v>12</v>
      </c>
      <c r="F238" s="21" t="str">
        <f t="shared" si="21"/>
        <v>1912</v>
      </c>
      <c r="G238" s="21">
        <v>2023</v>
      </c>
      <c r="H238" s="226" t="s">
        <v>167</v>
      </c>
      <c r="I238" s="205" t="str">
        <f t="shared" si="22"/>
        <v>INDECAEA2371223</v>
      </c>
    </row>
    <row r="239" spans="1:9">
      <c r="A239" s="226">
        <v>238</v>
      </c>
      <c r="B239" s="20">
        <v>45280</v>
      </c>
      <c r="C239" s="226" t="s">
        <v>166</v>
      </c>
      <c r="D239" s="226">
        <f t="shared" si="19"/>
        <v>20</v>
      </c>
      <c r="E239" s="21">
        <f t="shared" si="20"/>
        <v>12</v>
      </c>
      <c r="F239" s="21" t="str">
        <f t="shared" si="21"/>
        <v>2012</v>
      </c>
      <c r="G239" s="21">
        <v>2023</v>
      </c>
      <c r="H239" s="226" t="s">
        <v>167</v>
      </c>
      <c r="I239" s="205" t="str">
        <f t="shared" si="22"/>
        <v>INDECAEA2381223</v>
      </c>
    </row>
    <row r="240" spans="1:9">
      <c r="A240" s="226">
        <v>239</v>
      </c>
      <c r="B240" s="20">
        <v>45281</v>
      </c>
      <c r="C240" s="226" t="s">
        <v>280</v>
      </c>
      <c r="D240" s="226">
        <f t="shared" si="19"/>
        <v>21</v>
      </c>
      <c r="E240" s="21">
        <f t="shared" si="20"/>
        <v>12</v>
      </c>
      <c r="F240" s="21" t="str">
        <f t="shared" si="21"/>
        <v>2112</v>
      </c>
      <c r="G240" s="21">
        <v>2023</v>
      </c>
      <c r="H240" s="226" t="s">
        <v>167</v>
      </c>
      <c r="I240" s="205" t="str">
        <f t="shared" si="22"/>
        <v>INDECAEA2391223</v>
      </c>
    </row>
    <row r="241" spans="1:9">
      <c r="A241" s="226">
        <v>240</v>
      </c>
      <c r="B241" s="20">
        <v>45282</v>
      </c>
      <c r="C241" s="226" t="s">
        <v>281</v>
      </c>
      <c r="D241" s="226">
        <f t="shared" si="19"/>
        <v>22</v>
      </c>
      <c r="E241" s="21">
        <f t="shared" si="20"/>
        <v>12</v>
      </c>
      <c r="F241" s="21" t="str">
        <f t="shared" si="21"/>
        <v>2212</v>
      </c>
      <c r="G241" s="21">
        <v>2023</v>
      </c>
      <c r="H241" s="226" t="s">
        <v>167</v>
      </c>
      <c r="I241" s="205" t="str">
        <f t="shared" si="22"/>
        <v>INDECAEA2401223</v>
      </c>
    </row>
  </sheetData>
  <sheetProtection algorithmName="SHA-512" hashValue="OqG2vwVYkaF76rs6dnNzIfd+eA/soJoWBgF3N4fJN9oTM5pbkbOtdplcKr6UxsBrnL2MrQFgp6Hkyry7lHXVwg==" saltValue="pBCDxsTwUSZqlvE2uKBYYg==" spinCount="100000" sheet="1" objects="1" scenarios="1"/>
  <autoFilter ref="A1:C241" xr:uid="{00000000-0009-0000-0000-00000D000000}"/>
  <phoneticPr fontId="81" type="noConversion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32</vt:i4>
      </vt:variant>
    </vt:vector>
  </HeadingPairs>
  <TitlesOfParts>
    <vt:vector size="46" baseType="lpstr">
      <vt:lpstr>Menu</vt:lpstr>
      <vt:lpstr>NoUsar</vt:lpstr>
      <vt:lpstr>Menu </vt:lpstr>
      <vt:lpstr>GranosBasicos</vt:lpstr>
      <vt:lpstr>GranosBasicos J </vt:lpstr>
      <vt:lpstr>Hortalizas</vt:lpstr>
      <vt:lpstr>Frutas</vt:lpstr>
      <vt:lpstr>Agroindustriales</vt:lpstr>
      <vt:lpstr>Pecuarios</vt:lpstr>
      <vt:lpstr>Pesqueros</vt:lpstr>
      <vt:lpstr>DatosBrutosN</vt:lpstr>
      <vt:lpstr>TD</vt:lpstr>
      <vt:lpstr>Hoja7</vt:lpstr>
      <vt:lpstr>numeracion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Agroindustriales!Títulos_a_imprimir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Fernando Alexander Palacios Rivas</cp:lastModifiedBy>
  <cp:lastPrinted>2023-06-13T19:49:52Z</cp:lastPrinted>
  <dcterms:created xsi:type="dcterms:W3CDTF">2009-02-18T19:20:20Z</dcterms:created>
  <dcterms:modified xsi:type="dcterms:W3CDTF">2023-06-13T19:49:59Z</dcterms:modified>
</cp:coreProperties>
</file>