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1. PRIMERA SEMANA\"/>
    </mc:Choice>
  </mc:AlternateContent>
  <xr:revisionPtr revIDLastSave="0" documentId="13_ncr:1_{3B6E7092-FE77-4DAB-9244-770B73E2530D}" xr6:coauthVersionLast="47" xr6:coauthVersionMax="47" xr10:uidLastSave="{00000000-0000-0000-0000-000000000000}"/>
  <workbookProtection workbookAlgorithmName="SHA-512" workbookHashValue="EQbQMeAevjU+mIdVk8XH+PeQBLX5iRwF+WY9tNtThUKgjj5TfBlUi3ZmkGH043UzKk72FGwH1Nk1ldzkOP6DXQ==" workbookSaltValue="JTV5l4HM/k+1Hq3ZEz0h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9" i="46" l="1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<sst xmlns="http://schemas.openxmlformats.org/spreadsheetml/2006/main" count="3862" uniqueCount="295">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</sst>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7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4.59000462963" createdVersion="7" refreshedVersion="7" minRefreshableVersion="3" recordCount="1337" xr:uid="{A669673C-1CA4-4A28-B0A4-158AF3279B6B}">
  <cacheSource type="worksheet">
    <worksheetSource ref="A1:AP1338" sheet="Hoja1"/>
  </cacheSource>
  <cacheFields count="42">
    <cacheField name="LLAVE" numFmtId="0">
      <sharedItems containsSemiMixedTypes="0" containsString="0" containsNumber="1" containsInteger="1" minValue="379759" maxValue="380578"/>
    </cacheField>
    <cacheField name="FOLIO" numFmtId="0">
      <sharedItems containsSemiMixedTypes="0" containsString="0" containsNumber="1" containsInteger="1" minValue="12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2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8">
        <n v="151"/>
        <n v="152"/>
        <n v="155"/>
        <n v="157"/>
        <n v="159"/>
        <n v="161"/>
        <n v="164"/>
        <n v="166"/>
        <n v="173"/>
        <n v="174"/>
        <n v="184"/>
        <n v="186"/>
        <n v="187"/>
        <n v="190"/>
        <n v="191"/>
        <n v="193"/>
        <n v="195"/>
        <n v="213"/>
        <n v="215"/>
        <n v="214"/>
        <n v="177"/>
        <n v="153"/>
        <n v="154"/>
        <n v="109"/>
        <n v="110"/>
        <n v="160"/>
        <n v="111"/>
        <n v="112"/>
        <n v="163"/>
        <n v="113"/>
        <n v="114"/>
        <n v="115"/>
        <n v="116"/>
        <n v="211"/>
        <n v="212"/>
        <n v="95"/>
        <n v="96"/>
        <n v="162"/>
        <n v="98"/>
        <n v="99"/>
        <n v="100"/>
        <n v="101"/>
        <n v="169"/>
        <n v="102"/>
        <n v="103"/>
        <n v="172"/>
        <n v="105"/>
        <n v="124"/>
        <n v="125"/>
        <n v="126"/>
        <n v="127"/>
        <n v="130"/>
        <n v="135"/>
        <n v="132"/>
        <n v="133"/>
        <n v="134"/>
        <n v="216"/>
        <n v="217"/>
        <n v="218"/>
        <n v="136"/>
        <n v="137"/>
        <n v="138"/>
        <n v="140"/>
        <n v="142"/>
        <n v="143"/>
        <n v="146"/>
        <n v="147"/>
        <n v="64"/>
        <n v="62"/>
        <n v="63"/>
        <n v="93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11"/>
        <n v="12"/>
        <n v="20"/>
        <n v="21"/>
        <n v="22"/>
        <n v="49"/>
        <n v="51"/>
        <n v="58"/>
        <n v="59"/>
        <n v="37"/>
        <n v="38"/>
        <n v="52"/>
        <n v="53"/>
        <n v="48"/>
        <n v="50"/>
        <n v="66"/>
        <n v="68"/>
        <n v="69"/>
        <n v="71"/>
        <n v="72"/>
        <n v="73"/>
        <n v="74"/>
        <n v="75"/>
        <n v="76"/>
        <n v="77"/>
        <n v="67"/>
        <n v="65"/>
        <n v="84"/>
        <n v="85"/>
        <n v="89"/>
        <n v="90"/>
        <n v="92"/>
        <n v="78"/>
        <n v="79"/>
        <n v="80"/>
        <n v="81"/>
        <n v="82"/>
        <n v="88"/>
        <n v="86"/>
        <n v="87"/>
        <n v="139"/>
        <n v="141"/>
        <n v="144"/>
        <n v="145"/>
        <n v="148"/>
        <n v="149"/>
        <n v="150"/>
        <n v="1"/>
        <n v="2"/>
        <n v="4"/>
        <n v="6"/>
        <n v="7"/>
        <n v="10"/>
        <n v="97"/>
        <n v="107"/>
        <n v="83"/>
        <n v="9"/>
        <n v="3"/>
        <n v="5"/>
        <n v="94"/>
        <n v="119"/>
        <n v="120"/>
        <n v="121"/>
        <n v="122"/>
        <n v="104"/>
        <n v="106"/>
        <n v="35"/>
      </sharedItems>
    </cacheField>
    <cacheField name="DESCRIPCION CPC" numFmtId="0">
      <sharedItems count="163">
        <s v="FINAL ENGORDE "/>
        <s v="INICIO ENGORDE "/>
        <s v="POSTURA"/>
        <s v="LECHERO 15% "/>
        <s v="SUPERLECHERO 22% "/>
        <s v="ENGORDE "/>
        <s v="BAYFOLAN FORTE"/>
        <s v="FÓRMULA 15-15-15 100 LBS"/>
        <s v="METALOZATO MULTIMINERAL"/>
        <s v="SULFATO DE AMONIO 21%N 100 LBS"/>
        <s v="PROPINEB"/>
        <s v="2,4-D"/>
        <s v="ATRAZINA"/>
        <s v="PARAQUAT"/>
        <s v="BETACIFLUTRINA+THIACLOPRID"/>
        <s v="CIPERMETRINA"/>
        <s v="METALDEHIDO+METIOCARB+METOMIL"/>
        <s v="BEBEDERO DE PISO"/>
        <s v="COMEDERO DE PISO "/>
        <s v="BOMBA DE MOCHILA 16 LITROS"/>
        <s v="UREA 46%N 100 LBS"/>
        <s v="DESARROLLO"/>
        <s v="INICIACION"/>
        <s v="LOMO DE AGUJA"/>
        <s v="LOMO DE ROLLIZO"/>
        <s v="POSTA ANGELINA"/>
        <s v="POSTA DE PECHO"/>
        <s v="INICIO "/>
        <s v="POSTA NEGRA"/>
        <s v="PUYAZO"/>
        <s v="SALON"/>
        <s v="SOLOMO"/>
        <s v="AZADON"/>
        <s v="BÁSCULA DE MESA "/>
        <s v="AJONJOLÍ"/>
        <s v="AZÚCAR"/>
        <s v="GESTACIÓN"/>
        <s v="CACAO "/>
        <s v="HARINA DE MAÍZ"/>
        <s v="HARINA DE TRIGO FUERTE"/>
        <s v="HARINA DE TRIGO SUAVE"/>
        <s v="FÓRMULA 16-20-0 100 LBS"/>
        <s v="MIEL DE ABEJA"/>
        <s v="PANELA PRIMERA CLASE"/>
        <s v="FÓRMULA 18-46-0  100 LBS"/>
        <s v="SAL "/>
        <s v="MUSLO DE POLLO"/>
        <s v="PECHUGA DE POLLO"/>
        <s v="HUEVO  GRANDE "/>
        <s v="HUEVO  MEDIANO "/>
        <s v="CREMA"/>
        <s v="QUESO FRESCO"/>
        <s v="QUESILLO"/>
        <s v="QUESO DURO BLANDO"/>
        <s v="QUESO DURO VIEJO"/>
        <s v="CUMA"/>
        <s v="HUIZUTE O CHUZO"/>
        <s v="MACHETE 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BANANO MADURO GRANDE"/>
        <s v="AGUACATE HASS GRANDE"/>
        <s v="AGUACATE HASS MEDIANO"/>
        <s v="ZAPOT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AJO CHINO"/>
        <s v="AJO CRIOLLO MEDIANO"/>
        <s v="CEBOLLA BLANCA SIN  TALLO GRANDE"/>
        <s v="CEBOLLA BLANCA SIN TALLO MEDIANA"/>
        <s v="CEBOLLA MORADA SIN TALLO "/>
        <s v="REPOLLO GRANDE"/>
        <s v="REPOLLO MEDIANO"/>
        <s v="ZANAHORIA GRANDE"/>
        <s v="ZANAHORIA MEDIANA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PLÁTANO MADURO GRANDE"/>
        <s v="PLÁTANO MADURO MEDIANO"/>
        <s v="TAMARINDO SIN CÁSCARA"/>
        <s v="MARACUYÁ REDONDA GRANDE"/>
        <s v="NARANJA PIÑA MEDIANA"/>
        <s v="NARANJA VALENCIA GRANDE"/>
        <s v="NARANJA VALENCIA MEDIANA"/>
        <s v="NARANJA VICTORIA MEDIANA"/>
        <s v="PIÑA HAWAIANA"/>
        <s v="PIÑA GOLDEN GRANDE"/>
        <s v="PIÑA GOLDEN MEDIANA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ARROZ ORO PRIMERA CLASE NACIONAL"/>
        <s v="FRIJOL  ROJO DE SEDA NACIONAL"/>
        <s v="FRIJOL  TINTO O CORRIENTE NACIONAL"/>
        <s v="FRIJOL BLANCO"/>
        <s v="SORGO "/>
        <s v="CACAHUETE O MANI"/>
        <s v="TRIGO"/>
        <s v="PAPAYA RED LADY GRANDE"/>
        <s v="MAÍZ BLANCO"/>
        <s v="FRIJOL  ROJO DE SEDA IMPORTADO"/>
        <s v="FRIJOL  TINTO O CORRIENTE IMPORTADO"/>
        <s v="ACHIOTE EN GRANO"/>
        <s v="CHICHARRON DE PORCINO"/>
        <s v="COSTILLA DE PORCINO"/>
        <s v="LOMO DE PORCINO"/>
        <s v="POSTA DE PORCINO"/>
        <s v="PANELA SEGUNDA CLASE"/>
        <s v="SOYA"/>
        <s v="LECHUGA DE CABEZA GRAND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CARNE BOVINO"/>
        <s v="AGRO INDUSTRIALES"/>
        <s v="CARNE DE POLLO"/>
        <s v="PRODUCTOS AVICOLAS"/>
        <s v="LACTEOS"/>
        <s v="PRODUCTOS PESQUEROS"/>
        <s v="FRUTAS"/>
        <s v="HORTALIZAS"/>
        <s v="GRANOS BASICOS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5">
        <s v="SAN MIGUEL"/>
        <s v="SANTA ANA"/>
        <s v="TIENDONA"/>
        <s v="SENSUNTEPEQUE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7"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1.85"/>
    <m/>
    <s v="Dec  4 2023  1:03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4.75"/>
    <m/>
    <s v="Dec  4 2023  1:04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0.8"/>
    <m/>
    <s v="Dec  4 2023  1:04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2.4"/>
    <m/>
    <s v="Dec  4 2023  1:04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6.1"/>
    <m/>
    <s v="Dec  4 2023  1:04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4"/>
    <m/>
    <s v="Dec  4 2023  1:04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0.5"/>
    <m/>
    <s v="Dec  4 2023  1:05PM"/>
    <x v="6"/>
    <x v="6"/>
    <n v="47"/>
    <s v="LITRO"/>
    <n v="2"/>
    <s v="INSUMOS AGRICOLAS"/>
    <n v="15"/>
    <x v="4"/>
    <n v="0"/>
    <n v="0"/>
    <m/>
    <s v="BAYFOLAN FORTE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3.950000000000003"/>
    <m/>
    <s v="Dec  4 2023  1:05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7.95"/>
    <m/>
    <s v="Dec  4 2023  1:05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4.9"/>
    <m/>
    <s v="Dec  4 2023  1:05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4.95"/>
    <m/>
    <s v="Dec  4 2023  1:05PM"/>
    <x v="10"/>
    <x v="10"/>
    <n v="84"/>
    <s v="SOBRE 750 GRAMOS"/>
    <n v="2"/>
    <s v="INSUMOS AGRICOLAS"/>
    <n v="16"/>
    <x v="5"/>
    <n v="0"/>
    <n v="0"/>
    <m/>
    <s v="ANTRACOL 70 WP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"/>
    <m/>
    <s v="Dec  4 2023  1:05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.5"/>
    <m/>
    <s v="Dec  4 2023  1:05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.35"/>
    <m/>
    <s v="Dec  4 2023  1:05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3.35"/>
    <m/>
    <s v="Dec  4 2023  1:06PM"/>
    <x v="14"/>
    <x v="14"/>
    <n v="2"/>
    <s v="1/2  LITRO"/>
    <n v="2"/>
    <s v="INSUMOS AGRICOLAS"/>
    <n v="18"/>
    <x v="7"/>
    <n v="0"/>
    <n v="0"/>
    <m/>
    <s v="MONARCA 11.25 SE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0.95"/>
    <m/>
    <s v="Dec  4 2023  1:06PM"/>
    <x v="15"/>
    <x v="15"/>
    <n v="47"/>
    <s v="LITRO"/>
    <n v="2"/>
    <s v="INSUMOS AGRICOLAS"/>
    <n v="18"/>
    <x v="7"/>
    <n v="0"/>
    <n v="0"/>
    <m/>
    <s v="CIPERMETRINA 25 EC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.95"/>
    <m/>
    <s v="Dec  4 2023  1:06PM"/>
    <x v="16"/>
    <x v="16"/>
    <n v="45"/>
    <s v="LIBRA"/>
    <n v="2"/>
    <s v="INSUMOS AGRICOLAS"/>
    <n v="18"/>
    <x v="7"/>
    <n v="0"/>
    <n v="0"/>
    <m/>
    <s v="CARACOLEX 5.95 RB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"/>
    <m/>
    <s v="Dec  4 2023  1:06PM"/>
    <x v="17"/>
    <x v="17"/>
    <n v="85"/>
    <s v="UNIDAD"/>
    <n v="3"/>
    <s v="MAQUINARIA Y EQUIPO"/>
    <n v="21"/>
    <x v="8"/>
    <n v="0"/>
    <n v="0"/>
    <m/>
    <m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.95"/>
    <m/>
    <s v="Dec  4 2023  1:06PM"/>
    <x v="18"/>
    <x v="18"/>
    <n v="85"/>
    <s v="UNIDAD"/>
    <n v="3"/>
    <s v="MAQUINARIA Y EQUIPO"/>
    <n v="21"/>
    <x v="8"/>
    <n v="0"/>
    <n v="0"/>
    <m/>
    <m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4.5"/>
    <m/>
    <s v="Dec  4 2023  1:06PM"/>
    <x v="19"/>
    <x v="19"/>
    <n v="85"/>
    <s v="UNIDAD"/>
    <n v="3"/>
    <s v="MAQUINARIA Y EQUIPO"/>
    <n v="21"/>
    <x v="8"/>
    <n v="0"/>
    <n v="0"/>
    <m/>
    <m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7"/>
    <m/>
    <s v="Dec  4 2023  1:08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8.5"/>
    <m/>
    <s v="Dec  4 2023  1:08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2"/>
    <m/>
    <s v="Dec  4 2023  1:08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3.5"/>
    <m/>
    <s v="Dec  4 2023  1:08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7"/>
    <m/>
    <s v="Dec  4 2023  1:08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6"/>
    <m/>
    <s v="Dec  4 2023  1:09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17"/>
    <m/>
    <s v="Dec  4 2023  1:09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7"/>
    <m/>
    <s v="Dec  4 2023  1:09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6"/>
    <m/>
    <s v="Dec  4 2023  1:09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6.5"/>
    <m/>
    <s v="Dec  4 2023  1:09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5.5"/>
    <m/>
    <s v="Dec  4 2023  1:09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6"/>
    <m/>
    <s v="Dec  4 2023  1:12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7.1"/>
    <m/>
    <s v="Dec  4 2023  1:12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4.6"/>
    <m/>
    <s v="Dec  4 2023  1:12PM"/>
    <x v="21"/>
    <x v="21"/>
    <n v="51"/>
    <s v="QUINTAL"/>
    <n v="2"/>
    <s v="INSUMOS AGRICOLAS"/>
    <n v="12"/>
    <x v="1"/>
    <n v="0"/>
    <n v="0"/>
    <m/>
    <s v="DESARROLLO POLLA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5.6"/>
    <m/>
    <s v="Dec  4 2023  1:12PM"/>
    <x v="22"/>
    <x v="22"/>
    <n v="51"/>
    <s v="QUINTAL"/>
    <n v="2"/>
    <s v="INSUMOS AGRICOLAS"/>
    <n v="12"/>
    <x v="1"/>
    <n v="0"/>
    <n v="0"/>
    <m/>
    <s v="INICIACION POLLA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0.85"/>
    <m/>
    <s v="Dec  4 2023  1:12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2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21.75"/>
    <m/>
    <s v="Dec  4 2023  1:12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25.25"/>
    <m/>
    <s v="Dec  4 2023  1:12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2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3.25"/>
    <m/>
    <s v="Dec  4 2023  1:13PM"/>
    <x v="25"/>
    <x v="21"/>
    <n v="51"/>
    <s v="QUINTAL"/>
    <n v="2"/>
    <s v="INSUMOS AGRICOLAS"/>
    <n v="14"/>
    <x v="3"/>
    <n v="0"/>
    <n v="0"/>
    <m/>
    <s v="VITA CERDO 2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3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3"/>
    <m/>
    <s v="Dec  4 2023  1:13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3.75"/>
    <m/>
    <s v="Dec  4 2023  1:13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4.5"/>
    <m/>
    <s v="Dec  4 2023  1:13PM"/>
    <x v="28"/>
    <x v="27"/>
    <n v="51"/>
    <s v="QUINTAL"/>
    <n v="2"/>
    <s v="INSUMOS AGRICOLAS"/>
    <n v="14"/>
    <x v="3"/>
    <n v="0"/>
    <n v="0"/>
    <m/>
    <s v="VITA CERDO 1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6"/>
    <m/>
    <s v="Dec  4 2023  1:13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7"/>
    <m/>
    <s v="Dec  4 2023  1:13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5"/>
    <m/>
    <s v="Dec  4 2023  1:13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12"/>
    <m/>
    <s v="Dec  4 2023  1:14PM"/>
    <x v="33"/>
    <x v="32"/>
    <n v="85"/>
    <s v="UNIDAD"/>
    <n v="3"/>
    <s v="MAQUINARIA Y EQUIPO"/>
    <n v="21"/>
    <x v="8"/>
    <n v="0"/>
    <n v="0"/>
    <m/>
    <m/>
    <n v="0"/>
    <n v="4"/>
    <n v="12"/>
    <n v="16"/>
    <x v="0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21.95"/>
    <m/>
    <s v="Dec  4 2023  1:14PM"/>
    <x v="34"/>
    <x v="33"/>
    <n v="85"/>
    <s v="UNIDAD"/>
    <n v="3"/>
    <s v="MAQUINARIA Y EQUIPO"/>
    <n v="21"/>
    <x v="8"/>
    <n v="0"/>
    <n v="0"/>
    <m/>
    <m/>
    <n v="0"/>
    <n v="4"/>
    <n v="12"/>
    <n v="16"/>
    <x v="0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3.5"/>
    <m/>
    <s v="Dec  4 2023  1:14PM"/>
    <x v="17"/>
    <x v="17"/>
    <n v="85"/>
    <s v="UNIDAD"/>
    <n v="3"/>
    <s v="MAQUINARIA Y EQUIPO"/>
    <n v="21"/>
    <x v="8"/>
    <n v="0"/>
    <n v="0"/>
    <m/>
    <m/>
    <n v="0"/>
    <n v="4"/>
    <n v="12"/>
    <n v="16"/>
    <x v="0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7.95"/>
    <m/>
    <s v="Dec  4 2023  1:15PM"/>
    <x v="18"/>
    <x v="18"/>
    <n v="85"/>
    <s v="UNIDAD"/>
    <n v="3"/>
    <s v="MAQUINARIA Y EQUIPO"/>
    <n v="21"/>
    <x v="8"/>
    <n v="0"/>
    <n v="0"/>
    <m/>
    <m/>
    <n v="0"/>
    <n v="4"/>
    <n v="12"/>
    <n v="16"/>
    <x v="0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3.5"/>
    <m/>
    <s v="Dec  4 2023  1:15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65"/>
    <m/>
    <s v="Dec  4 2023  1:16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4.25"/>
    <m/>
    <s v="Dec  4 2023  1:16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4.5"/>
    <m/>
    <s v="Dec  4 2023  1:16PM"/>
    <x v="21"/>
    <x v="21"/>
    <n v="51"/>
    <s v="QUINTAL"/>
    <n v="2"/>
    <s v="INSUMOS AGRICOLAS"/>
    <n v="12"/>
    <x v="1"/>
    <n v="0"/>
    <n v="0"/>
    <m/>
    <s v="DESARROLLO POLLA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6.450000000000003"/>
    <m/>
    <s v="Dec  4 2023  1:16PM"/>
    <x v="22"/>
    <x v="22"/>
    <n v="51"/>
    <s v="QUINTAL"/>
    <n v="2"/>
    <s v="INSUMOS AGRICOLAS"/>
    <n v="12"/>
    <x v="1"/>
    <n v="0"/>
    <n v="0"/>
    <m/>
    <s v="INICIACION POLLA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0.75"/>
    <m/>
    <s v="Dec  4 2023  1:16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125"/>
    <n v="1.6"/>
    <s v="Dec  4 2023  1:16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1.95"/>
    <m/>
    <s v="Dec  4 2023  1:16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5.35"/>
    <m/>
    <s v="Dec  4 2023  1:16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49"/>
    <n v="0.6"/>
    <s v="Dec  4 2023  1:17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2.85"/>
    <m/>
    <s v="Dec  4 2023  1:17PM"/>
    <x v="25"/>
    <x v="21"/>
    <n v="51"/>
    <s v="QUINTAL"/>
    <n v="2"/>
    <s v="INSUMOS AGRICOLAS"/>
    <n v="14"/>
    <x v="3"/>
    <n v="0"/>
    <n v="0"/>
    <m/>
    <s v="VITA CERDO 2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15"/>
    <m/>
    <s v="Dec  4 2023  1:17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0.5"/>
    <m/>
    <s v="Dec  4 2023  1:17PM"/>
    <x v="37"/>
    <x v="36"/>
    <n v="51"/>
    <s v="QUINTAL"/>
    <n v="2"/>
    <s v="INSUMOS AGRICOLAS"/>
    <n v="14"/>
    <x v="3"/>
    <n v="0"/>
    <n v="0"/>
    <m/>
    <s v="EN GESTACIÓN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00"/>
    <n v="2.25"/>
    <s v="Dec  4 2023  1:17PM"/>
    <x v="38"/>
    <x v="37"/>
    <n v="51"/>
    <s v="QUINTAL"/>
    <n v="1"/>
    <s v="PRODUCTOS AGROPECUARIOS"/>
    <n v="4"/>
    <x v="10"/>
    <n v="100"/>
    <n v="45.45"/>
    <s v="Cacao 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450000000000003"/>
    <m/>
    <s v="Dec  4 2023  1:17PM"/>
    <x v="28"/>
    <x v="27"/>
    <n v="51"/>
    <s v="QUINTAL"/>
    <n v="2"/>
    <s v="INSUMOS AGRICOLAS"/>
    <n v="14"/>
    <x v="3"/>
    <n v="0"/>
    <n v="0"/>
    <m/>
    <s v="VITA CERDO 1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7"/>
    <m/>
    <s v="Dec  4 2023  1:17P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4"/>
    <m/>
    <s v="Dec  4 2023  1:17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2.950000000000003"/>
    <m/>
    <s v="Dec  4 2023  1:17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2.5"/>
    <m/>
    <s v="Dec  4 2023  1:17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8.2"/>
    <m/>
    <s v="Dec  4 2023  1:17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4.5"/>
    <m/>
    <s v="Dec  4 2023  1:18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m/>
    <n v="1"/>
    <s v="Dec  4 2023  1:18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50.95"/>
    <m/>
    <s v="Dec  4 2023  1:18PM"/>
    <x v="45"/>
    <x v="44"/>
    <n v="65"/>
    <s v="SACO 100 LBS"/>
    <n v="2"/>
    <s v="INSUMOS AGRICOLAS"/>
    <n v="15"/>
    <x v="4"/>
    <n v="0"/>
    <n v="0"/>
    <m/>
    <s v="FÓRMULA 18-46-0 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6.95"/>
    <m/>
    <s v="Dec  4 2023  1:18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12"/>
    <n v="0.15"/>
    <s v="Dec  4 2023  1:18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5.45"/>
    <m/>
    <s v="Dec  4 2023  1:18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9.95"/>
    <m/>
    <s v="Dec  4 2023  1:18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3.45"/>
    <m/>
    <s v="Dec  4 2023  1:18PM"/>
    <x v="10"/>
    <x v="10"/>
    <n v="84"/>
    <s v="SOBRE 750 GRAMOS"/>
    <n v="2"/>
    <s v="INSUMOS AGRICOLAS"/>
    <n v="16"/>
    <x v="5"/>
    <n v="0"/>
    <n v="0"/>
    <m/>
    <s v="ANTRACOL 70 WP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5"/>
    <m/>
    <s v="Dec  4 2023  1:18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6.25"/>
    <m/>
    <s v="Dec  4 2023  1:19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4.95"/>
    <m/>
    <s v="Dec  4 2023  1:19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5.25"/>
    <m/>
    <s v="Dec  4 2023  1:19PM"/>
    <x v="14"/>
    <x v="14"/>
    <n v="2"/>
    <s v="1/2  LITRO"/>
    <n v="2"/>
    <s v="INSUMOS AGRICOLAS"/>
    <n v="18"/>
    <x v="7"/>
    <n v="0"/>
    <n v="0"/>
    <m/>
    <s v="MONARCA 11.25 SE"/>
    <n v="0"/>
    <n v="4"/>
    <n v="12"/>
    <n v="16"/>
    <x v="0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23.5"/>
    <m/>
    <s v="Dec  4 2023  1:19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0.95"/>
    <m/>
    <s v="Dec  4 2023  1:19PM"/>
    <x v="15"/>
    <x v="15"/>
    <n v="47"/>
    <s v="LITRO"/>
    <n v="2"/>
    <s v="INSUMOS AGRICOLAS"/>
    <n v="18"/>
    <x v="7"/>
    <n v="0"/>
    <n v="0"/>
    <m/>
    <s v="CIPERMETRINA 25 EC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.95"/>
    <m/>
    <s v="Dec  4 2023  1:19PM"/>
    <x v="16"/>
    <x v="16"/>
    <n v="45"/>
    <s v="LIBRA"/>
    <n v="2"/>
    <s v="INSUMOS AGRICOLAS"/>
    <n v="18"/>
    <x v="7"/>
    <n v="0"/>
    <n v="0"/>
    <m/>
    <s v="CARACOLEX 5.95 RB"/>
    <n v="0"/>
    <n v="4"/>
    <n v="12"/>
    <n v="16"/>
    <x v="0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22"/>
    <m/>
    <s v="Dec  4 2023  1:19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3"/>
    <x v="1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4.5"/>
    <m/>
    <s v="Dec  4 2023  1:19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m/>
    <n v="1"/>
    <s v="Dec  4 2023  1:19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1.3"/>
    <m/>
    <s v="Dec  4 2023  1:20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1.7"/>
    <m/>
    <s v="Dec  4 2023  1:20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5"/>
    <m/>
    <s v="Dec  4 2023  1:21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4.75"/>
    <m/>
    <s v="Dec  4 2023  1:21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1.3"/>
    <m/>
    <s v="Dec  4 2023  1:22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1.7"/>
    <m/>
    <s v="Dec  4 2023  1:22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5"/>
    <m/>
    <s v="Dec  4 2023  1:22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4.75"/>
    <m/>
    <s v="Dec  4 2023  1:22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60"/>
    <n v="1"/>
    <n v="3.5"/>
    <m/>
    <s v="Dec  4 2023  1:23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60"/>
    <n v="1"/>
    <n v="1.6"/>
    <m/>
    <s v="Dec  4 2023  1:23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157"/>
    <n v="1"/>
    <n v="2.8"/>
    <m/>
    <s v="Dec  4 2023  1:23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157"/>
    <n v="1"/>
    <n v="4.25"/>
    <m/>
    <s v="Dec  4 2023  1:23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60"/>
    <n v="1"/>
    <n v="3.5"/>
    <m/>
    <s v="Dec  4 2023  1:25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60"/>
    <n v="1"/>
    <n v="1.6"/>
    <m/>
    <s v="Dec  4 2023  1:25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2.8"/>
    <m/>
    <s v="Dec  4 2023  1:25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4.25"/>
    <m/>
    <s v="Dec  4 2023  1:25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6.25"/>
    <m/>
    <s v="Dec  4 2023  1:26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17"/>
    <m/>
    <s v="Dec  4 2023  1:26PM"/>
    <x v="33"/>
    <x v="32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18"/>
    <m/>
    <s v="Dec  4 2023  1:27PM"/>
    <x v="34"/>
    <x v="33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5.5"/>
    <m/>
    <s v="Dec  4 2023  1:27PM"/>
    <x v="56"/>
    <x v="55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5"/>
    <m/>
    <s v="Dec  4 2023  1:27PM"/>
    <x v="57"/>
    <x v="56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7.5"/>
    <m/>
    <s v="Dec  4 2023  1:27PM"/>
    <x v="58"/>
    <x v="57"/>
    <n v="85"/>
    <s v="UNIDAD"/>
    <n v="3"/>
    <s v="MAQUINARIA Y EQUIPO"/>
    <n v="21"/>
    <x v="8"/>
    <n v="0"/>
    <n v="0"/>
    <m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1.75"/>
    <m/>
    <s v="Dec  4 2023  1:28PM"/>
    <x v="59"/>
    <x v="58"/>
    <n v="45"/>
    <s v="LIBRA"/>
    <n v="1"/>
    <s v="PRODUCTOS AGROPECUARIOS"/>
    <n v="10"/>
    <x v="14"/>
    <n v="1"/>
    <n v="0.45"/>
    <s v="Bagre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5.5"/>
    <m/>
    <s v="Dec  4 2023  1:28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6"/>
    <m/>
    <s v="Dec  4 2023  1:28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8"/>
    <m/>
    <s v="Dec  4 2023  1:28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4"/>
    <m/>
    <s v="Dec  4 2023  1:29P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2.25"/>
    <m/>
    <s v="Dec  4 2023  1:29PM"/>
    <x v="64"/>
    <x v="63"/>
    <n v="45"/>
    <s v="LIBRA"/>
    <n v="1"/>
    <s v="PRODUCTOS AGROPECUARIOS"/>
    <n v="10"/>
    <x v="14"/>
    <n v="1"/>
    <n v="0.45"/>
    <s v="Corvina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4.5"/>
    <m/>
    <s v="Dec  4 2023  1:29PM"/>
    <x v="65"/>
    <x v="64"/>
    <n v="45"/>
    <s v="LIBRA"/>
    <n v="1"/>
    <s v="PRODUCTOS AGROPECUARIOS"/>
    <n v="10"/>
    <x v="14"/>
    <n v="1"/>
    <n v="0.45"/>
    <s v="Lonja de tiburón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2.25"/>
    <m/>
    <s v="Dec  4 2023  1:29PM"/>
    <x v="66"/>
    <x v="65"/>
    <n v="45"/>
    <s v="LIBRA"/>
    <n v="1"/>
    <s v="PRODUCTOS AGROPECUARIOS"/>
    <n v="10"/>
    <x v="14"/>
    <n v="1"/>
    <n v="0.45"/>
    <s v="Macarela"/>
    <m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4.5"/>
    <m/>
    <s v="Dec  4 2023  1:30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5"/>
    <m/>
    <s v="Dec  4 2023  1:30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10"/>
    <m/>
    <s v="Dec  4 2023  1:30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5"/>
    <m/>
    <s v="Dec  4 2023  1:30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28"/>
    <m/>
    <s v="Dec  4 2023  1:31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28"/>
    <m/>
    <s v="Dec  4 2023  1:31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17"/>
    <m/>
    <s v="Dec  4 2023  1:31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1"/>
    <m/>
    <s v="Dec  4 2023  1:31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"/>
    <m/>
    <s v="Dec  4 2023  1:31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.5"/>
    <m/>
    <s v="Dec  4 2023  1:31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"/>
    <m/>
    <s v="Dec  4 2023  1:31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5"/>
    <m/>
    <s v="Dec  4 2023  1:33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5.5"/>
    <m/>
    <s v="Dec  4 2023  1:33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6"/>
    <m/>
    <s v="Dec  4 2023  1:33PM"/>
    <x v="21"/>
    <x v="21"/>
    <n v="51"/>
    <s v="QUINTAL"/>
    <n v="2"/>
    <s v="INSUMOS AGRICOLAS"/>
    <n v="12"/>
    <x v="1"/>
    <n v="0"/>
    <n v="0"/>
    <m/>
    <s v="DESARROLLO POLLA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3"/>
    <m/>
    <s v="Dec  4 2023  1:33PM"/>
    <x v="22"/>
    <x v="22"/>
    <n v="51"/>
    <s v="QUINTAL"/>
    <n v="2"/>
    <s v="INSUMOS AGRICOLAS"/>
    <n v="12"/>
    <x v="1"/>
    <n v="0"/>
    <n v="0"/>
    <m/>
    <s v="INICIACION POLLA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0.75"/>
    <m/>
    <s v="Dec  4 2023  1:33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2"/>
    <m/>
    <s v="Dec  4 2023  1:33PM"/>
    <x v="3"/>
    <x v="3"/>
    <n v="51"/>
    <s v="QUINTAL"/>
    <n v="2"/>
    <s v="INSUMOS AGRICOLAS"/>
    <n v="13"/>
    <x v="2"/>
    <n v="0"/>
    <n v="0"/>
    <m/>
    <s v="ALILECHERO 15%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6.5"/>
    <m/>
    <s v="Dec  4 2023  1:34PM"/>
    <x v="4"/>
    <x v="4"/>
    <n v="51"/>
    <s v="QUINTAL"/>
    <n v="2"/>
    <s v="INSUMOS AGRICOLAS"/>
    <n v="13"/>
    <x v="2"/>
    <n v="0"/>
    <n v="0"/>
    <m/>
    <s v="HIPERLECHERO 22%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11"/>
    <m/>
    <s v="Dec  4 2023  1:34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8"/>
    <m/>
    <s v="Dec  4 2023  1:34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1.5"/>
    <m/>
    <s v="Dec  4 2023  1:34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8.75"/>
    <m/>
    <s v="Dec  4 2023  1:34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1"/>
    <m/>
    <s v="Dec  4 2023  1:34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7"/>
    <m/>
    <s v="Dec  4 2023  1:34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6"/>
    <m/>
    <s v="Dec  4 2023  1:35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7.25"/>
    <m/>
    <s v="Dec  4 2023  1:35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5.5"/>
    <m/>
    <s v="Dec  4 2023  1:35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4"/>
    <m/>
    <s v="Dec  4 2023  1:36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4.5"/>
    <m/>
    <s v="Dec  4 2023  1:36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8.25"/>
    <m/>
    <s v="Dec  4 2023  1:37PM"/>
    <x v="21"/>
    <x v="21"/>
    <n v="51"/>
    <s v="QUINTAL"/>
    <n v="2"/>
    <s v="INSUMOS AGRICOLAS"/>
    <n v="12"/>
    <x v="1"/>
    <n v="0"/>
    <n v="0"/>
    <m/>
    <s v="DESARROLLO POLLA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9"/>
    <m/>
    <s v="Dec  4 2023  1:37PM"/>
    <x v="22"/>
    <x v="22"/>
    <n v="51"/>
    <s v="QUINTAL"/>
    <n v="2"/>
    <s v="INSUMOS AGRICOLAS"/>
    <n v="12"/>
    <x v="1"/>
    <n v="0"/>
    <n v="0"/>
    <m/>
    <s v="INICIACION POLLA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3.75"/>
    <m/>
    <s v="Dec  4 2023  1:37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2.5"/>
    <m/>
    <s v="Dec  4 2023  1:37PM"/>
    <x v="3"/>
    <x v="3"/>
    <n v="51"/>
    <s v="QUINTAL"/>
    <n v="2"/>
    <s v="INSUMOS AGRICOLAS"/>
    <n v="13"/>
    <x v="2"/>
    <n v="0"/>
    <n v="0"/>
    <m/>
    <s v="ALILECHERO 15%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7.75"/>
    <m/>
    <s v="Dec  4 2023  1:37PM"/>
    <x v="4"/>
    <x v="4"/>
    <n v="51"/>
    <s v="QUINTAL"/>
    <n v="2"/>
    <s v="INSUMOS AGRICOLAS"/>
    <n v="13"/>
    <x v="2"/>
    <n v="0"/>
    <n v="0"/>
    <m/>
    <s v="HIPERLECHERO 22%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.25"/>
    <m/>
    <s v="Dec  4 2023  1:38PM"/>
    <x v="25"/>
    <x v="21"/>
    <n v="51"/>
    <s v="QUINTAL"/>
    <n v="2"/>
    <s v="INSUMOS AGRICOLAS"/>
    <n v="14"/>
    <x v="3"/>
    <n v="0"/>
    <n v="0"/>
    <m/>
    <s v="VITA CERDO 2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"/>
    <m/>
    <s v="Dec  4 2023  1:38PM"/>
    <x v="5"/>
    <x v="5"/>
    <n v="51"/>
    <s v="QUINTAL"/>
    <n v="2"/>
    <s v="INSUMOS AGRICOLAS"/>
    <n v="14"/>
    <x v="3"/>
    <n v="0"/>
    <n v="0"/>
    <m/>
    <s v="VITA CERDO 3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5"/>
    <m/>
    <s v="Dec  4 2023  1:38PM"/>
    <x v="37"/>
    <x v="36"/>
    <n v="51"/>
    <s v="QUINTAL"/>
    <n v="2"/>
    <s v="INSUMOS AGRICOLAS"/>
    <n v="14"/>
    <x v="3"/>
    <n v="0"/>
    <n v="0"/>
    <m/>
    <s v="EN GESTACIÓN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"/>
    <m/>
    <s v="Dec  4 2023  1:38PM"/>
    <x v="28"/>
    <x v="27"/>
    <n v="51"/>
    <s v="QUINTAL"/>
    <n v="2"/>
    <s v="INSUMOS AGRICOLAS"/>
    <n v="14"/>
    <x v="3"/>
    <n v="0"/>
    <n v="0"/>
    <m/>
    <s v="VITA CERDO 1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8.75"/>
    <m/>
    <s v="Dec  4 2023  1:38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6.75"/>
    <m/>
    <s v="Dec  4 2023  1:38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5.5"/>
    <m/>
    <s v="Dec  4 2023  1:39PM"/>
    <x v="45"/>
    <x v="44"/>
    <n v="65"/>
    <s v="SACO 100 LBS"/>
    <n v="2"/>
    <s v="INSUMOS AGRICOLAS"/>
    <n v="15"/>
    <x v="4"/>
    <n v="0"/>
    <n v="0"/>
    <m/>
    <s v="FÓRMULA 18-46-0 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8"/>
    <m/>
    <s v="Dec  4 2023  1:39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17.95"/>
    <m/>
    <s v="Dec  4 2023  1:39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.55"/>
    <m/>
    <s v="Dec  4 2023  1:39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7.75"/>
    <m/>
    <s v="Dec  4 2023  1:39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.0999999999999996"/>
    <m/>
    <s v="Dec  4 2023  1:40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0"/>
    <m/>
    <s v="Dec  4 2023  1:52P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20"/>
    <m/>
    <s v="Dec  4 2023  1:52P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17"/>
    <m/>
    <s v="Dec  4 2023  1:52P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25"/>
    <m/>
    <s v="Dec  4 2023  1:52P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0"/>
    <m/>
    <s v="Dec  4 2023  9:07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6"/>
    <m/>
    <s v="Dec  4 2023  9:08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4 2023  9:08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4 2023  9:08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5"/>
    <m/>
    <s v="Dec  4 2023  9:08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10"/>
    <m/>
    <s v="Dec  4 2023  9:08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8"/>
    <m/>
    <s v="Dec  4 2023  9:08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5"/>
    <m/>
    <s v="Dec  4 2023  9:08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30"/>
    <m/>
    <s v="Dec  4 2023  9:08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4 2023  9:09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4 2023  9:09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4 2023  9:09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0"/>
    <m/>
    <s v="Dec  4 2023  9:09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2"/>
    <m/>
    <s v="Dec  4 2023  9:09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6"/>
    <m/>
    <s v="Dec  4 2023  9:09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8"/>
    <m/>
    <s v="Dec  4 2023  9:09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6"/>
    <m/>
    <s v="Dec  4 2023  9:09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8"/>
    <m/>
    <s v="Dec  4 2023  9:09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50"/>
    <m/>
    <s v="Dec  4 2023  9:10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4 2023  9:10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4 2023  9:10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4 2023  9:10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4 2023  9:11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5"/>
    <m/>
    <s v="Dec  4 2023  9:1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4 2023  9:11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4 2023  9:11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4"/>
    <m/>
    <s v="Dec  4 2023  9:11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4 2023  9:11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0"/>
    <m/>
    <s v="Dec  4 2023  9:12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6"/>
    <m/>
    <s v="Dec  4 2023  9:12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4"/>
    <m/>
    <s v="Dec  4 2023  9:12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4 2023  9:12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0"/>
    <m/>
    <s v="Dec  4 2023  9:12A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6"/>
    <m/>
    <s v="Dec  4 2023  9:1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8"/>
    <m/>
    <s v="Dec  4 2023  9:1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6"/>
    <m/>
    <s v="Dec  4 2023  9:1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8"/>
    <m/>
    <s v="Dec  4 2023  9:1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6"/>
    <m/>
    <s v="Dec  4 2023  9:13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8"/>
    <m/>
    <s v="Dec  4 2023  9:13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351"/>
    <n v="1"/>
    <n v="18"/>
    <m/>
    <s v="Dec  4 2023  9:14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60"/>
    <n v="1"/>
    <n v="20"/>
    <m/>
    <s v="Dec  4 2023  9:14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0"/>
    <m/>
    <s v="Dec  4 2023  9:14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6"/>
    <m/>
    <s v="Dec  4 2023  9:14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4"/>
    <m/>
    <s v="Dec  4 2023  9:14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351"/>
    <n v="1"/>
    <n v="18"/>
    <m/>
    <s v="Dec  4 2023  9:15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6"/>
    <m/>
    <s v="Dec  4 2023  9:15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4"/>
    <m/>
    <s v="Dec  4 2023  9:15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4 2023  9:15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7"/>
    <m/>
    <s v="Dec  4 2023  9:15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4 2023  9:15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4 2023  9:16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4 2023  9:16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1"/>
    <m/>
    <s v="Dec  4 2023  9:16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3"/>
    <m/>
    <s v="Dec  4 2023  9:16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4 2023  9:16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9"/>
    <m/>
    <s v="Dec  4 2023  9:16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6"/>
    <m/>
    <s v="Dec  4 2023  9:16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4"/>
    <m/>
    <s v="Dec  4 2023  9:16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4 2023  9:17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4 2023  9:17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3"/>
    <m/>
    <s v="Dec  4 2023  9:17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9"/>
    <m/>
    <s v="Dec  4 2023  9:17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351"/>
    <n v="1"/>
    <n v="18"/>
    <m/>
    <s v="Dec  4 2023  9:17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9"/>
    <m/>
    <s v="Dec  4 2023  9:17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7"/>
    <m/>
    <s v="Dec  4 2023  9:18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8"/>
    <m/>
    <s v="Dec  4 2023  9:1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89"/>
    <n v="1"/>
    <n v="13"/>
    <m/>
    <s v="Dec  4 2023  9:18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89"/>
    <n v="1"/>
    <n v="10"/>
    <m/>
    <s v="Dec  4 2023  9:18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30"/>
    <m/>
    <s v="Dec  4 2023  9:18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28"/>
    <m/>
    <s v="Dec  4 2023  9:18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29"/>
    <m/>
    <s v="Dec  4 2023  9:1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80"/>
    <m/>
    <s v="Dec  4 2023  9:19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60"/>
    <m/>
    <s v="Dec  4 2023  9:19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300"/>
    <m/>
    <s v="Dec  4 2023  9:20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150"/>
    <m/>
    <s v="Dec  4 2023  9:20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0"/>
    <x v="2"/>
  </r>
  <r>
    <n v="380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4"/>
    <m/>
    <s v="Dec  4 2023  9:21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6"/>
    <m/>
    <s v="Dec  4 2023  9:2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50"/>
    <m/>
    <s v="Dec  4 2023  9:21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14"/>
    <m/>
    <s v="Dec  4 2023  9:2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100"/>
    <m/>
    <s v="Dec  4 2023  9:22AM"/>
    <x v="114"/>
    <x v="104"/>
    <n v="36"/>
    <s v="CIENTO 800-1000 LIBRAS"/>
    <n v="1"/>
    <s v="PRODUCTOS AGROPECUARIOS"/>
    <n v="2"/>
    <x v="16"/>
    <n v="900"/>
    <n v="409.09"/>
    <s v="Repollo Verde Grande"/>
    <m/>
    <n v="0"/>
    <n v="4"/>
    <n v="12"/>
    <n v="10"/>
    <x v="2"/>
  </r>
  <r>
    <n v="380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60"/>
    <m/>
    <s v="Dec  4 2023  9:22AM"/>
    <x v="115"/>
    <x v="105"/>
    <n v="35"/>
    <s v="CIENTO 600-700 LIBRAS"/>
    <n v="1"/>
    <s v="PRODUCTOS AGROPECUARIOS"/>
    <n v="2"/>
    <x v="16"/>
    <n v="650"/>
    <n v="295.45"/>
    <s v="Repollo Verde Mediano"/>
    <m/>
    <n v="0"/>
    <n v="4"/>
    <n v="12"/>
    <n v="10"/>
    <x v="2"/>
  </r>
  <r>
    <n v="380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89"/>
    <n v="1"/>
    <n v="24"/>
    <m/>
    <s v="Dec  4 2023  9:2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89"/>
    <n v="1"/>
    <n v="26"/>
    <m/>
    <s v="Dec  4 2023  9:2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4"/>
    <m/>
    <s v="Dec  4 2023  9:23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6"/>
    <m/>
    <s v="Dec  4 2023  9:23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4"/>
    <m/>
    <s v="Dec  4 2023  9:2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6"/>
    <m/>
    <s v="Dec  4 2023  9:2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4"/>
    <m/>
    <s v="Dec  4 2023  9:2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6"/>
    <m/>
    <s v="Dec  4 2023  9:2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6"/>
    <m/>
    <s v="Dec  4 2023  9:25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8"/>
    <m/>
    <s v="Dec  4 2023  9:25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89"/>
    <n v="1"/>
    <n v="35"/>
    <m/>
    <s v="Dec  4 2023  9:26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3"/>
    <n v="2023"/>
    <n v="60"/>
    <n v="1"/>
    <n v="75"/>
    <m/>
    <s v="Dec  4 2023  9:26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0"/>
    <m/>
    <s v="Dec  4 2023  9:27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3"/>
    <m/>
    <s v="Dec  4 2023  9:27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4 2023  9:27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4 2023  9:27AM"/>
    <x v="119"/>
    <x v="115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4 2023  9:27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4 2023  9:27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0"/>
    <m/>
    <s v="Dec  4 2023  9:27A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7"/>
    <m/>
    <s v="Dec  4 2023  9:27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5"/>
    <m/>
    <s v="Dec  4 2023  9:27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0"/>
    <m/>
    <s v="Dec  4 2023  9:27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80"/>
    <m/>
    <s v="Dec  4 2023  9:28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0"/>
    <m/>
    <s v="Dec  4 2023  9:28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8"/>
    <m/>
    <s v="Dec  4 2023  9:28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4"/>
    <m/>
    <s v="Dec  4 2023  9:2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2"/>
    <m/>
    <s v="Dec  4 2023  9:2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8"/>
    <m/>
    <s v="Dec  4 2023  9:28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7"/>
    <m/>
    <s v="Dec  4 2023  9:28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65"/>
    <m/>
    <s v="Dec  4 2023  9:28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6"/>
    <m/>
    <s v="Dec  4 2023  9:28A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25"/>
    <m/>
    <s v="Dec  4 2023  9:29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20"/>
    <m/>
    <s v="Dec  4 2023  9:29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17"/>
    <m/>
    <s v="Dec  4 2023  9:29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80"/>
    <m/>
    <s v="Dec  4 2023  9:29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4"/>
    <m/>
    <s v="Dec  4 2023  9:2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2"/>
    <m/>
    <s v="Dec  4 2023  9:30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165"/>
    <m/>
    <s v="Dec  4 2023  9:30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8"/>
    <m/>
    <s v="Dec  4 2023  9:31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4"/>
    <m/>
    <s v="Dec  4 2023  9:31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4 2023  9:31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4 2023  9:31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9"/>
    <m/>
    <s v="Dec  4 2023  9:31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8"/>
    <m/>
    <s v="Dec  4 2023  9:31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27"/>
    <m/>
    <s v="Dec  4 2023  9:3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6"/>
    <m/>
    <s v="Dec  4 2023  9:3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9"/>
    <m/>
    <s v="Dec  4 2023  9:3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5"/>
    <m/>
    <s v="Dec  4 2023  9:32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2"/>
    <m/>
    <s v="Dec  4 2023  9:32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20"/>
    <m/>
    <s v="Dec  4 2023  9:32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18"/>
    <m/>
    <s v="Dec  4 2023  9:32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25"/>
    <m/>
    <s v="Dec  4 2023  9:33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200"/>
    <m/>
    <s v="Dec  4 2023  9:34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150"/>
    <m/>
    <s v="Dec  4 2023  9:34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0"/>
    <x v="2"/>
  </r>
  <r>
    <n v="3804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3"/>
    <n v="2023"/>
    <n v="60"/>
    <n v="1"/>
    <n v="18"/>
    <m/>
    <s v="Dec  4 2023  9:34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4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3"/>
    <n v="2023"/>
    <n v="157"/>
    <n v="1"/>
    <n v="25"/>
    <m/>
    <s v="Dec  4 2023  9:35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5"/>
    <m/>
    <s v="Dec  4 2023  9:35AM"/>
    <x v="59"/>
    <x v="58"/>
    <n v="45"/>
    <s v="LIBRA"/>
    <n v="1"/>
    <s v="PRODUCTOS AGROPECUARIOS"/>
    <n v="10"/>
    <x v="14"/>
    <n v="1"/>
    <n v="0.45"/>
    <s v="Bagr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4"/>
    <m/>
    <s v="Dec  4 2023  9:35A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6"/>
    <m/>
    <s v="Dec  4 2023  9:35A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.5"/>
    <m/>
    <s v="Dec  4 2023  9:36A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9"/>
    <m/>
    <s v="Dec  4 2023  9:36A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6"/>
    <m/>
    <s v="Dec  4 2023  9:36A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6A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6AM"/>
    <x v="64"/>
    <x v="63"/>
    <n v="45"/>
    <s v="LIBRA"/>
    <n v="1"/>
    <s v="PRODUCTOS AGROPECUARIOS"/>
    <n v="10"/>
    <x v="14"/>
    <n v="1"/>
    <n v="0.45"/>
    <s v="Corvin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"/>
    <m/>
    <s v="Dec  4 2023  9:36AM"/>
    <x v="143"/>
    <x v="138"/>
    <n v="45"/>
    <s v="LIBRA"/>
    <n v="1"/>
    <s v="PRODUCTOS AGROPECUARIOS"/>
    <n v="10"/>
    <x v="14"/>
    <n v="1"/>
    <n v="0.45"/>
    <s v="Lonja de dor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5"/>
    <m/>
    <s v="Dec  4 2023  9:36AM"/>
    <x v="144"/>
    <x v="139"/>
    <n v="45"/>
    <s v="LIBRA"/>
    <n v="1"/>
    <s v="PRODUCTOS AGROPECUARIOS"/>
    <n v="10"/>
    <x v="14"/>
    <n v="1"/>
    <n v="0.45"/>
    <s v="Lonja de boca colorad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.5"/>
    <m/>
    <s v="Dec  4 2023  9:36AM"/>
    <x v="65"/>
    <x v="64"/>
    <n v="45"/>
    <s v="LIBRA"/>
    <n v="1"/>
    <s v="PRODUCTOS AGROPECUARIOS"/>
    <n v="10"/>
    <x v="14"/>
    <n v="1"/>
    <n v="0.45"/>
    <s v="Lonja de tiburón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75"/>
    <m/>
    <s v="Dec  4 2023  9:36AM"/>
    <x v="66"/>
    <x v="65"/>
    <n v="45"/>
    <s v="LIBRA"/>
    <n v="1"/>
    <s v="PRODUCTOS AGROPECUARIOS"/>
    <n v="10"/>
    <x v="14"/>
    <n v="1"/>
    <n v="0.45"/>
    <s v="Macarel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5"/>
    <m/>
    <s v="Dec  4 2023  9:37A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7A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5"/>
    <m/>
    <s v="Dec  4 2023  9:37AM"/>
    <x v="147"/>
    <x v="142"/>
    <n v="45"/>
    <s v="LIBRA"/>
    <n v="1"/>
    <s v="PRODUCTOS AGROPECUARIOS"/>
    <n v="10"/>
    <x v="14"/>
    <n v="1"/>
    <n v="0.45"/>
    <s v="Tilapia"/>
    <m/>
    <n v="0"/>
    <n v="4"/>
    <n v="12"/>
    <n v="10"/>
    <x v="2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231"/>
    <n v="1"/>
    <n v="47"/>
    <n v="0.55000000000000004"/>
    <s v="Dec  4 2023 10:2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46"/>
    <n v="0.5"/>
    <s v="Dec  4 2023 10:28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m/>
    <n v="1.5"/>
    <s v="Dec  4 2023 10:2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m/>
    <n v="1.4"/>
    <s v="Dec  4 2023 10:2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125"/>
    <n v="2"/>
    <s v="Dec  4 2023 10:29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22"/>
    <n v="0.35"/>
    <s v="Dec  4 2023 10:2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140"/>
    <n v="1.75"/>
    <s v="Dec  4 2023 10:30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120"/>
    <n v="1.6"/>
    <s v="Dec  4 2023 10:30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220"/>
    <n v="2.5"/>
    <s v="Dec  4 2023 10:3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20"/>
    <n v="0.6"/>
    <s v="Dec  4 2023 10:31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90"/>
    <n v="1.2"/>
    <s v="Dec  4 2023 10:3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12"/>
    <n v="0.2"/>
    <s v="Dec  4 2023 10:3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70"/>
    <n v="1"/>
    <s v="Dec  4 2023 10:32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231"/>
    <n v="1"/>
    <n v="46"/>
    <n v="0.55000000000000004"/>
    <s v="Dec  4 2023 10:3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15"/>
    <n v="1.4"/>
    <s v="Dec  4 2023 10:3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10"/>
    <n v="1.3"/>
    <s v="Dec  4 2023 10:34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m/>
    <n v="2"/>
    <s v="Dec  4 2023 10:34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23"/>
    <n v="0.35"/>
    <s v="Dec  4 2023 10:3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1.75"/>
    <s v="Dec  4 2023 10:3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1.5"/>
    <s v="Dec  4 2023 10:35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2.5"/>
    <s v="Dec  4 2023 10:35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m/>
    <n v="1.25"/>
    <s v="Dec  4 2023 10:35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2"/>
    <n v="0.2"/>
    <s v="Dec  4 2023 10:36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0.9"/>
    <s v="Dec  4 2023 10:36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"/>
    <m/>
    <s v="Dec  4 2023 10:37AM"/>
    <x v="59"/>
    <x v="58"/>
    <n v="45"/>
    <s v="LIBRA"/>
    <n v="1"/>
    <s v="PRODUCTOS AGROPECUARIOS"/>
    <n v="10"/>
    <x v="14"/>
    <n v="1"/>
    <n v="0.45"/>
    <s v="Bagre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.5"/>
    <m/>
    <s v="Dec  4 2023 10:37A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5"/>
    <m/>
    <s v="Dec  4 2023 10:37A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"/>
    <m/>
    <s v="Dec  4 2023 10:38A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8"/>
    <m/>
    <s v="Dec  4 2023 10:38A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8"/>
    <m/>
    <s v="Dec  4 2023 10:38A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.5"/>
    <m/>
    <s v="Dec  4 2023 10:38A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"/>
    <m/>
    <s v="Dec  4 2023 10:38AM"/>
    <x v="64"/>
    <x v="63"/>
    <n v="45"/>
    <s v="LIBRA"/>
    <n v="1"/>
    <s v="PRODUCTOS AGROPECUARIOS"/>
    <n v="10"/>
    <x v="14"/>
    <n v="1"/>
    <n v="0.45"/>
    <s v="Corvina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.5"/>
    <m/>
    <s v="Dec  4 2023 10:38AM"/>
    <x v="143"/>
    <x v="138"/>
    <n v="45"/>
    <s v="LIBRA"/>
    <n v="1"/>
    <s v="PRODUCTOS AGROPECUARIOS"/>
    <n v="10"/>
    <x v="14"/>
    <n v="1"/>
    <n v="0.45"/>
    <s v="Lonja de dor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6"/>
    <m/>
    <s v="Dec  4 2023 10:38AM"/>
    <x v="144"/>
    <x v="139"/>
    <n v="45"/>
    <s v="LIBRA"/>
    <n v="1"/>
    <s v="PRODUCTOS AGROPECUARIOS"/>
    <n v="10"/>
    <x v="14"/>
    <n v="1"/>
    <n v="0.45"/>
    <s v="Lonja de boca colorada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7"/>
    <m/>
    <s v="Dec  4 2023 10:38A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2"/>
    <m/>
    <s v="Dec  4 2023 10:38AM"/>
    <x v="147"/>
    <x v="142"/>
    <n v="45"/>
    <s v="LIBRA"/>
    <n v="1"/>
    <s v="PRODUCTOS AGROPECUARIOS"/>
    <n v="10"/>
    <x v="14"/>
    <n v="1"/>
    <n v="0.45"/>
    <s v="Tilapi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351"/>
    <n v="1"/>
    <n v="20"/>
    <m/>
    <s v="Dec  4 2023 10:41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33"/>
    <m/>
    <s v="Dec  4 2023 10:41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1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32"/>
    <m/>
    <s v="Dec  4 2023 10:41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34"/>
    <m/>
    <s v="Dec  4 2023 10:41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40"/>
    <m/>
    <s v="Dec  4 2023 10:42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8"/>
    <m/>
    <s v="Dec  4 2023 10:42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2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20"/>
    <m/>
    <s v="Dec  4 2023 10:42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2"/>
    <m/>
    <s v="Dec  4 2023 10:43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0"/>
    <m/>
    <s v="Dec  4 2023 10:43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80"/>
    <m/>
    <s v="Dec  4 2023 10:43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8"/>
    <m/>
    <s v="Dec  4 2023 10:43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8"/>
    <m/>
    <s v="Dec  4 2023 10:43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3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4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90"/>
    <m/>
    <s v="Dec  4 2023 10:44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1"/>
    <m/>
    <s v="Dec  4 2023 10:4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3"/>
    <m/>
    <s v="Dec  4 2023 10:4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6"/>
    <m/>
    <s v="Dec  4 2023 10:44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4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24"/>
    <m/>
    <s v="Dec  4 2023 10:45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22"/>
    <m/>
    <s v="Dec  4 2023 10:45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2"/>
    <m/>
    <s v="Dec  4 2023 10:45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5"/>
    <m/>
    <s v="Dec  4 2023 10:46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8"/>
    <m/>
    <s v="Dec  4 2023 10:46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7"/>
    <m/>
    <s v="Dec  4 2023 10:46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8"/>
    <m/>
    <s v="Dec  4 2023 10:46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95"/>
    <n v="1"/>
    <n v="12"/>
    <m/>
    <s v="Dec  4 2023 10:46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95"/>
    <n v="1"/>
    <n v="14"/>
    <m/>
    <s v="Dec  4 2023 10:46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8"/>
    <m/>
    <s v="Dec  4 2023 10:46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2"/>
    <m/>
    <s v="Dec  4 2023 10:47AM"/>
    <x v="156"/>
    <x v="151"/>
    <n v="40"/>
    <s v="JABA 12 UNIDADES"/>
    <n v="1"/>
    <s v="PRODUCTOS AGROPECUARIOS"/>
    <n v="3"/>
    <x v="15"/>
    <n v="47.04"/>
    <n v="21.38"/>
    <s v="Papaya Red Lady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48"/>
    <n v="1"/>
    <n v="220"/>
    <m/>
    <s v="Dec  4 2023 10:47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9"/>
    <m/>
    <s v="Dec  4 2023 10:47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6"/>
    <m/>
    <s v="Dec  4 2023 10:47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351"/>
    <n v="1"/>
    <n v="18"/>
    <m/>
    <s v="Dec  4 2023 10:48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9"/>
    <m/>
    <s v="Dec  4 2023 10:48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50"/>
    <m/>
    <s v="Dec  4 2023 10:48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4"/>
    <m/>
    <s v="Dec  4 2023 10:4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8"/>
    <m/>
    <s v="Dec  4 2023 10:4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8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48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35"/>
    <m/>
    <s v="Dec  4 2023 10:49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4 2023 10:49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5"/>
    <m/>
    <s v="Dec  4 2023 10:49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4 2023 10:49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10"/>
    <m/>
    <s v="Dec  4 2023 10:49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9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9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4 2023 10:49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33"/>
    <m/>
    <s v="Dec  4 2023 10:49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0"/>
    <m/>
    <s v="Dec  4 2023 10:49A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33"/>
    <m/>
    <s v="Dec  4 2023 10:49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4 2023 10:49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49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8"/>
    <m/>
    <s v="Dec  4 2023 10:50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24"/>
    <m/>
    <s v="Dec  4 2023 10:50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50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6"/>
    <m/>
    <s v="Dec  4 2023 10:50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8"/>
    <m/>
    <s v="Dec  4 2023 10:50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6"/>
    <m/>
    <s v="Dec  4 2023 10:50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0"/>
    <m/>
    <s v="Dec  4 2023 10:50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5"/>
    <m/>
    <s v="Dec  4 2023 10:50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6"/>
    <m/>
    <s v="Dec  4 2023 10:50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4 2023 10:50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18"/>
    <m/>
    <s v="Dec  4 2023 10:50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4 2023 10:50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5"/>
    <m/>
    <s v="Dec  4 2023 10:50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5"/>
    <m/>
    <s v="Dec  4 2023 10:50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0"/>
    <m/>
    <s v="Dec  4 2023 10:51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8"/>
    <m/>
    <s v="Dec  4 2023 10:51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27"/>
    <m/>
    <s v="Dec  4 2023 10:51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5"/>
    <m/>
    <s v="Dec  4 2023 10:51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31"/>
    <m/>
    <s v="Dec  4 2023 10:5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30"/>
    <m/>
    <s v="Dec  4 2023 10:51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4 2023 10:51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4"/>
    <m/>
    <s v="Dec  4 2023 10:51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4 2023 10:51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26"/>
    <m/>
    <s v="Dec  4 2023 10:51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0"/>
    <m/>
    <s v="Dec  4 2023 10:51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1"/>
    <m/>
    <s v="Dec  4 2023 10:51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3"/>
    <x v="3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21"/>
    <m/>
    <s v="Dec  4 2023 10:51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3"/>
    <x v="3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40"/>
    <m/>
    <s v="Dec  4 2023 10:52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6"/>
    <m/>
    <s v="Dec  4 2023 10:52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4 2023 10:52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10"/>
    <m/>
    <s v="Dec  4 2023 10:52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8"/>
    <m/>
    <s v="Dec  4 2023 10:52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30"/>
    <m/>
    <s v="Dec  4 2023 10:52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2"/>
    <m/>
    <s v="Dec  4 2023 10:5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3"/>
    <x v="3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4 2023 10:52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4"/>
    <m/>
    <s v="Dec  4 2023 10:52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0"/>
    <m/>
    <s v="Dec  4 2023 10:52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8"/>
    <m/>
    <s v="Dec  4 2023 10:52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7"/>
    <m/>
    <s v="Dec  4 2023 10:5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0"/>
    <m/>
    <s v="Dec  4 2023 10:52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6"/>
    <m/>
    <s v="Dec  4 2023 10:52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95"/>
    <n v="1"/>
    <n v="12"/>
    <m/>
    <s v="Dec  4 2023 10:53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3"/>
    <x v="3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4"/>
    <m/>
    <s v="Dec  4 2023 10:53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8"/>
    <m/>
    <s v="Dec  4 2023 10:53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3"/>
    <x v="3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4 2023 10:53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7"/>
    <m/>
    <s v="Dec  4 2023 10:53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9"/>
    <m/>
    <s v="Dec  4 2023 10:53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48"/>
    <n v="1"/>
    <n v="210"/>
    <m/>
    <s v="Dec  4 2023 10:53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3"/>
    <x v="3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50"/>
    <m/>
    <s v="Dec  4 2023 10:53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3"/>
    <m/>
    <s v="Dec  4 2023 10:53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8"/>
    <m/>
    <s v="Dec  4 2023 10:53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5"/>
    <m/>
    <s v="Dec  4 2023 10:5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4 2023 10:54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4 2023 10:54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4 2023 10:54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5"/>
    <m/>
    <s v="Dec  4 2023 10:54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3"/>
    <m/>
    <s v="Dec  4 2023 10:54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24"/>
    <m/>
    <s v="Dec  4 2023 10:54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4 2023 10:54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231"/>
    <n v="1"/>
    <n v="46"/>
    <n v="0.55000000000000004"/>
    <s v="Dec  4 2023 10:5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105"/>
    <n v="1.3"/>
    <s v="Dec  4 2023 10:55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100"/>
    <n v="1.2"/>
    <s v="Dec  4 2023 10:5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75"/>
    <s v="Dec  4 2023 10:55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25"/>
    <n v="0.35"/>
    <s v="Dec  4 2023 10:5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22"/>
    <n v="0.3"/>
    <s v="Dec  4 2023 10:5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5"/>
    <s v="Dec  4 2023 10:5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0.55000000000000004"/>
    <s v="Dec  4 2023 10:56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120"/>
    <n v="1.4"/>
    <s v="Dec  4 2023 10:56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220"/>
    <n v="2.5"/>
    <s v="Dec  4 2023 10:56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5"/>
    <m/>
    <s v="Dec  4 2023 10:56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25"/>
    <s v="Dec  4 2023 10:57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70"/>
    <n v="0.9"/>
    <s v="Dec  4 2023 10:57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5"/>
    <m/>
    <s v="Dec  4 2023 10:57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3"/>
    <m/>
    <s v="Dec  4 2023 10:57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4 2023 10:57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7"/>
    <m/>
    <s v="Dec  4 2023 10:57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9"/>
    <m/>
    <s v="Dec  4 2023 10:57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231"/>
    <n v="1"/>
    <n v="46"/>
    <n v="0.55000000000000004"/>
    <s v="Dec  4 2023 10:5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1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100"/>
    <m/>
    <s v="Dec  4 2023 10:58AM"/>
    <x v="114"/>
    <x v="104"/>
    <n v="36"/>
    <s v="CIENTO 800-1000 LIBRAS"/>
    <n v="1"/>
    <s v="PRODUCTOS AGROPECUARIOS"/>
    <n v="2"/>
    <x v="16"/>
    <n v="900"/>
    <n v="409.09"/>
    <s v="Repollo Verde Grande"/>
    <m/>
    <n v="0"/>
    <n v="4"/>
    <n v="12"/>
    <n v="10"/>
    <x v="2"/>
  </r>
  <r>
    <n v="3801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60"/>
    <m/>
    <s v="Dec  4 2023 10:58AM"/>
    <x v="115"/>
    <x v="105"/>
    <n v="35"/>
    <s v="CIENTO 600-700 LIBRAS"/>
    <n v="1"/>
    <s v="PRODUCTOS AGROPECUARIOS"/>
    <n v="2"/>
    <x v="16"/>
    <n v="650"/>
    <n v="295.45"/>
    <s v="Repollo Verde Mediano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10"/>
    <n v="1.3"/>
    <s v="Dec  4 2023 10:58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00"/>
    <n v="1.2"/>
    <s v="Dec  4 2023 10:58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3"/>
    <m/>
    <s v="Dec  4 2023 10:5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1.6"/>
    <s v="Dec  4 2023 10:58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8"/>
    <m/>
    <s v="Dec  4 2023 10:5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4 2023 10:58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4 2023 10:58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4 2023 10:58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4 2023 10:58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23"/>
    <m/>
    <s v="Dec  4 2023 10:58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4 2023 10:58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6"/>
    <n v="0.35"/>
    <s v="Dec  4 2023 10:5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1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5"/>
    <m/>
    <s v="Dec  4 2023 10:5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3"/>
    <n v="0.3"/>
    <s v="Dec  4 2023 10:5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1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3"/>
    <m/>
    <s v="Dec  4 2023 10:59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5"/>
    <m/>
    <s v="Dec  4 2023 10:5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3"/>
    <m/>
    <s v="Dec  4 2023 10:59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8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20"/>
    <m/>
    <s v="Dec  4 2023 10:59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18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50"/>
    <m/>
    <s v="Dec  4 2023 11:00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m/>
    <n v="1.7"/>
    <s v="Dec  4 2023 11:00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0.6"/>
    <s v="Dec  4 2023 11:00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2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6"/>
    <m/>
    <s v="Dec  4 2023 11:00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8"/>
    <m/>
    <s v="Dec  4 2023 11:00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20"/>
    <n v="1.4"/>
    <s v="Dec  4 2023 11:00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n v="215"/>
    <n v="2.2999999999999998"/>
    <s v="Dec  4 2023 11:00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30"/>
    <m/>
    <s v="Dec  4 2023 11:00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8"/>
    <m/>
    <s v="Dec  4 2023 11:00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9"/>
    <m/>
    <s v="Dec  4 2023 11:00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1.25"/>
    <s v="Dec  4 2023 11:01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2"/>
    <n v="0.2"/>
    <s v="Dec  4 2023 11:01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351"/>
    <n v="1"/>
    <n v="18"/>
    <m/>
    <s v="Dec  4 2023 11:01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3"/>
    <m/>
    <s v="Dec  4 2023 11:0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8"/>
    <m/>
    <s v="Dec  4 2023 11:0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m/>
    <n v="0.9"/>
    <s v="Dec  4 2023 11:01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32"/>
    <m/>
    <s v="Dec  4 2023 11:0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4 2023 11:01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1"/>
    <m/>
    <s v="Dec  4 2023 11:01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4 2023 11:01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5.5"/>
    <m/>
    <s v="Dec  4 2023 11:01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4 2023 11:01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24"/>
    <m/>
    <s v="Dec  4 2023 11:02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4 2023 11:02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.45"/>
    <m/>
    <s v="Dec  4 2023 11:02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"/>
    <m/>
    <s v="Dec  4 2023 11:02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4"/>
    <m/>
    <s v="Dec  4 2023 11:0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6"/>
    <m/>
    <s v="Dec  4 2023 11:0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3"/>
    <m/>
    <s v="Dec  4 2023 11:02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8"/>
    <m/>
    <s v="Dec  4 2023 11:02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231"/>
    <n v="1"/>
    <n v="47"/>
    <n v="0.6"/>
    <s v="Dec  4 2023 11:0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5"/>
    <m/>
    <s v="Dec  4 2023 11:0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1"/>
    <m/>
    <s v="Dec  4 2023 11:03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45"/>
    <n v="0.55000000000000004"/>
    <s v="Dec  4 2023 11:03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2"/>
    <m/>
    <s v="Dec  4 2023 11:0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20"/>
    <n v="1.5"/>
    <s v="Dec  4 2023 11:0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6"/>
    <n v="0.35"/>
    <s v="Dec  4 2023 11:0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3"/>
    <n v="0.3"/>
    <s v="Dec  4 2023 11:0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4 2023 11:03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8"/>
    <m/>
    <s v="Dec  4 2023 11:03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4 2023 11:03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1.75"/>
    <s v="Dec  4 2023 11:03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m/>
    <n v="0.6"/>
    <s v="Dec  4 2023 11:0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1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27"/>
    <m/>
    <s v="Dec  4 2023 11:04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1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17"/>
    <m/>
    <s v="Dec  4 2023 11:04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2.5"/>
    <s v="Dec  4 2023 11:04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1.4"/>
    <s v="Dec  4 2023 11:04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0"/>
    <m/>
    <s v="Dec  4 2023 11:04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3"/>
    <m/>
    <s v="Dec  4 2023 11:04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4 2023 11:04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0"/>
    <n v="0.6"/>
    <s v="Dec  4 2023 11:05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4 2023 11:05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"/>
    <m/>
    <s v="Dec  4 2023 11:05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6"/>
    <m/>
    <s v="Dec  4 2023 11:05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0"/>
    <m/>
    <s v="Dec  4 2023 11:05A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7"/>
    <m/>
    <s v="Dec  4 2023 11:05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95"/>
    <n v="1.25"/>
    <s v="Dec  4 2023 11:05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5"/>
    <m/>
    <s v="Dec  4 2023 11:05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2"/>
    <n v="0.2"/>
    <s v="Dec  4 2023 11:0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0"/>
    <m/>
    <s v="Dec  4 2023 11:05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0.9"/>
    <s v="Dec  4 2023 11:05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4 2023 11:05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"/>
    <m/>
    <s v="Dec  4 2023 11:05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0"/>
    <m/>
    <s v="Dec  4 2023 11:06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4"/>
    <m/>
    <s v="Dec  4 2023 11:06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.4"/>
    <m/>
    <s v="Dec  4 2023 11:06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2"/>
    <m/>
    <s v="Dec  4 2023 11:06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"/>
    <m/>
    <s v="Dec  4 2023 11:06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25"/>
    <m/>
    <s v="Dec  4 2023 11:06A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5.51"/>
    <m/>
    <s v="Dec  4 2023 11:06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3"/>
    <m/>
    <s v="Dec  4 2023 11:06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20"/>
    <m/>
    <s v="Dec  4 2023 11:06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3"/>
    <m/>
    <s v="Dec  4 2023 11:06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18"/>
    <m/>
    <s v="Dec  4 2023 11:06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4"/>
    <m/>
    <s v="Dec  4 2023 11:06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6"/>
    <m/>
    <s v="Dec  4 2023 11:06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25"/>
    <m/>
    <s v="Dec  4 2023 11:06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165"/>
    <m/>
    <s v="Dec  4 2023 11:06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.25"/>
    <m/>
    <s v="Dec  4 2023 11:07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1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5"/>
    <m/>
    <s v="Dec  4 2023 11:07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1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0"/>
    <m/>
    <s v="Dec  4 2023 11:07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1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3"/>
    <n v="2023"/>
    <n v="60"/>
    <n v="1"/>
    <n v="60"/>
    <m/>
    <s v="Dec  4 2023 11:07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157"/>
    <n v="1"/>
    <m/>
    <n v="1.75"/>
    <s v="Dec  4 2023 11:07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m/>
    <n v="0.6"/>
    <s v="Dec  4 2023 11:0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46"/>
    <m/>
    <s v="Dec  4 2023 11:0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5"/>
    <m/>
    <s v="Dec  4 2023 11:08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0"/>
    <m/>
    <s v="Dec  4 2023 11:08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4"/>
    <m/>
    <s v="Dec  4 2023 11:0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351"/>
    <n v="1"/>
    <n v="18"/>
    <m/>
    <s v="Dec  4 2023 11:08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2"/>
    <m/>
    <s v="Dec  4 2023 11:0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6"/>
    <m/>
    <s v="Dec  4 2023 11:08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m/>
    <s v="Dec  4 2023 11:0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20"/>
    <m/>
    <s v="Dec  4 2023 11:08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0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157"/>
    <n v="1"/>
    <m/>
    <n v="2.5"/>
    <s v="Dec  4 2023 11:08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27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0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18"/>
    <m/>
    <s v="Dec  4 2023 11:08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0"/>
    <m/>
    <s v="Dec  4 2023 11:08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2"/>
    <m/>
    <s v="Dec  4 2023 11:0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8"/>
    <m/>
    <s v="Dec  4 2023 11:08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8"/>
    <m/>
    <s v="Dec  4 2023 11:08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6"/>
    <m/>
    <s v="Dec  4 2023 11:08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0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4"/>
    <m/>
    <s v="Dec  4 2023 11:08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8"/>
    <m/>
    <s v="Dec  4 2023 11:0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m/>
    <m/>
    <s v="Dec  4 2023 11:08A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3"/>
    <x v="3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4 2023 11:08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26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"/>
    <m/>
    <s v="Dec  4 2023 11:08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4 2023 11:09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5"/>
    <m/>
    <s v="Dec  4 2023 11:09A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"/>
    <m/>
    <s v="Dec  4 2023 11:09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5"/>
    <m/>
    <s v="Dec  4 2023 11:09A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0"/>
    <n v="1.1499999999999999"/>
    <s v="Dec  4 2023 11:09AM"/>
    <x v="160"/>
    <x v="155"/>
    <n v="51"/>
    <s v="QUINTAL"/>
    <n v="1"/>
    <s v="PRODUCTOS AGROPECUARIOS"/>
    <n v="4"/>
    <x v="10"/>
    <n v="100"/>
    <n v="45.45"/>
    <s v="Achiote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3"/>
    <x v="3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.5"/>
    <m/>
    <s v="Dec  4 2023 11:09AM"/>
    <x v="29"/>
    <x v="28"/>
    <n v="45"/>
    <s v="LIBRA"/>
    <n v="1"/>
    <s v="PRODUCTOS AGROPECUARIOS"/>
    <n v="5"/>
    <x v="9"/>
    <n v="1"/>
    <n v="0.45"/>
    <s v="Posta Negr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09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.5"/>
    <m/>
    <s v="Dec  4 2023 11:09AM"/>
    <x v="30"/>
    <x v="29"/>
    <n v="45"/>
    <s v="LIBRA"/>
    <n v="1"/>
    <s v="PRODUCTOS AGROPECUARIOS"/>
    <n v="5"/>
    <x v="9"/>
    <n v="1"/>
    <n v="0.45"/>
    <s v="Puyaz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15"/>
    <n v="1.2"/>
    <s v="Dec  4 2023 11:09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0"/>
    <m/>
    <s v="Dec  4 2023 11:09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13"/>
    <m/>
    <s v="Dec  4 2023 11:09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48"/>
    <n v="0.55000000000000004"/>
    <s v="Dec  4 2023 11:09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8"/>
    <m/>
    <s v="Dec  4 2023 11:09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31"/>
    <x v="30"/>
    <n v="45"/>
    <s v="LIBRA"/>
    <n v="1"/>
    <s v="PRODUCTOS AGROPECUARIOS"/>
    <n v="5"/>
    <x v="9"/>
    <n v="1"/>
    <n v="0.45"/>
    <s v="Salon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4"/>
    <m/>
    <s v="Dec  4 2023 11:09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32"/>
    <x v="31"/>
    <n v="45"/>
    <s v="LIBRA"/>
    <n v="1"/>
    <s v="PRODUCTOS AGROPECUARIOS"/>
    <n v="5"/>
    <x v="9"/>
    <n v="1"/>
    <n v="0.45"/>
    <s v="Solom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5"/>
    <n v="1.1000000000000001"/>
    <s v="Dec  4 2023 11:09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4 2023 11:09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75"/>
    <m/>
    <s v="Dec  4 2023 11:09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200"/>
    <n v="2.1"/>
    <s v="Dec  4 2023 11:09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4"/>
    <m/>
    <s v="Dec  4 2023 11:0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6.5"/>
    <m/>
    <s v="Dec  4 2023 11:09A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5"/>
    <m/>
    <s v="Dec  4 2023 11:09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2"/>
    <x v="157"/>
    <n v="45"/>
    <s v="LIBRA"/>
    <n v="1"/>
    <s v="PRODUCTOS AGROPECUARIOS"/>
    <n v="6"/>
    <x v="18"/>
    <n v="1"/>
    <n v="0.45"/>
    <s v="Costilla"/>
    <m/>
    <n v="0"/>
    <n v="4"/>
    <n v="12"/>
    <n v="13"/>
    <x v="3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2"/>
    <m/>
    <s v="Dec  4 2023 11:09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3"/>
    <x v="158"/>
    <n v="45"/>
    <s v="LIBRA"/>
    <n v="1"/>
    <s v="PRODUCTOS AGROPECUARIOS"/>
    <n v="6"/>
    <x v="18"/>
    <n v="1"/>
    <n v="0.45"/>
    <s v="Lom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8"/>
    <m/>
    <s v="Dec  4 2023 11:09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4"/>
    <x v="159"/>
    <n v="45"/>
    <s v="LIBRA"/>
    <n v="1"/>
    <s v="PRODUCTOS AGROPECUARIOS"/>
    <n v="6"/>
    <x v="18"/>
    <n v="1"/>
    <n v="0.45"/>
    <s v="Post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4"/>
    <m/>
    <s v="Dec  4 2023 11:0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9"/>
    <m/>
    <s v="Dec  4 2023 11:10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23"/>
    <m/>
    <s v="Dec  4 2023 11:10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8"/>
    <x v="4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5"/>
    <m/>
    <s v="Dec  4 2023 11:10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4"/>
    <m/>
    <s v="Dec  4 2023 11:10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90"/>
    <n v="1"/>
    <s v="Dec  4 2023 11:10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10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80"/>
    <n v="0.9"/>
    <s v="Dec  4 2023 11:10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8"/>
    <x v="4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200"/>
    <m/>
    <s v="Dec  4 2023 11:10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4"/>
    <n v="0.2"/>
    <s v="Dec  4 2023 11:10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150"/>
    <m/>
    <s v="Dec  4 2023 11:10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0"/>
    <x v="2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89"/>
    <n v="1"/>
    <n v="125"/>
    <m/>
    <s v="Dec  4 2023 11:10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50"/>
    <n v="0.6"/>
    <s v="Dec  4 2023 11:10AM"/>
    <x v="166"/>
    <x v="161"/>
    <n v="51"/>
    <s v="QUINTAL"/>
    <n v="1"/>
    <s v="PRODUCTOS AGROPECUARIOS"/>
    <n v="4"/>
    <x v="10"/>
    <n v="100"/>
    <n v="45.45"/>
    <s v="Soy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1"/>
    <m/>
    <s v="Dec  4 2023 11:10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40"/>
    <n v="0.5"/>
    <s v="Dec  4 2023 11:10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231"/>
    <n v="1"/>
    <n v="46"/>
    <n v="0.55000000000000004"/>
    <s v="Dec  4 2023 11:1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3"/>
    <m/>
    <s v="Dec  4 2023 11:1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46"/>
    <n v="0.5"/>
    <s v="Dec  4 2023 11:1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28"/>
    <m/>
    <s v="Dec  4 2023 11:1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7"/>
    <m/>
    <s v="Dec  4 2023 11:11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6"/>
    <x v="0"/>
  </r>
  <r>
    <n v="38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17"/>
    <m/>
    <s v="Dec  4 2023 11:1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20"/>
    <n v="1.4"/>
    <s v="Dec  4 2023 11:11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4"/>
    <m/>
    <s v="Dec  4 2023 11:11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90"/>
    <n v="1.1499999999999999"/>
    <s v="Dec  4 2023 11:11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88"/>
    <n v="1.1000000000000001"/>
    <s v="Dec  4 2023 11:1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10"/>
    <n v="1.25"/>
    <s v="Dec  4 2023 11:11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40"/>
    <m/>
    <s v="Dec  4 2023 11:11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1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27"/>
    <m/>
    <s v="Dec  4 2023 11:1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5"/>
    <n v="0.35"/>
    <s v="Dec  4 2023 11:1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20"/>
    <n v="0.35"/>
    <s v="Dec  4 2023 11:1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1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17"/>
    <m/>
    <s v="Dec  4 2023 11:1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8"/>
    <n v="0.4"/>
    <s v="Dec  4 2023 11:1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26"/>
    <n v="0.35"/>
    <s v="Dec  4 2023 11:1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11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1.7"/>
    <s v="Dec  4 2023 11:1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11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20"/>
    <n v="1.25"/>
    <s v="Dec  4 2023 11:1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0.6"/>
    <s v="Dec  4 2023 11:1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138"/>
    <n v="1"/>
    <n v="35"/>
    <m/>
    <s v="Dec  4 2023 11:11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2.4"/>
    <s v="Dec  4 2023 11:1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48"/>
    <n v="0.55000000000000004"/>
    <s v="Dec  4 2023 11:1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138"/>
    <n v="1"/>
    <n v="19"/>
    <m/>
    <s v="Dec  4 2023 11:11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1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05"/>
    <n v="1.1499999999999999"/>
    <s v="Dec  4 2023 11:12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2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8"/>
    <m/>
    <s v="Dec  4 2023 11:1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8"/>
    <m/>
    <s v="Dec  4 2023 11:12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2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6"/>
    <m/>
    <s v="Dec  4 2023 11:12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205"/>
    <n v="2.15"/>
    <s v="Dec  4 2023 11:12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4"/>
    <n v="0.2"/>
    <s v="Dec  4 2023 11:1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95"/>
    <n v="1"/>
    <n v="8"/>
    <m/>
    <s v="Dec  4 2023 11:12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0"/>
    <n v="0.5"/>
    <s v="Dec  4 2023 11:12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6"/>
    <m/>
    <s v="Dec  4 2023 11:12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46"/>
    <n v="0.5"/>
    <s v="Dec  4 2023 11:1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2"/>
    <n v="0.5"/>
    <s v="Dec  4 2023 11:12A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8"/>
    <n v="1.2"/>
    <s v="Dec  4 2023 11:12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48"/>
    <n v="1"/>
    <n v="180"/>
    <m/>
    <s v="Dec  4 2023 11:12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5"/>
    <n v="1.1499999999999999"/>
    <s v="Dec  4 2023 11:12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m/>
    <n v="1.25"/>
    <s v="Dec  4 2023 11:1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48"/>
    <n v="1"/>
    <n v="160"/>
    <m/>
    <s v="Dec  4 2023 11:12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2"/>
    <n v="0.35"/>
    <s v="Dec  4 2023 11:1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2"/>
    <n v="0.2"/>
    <s v="Dec  4 2023 11:1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0"/>
    <n v="0.4"/>
    <s v="Dec  4 2023 11:1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26"/>
    <n v="0.35"/>
    <s v="Dec  4 2023 11:1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48"/>
    <n v="0.55000000000000004"/>
    <s v="Dec  4 2023 11:13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55"/>
    <m/>
    <s v="Dec  4 2023 11:13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.35"/>
    <m/>
    <s v="Dec  4 2023 11:13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105"/>
    <n v="1.1000000000000001"/>
    <s v="Dec  4 2023 11:13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5.5"/>
    <m/>
    <s v="Dec  4 2023 11:13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205"/>
    <n v="2.15"/>
    <s v="Dec  4 2023 11:13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0"/>
    <m/>
    <s v="Dec  4 2023 11:13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5"/>
    <m/>
    <s v="Dec  4 2023 11:13A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4"/>
    <n v="0.2"/>
    <s v="Dec  4 2023 11:13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46"/>
    <n v="0.5"/>
    <s v="Dec  4 2023 11:1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95"/>
    <n v="1.2"/>
    <s v="Dec  4 2023 11:14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93"/>
    <n v="1.1499999999999999"/>
    <s v="Dec  4 2023 11:14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6"/>
    <m/>
    <s v="Dec  4 2023 11:14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2"/>
    <n v="0.35"/>
    <s v="Dec  4 2023 11:1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0"/>
    <n v="0.4"/>
    <s v="Dec  4 2023 11:1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5.5"/>
    <m/>
    <s v="Dec  4 2023 11:14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27"/>
    <n v="0.35"/>
    <s v="Dec  4 2023 11:1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351"/>
    <n v="1"/>
    <n v="20"/>
    <m/>
    <s v="Dec  4 2023 11:14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3"/>
    <m/>
    <s v="Dec  4 2023 11:14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3"/>
    <m/>
    <s v="Dec  4 2023 11:14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6"/>
    <m/>
    <s v="Dec  4 2023 11:14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4"/>
    <m/>
    <s v="Dec  4 2023 11:14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6"/>
    <m/>
    <s v="Dec  4 2023 11:14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4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46"/>
    <m/>
    <s v="Dec  4 2023 11:1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4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5"/>
    <m/>
    <s v="Dec  4 2023 11:1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3"/>
    <m/>
    <s v="Dec  4 2023 11:1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2.5"/>
    <m/>
    <s v="Dec  4 2023 11:15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1"/>
    <m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0"/>
    <m/>
    <s v="Dec  4 2023 11:1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0"/>
    <m/>
    <s v="Dec  4 2023 11:15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4"/>
    <m/>
    <s v="Dec  4 2023 11:15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46"/>
    <n v="0.5"/>
    <s v="Dec  4 2023 11:15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0"/>
    <m/>
    <s v="Dec  4 2023 11:15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95"/>
    <n v="1.2"/>
    <s v="Dec  4 2023 11:15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4"/>
    <m/>
    <s v="Dec  4 2023 11:15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93"/>
    <n v="1.1499999999999999"/>
    <s v="Dec  4 2023 11:15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23"/>
    <m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3"/>
    <m/>
    <s v="Dec  4 2023 11:15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20"/>
    <n v="0.4"/>
    <s v="Dec  4 2023 11:1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5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28"/>
    <n v="0.35"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0"/>
    <m/>
    <s v="Dec  4 2023 11:15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48"/>
    <n v="0.55000000000000004"/>
    <s v="Dec  4 2023 11:16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6.5"/>
    <m/>
    <s v="Dec  4 2023 11:16A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0"/>
    <m/>
    <s v="Dec  4 2023 11:16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2"/>
    <x v="157"/>
    <n v="45"/>
    <s v="LIBRA"/>
    <n v="1"/>
    <s v="PRODUCTOS AGROPECUARIOS"/>
    <n v="6"/>
    <x v="18"/>
    <n v="1"/>
    <n v="0.45"/>
    <s v="Costilla"/>
    <m/>
    <n v="0"/>
    <n v="4"/>
    <n v="12"/>
    <n v="13"/>
    <x v="3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3"/>
    <x v="158"/>
    <n v="45"/>
    <s v="LIBRA"/>
    <n v="1"/>
    <s v="PRODUCTOS AGROPECUARIOS"/>
    <n v="6"/>
    <x v="18"/>
    <n v="1"/>
    <n v="0.45"/>
    <s v="Lomo"/>
    <m/>
    <n v="0"/>
    <n v="4"/>
    <n v="12"/>
    <n v="13"/>
    <x v="3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105"/>
    <n v="1.1000000000000001"/>
    <s v="Dec  4 2023 11:16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5"/>
    <m/>
    <s v="Dec  4 2023 11:16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4"/>
    <x v="159"/>
    <n v="45"/>
    <s v="LIBRA"/>
    <n v="1"/>
    <s v="PRODUCTOS AGROPECUARIOS"/>
    <n v="6"/>
    <x v="18"/>
    <n v="1"/>
    <n v="0.45"/>
    <s v="Posta"/>
    <m/>
    <n v="0"/>
    <n v="4"/>
    <n v="12"/>
    <n v="13"/>
    <x v="3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205"/>
    <n v="2.15"/>
    <s v="Dec  4 2023 11:16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5"/>
    <m/>
    <s v="Dec  4 2023 11:16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1.4"/>
    <m/>
    <s v="Dec  4 2023 11:16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2"/>
    <m/>
    <s v="Dec  4 2023 11:16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231"/>
    <n v="1"/>
    <n v="46"/>
    <m/>
    <s v="Dec  4 2023 11:1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5"/>
    <m/>
    <s v="Dec  4 2023 11:16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3"/>
    <m/>
    <s v="Dec  4 2023 11:16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3"/>
    <m/>
    <s v="Dec  4 2023 11:16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21"/>
    <m/>
    <s v="Dec  4 2023 11:1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18"/>
    <m/>
    <s v="Dec  4 2023 11:1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8"/>
    <m/>
    <s v="Dec  4 2023 11:16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46"/>
    <n v="0.5"/>
    <s v="Dec  4 2023 11:1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7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7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100"/>
    <n v="1.1499999999999999"/>
    <s v="Dec  4 2023 11:1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.5"/>
    <m/>
    <s v="Dec  4 2023 11:17AM"/>
    <x v="29"/>
    <x v="28"/>
    <n v="45"/>
    <s v="LIBRA"/>
    <n v="1"/>
    <s v="PRODUCTOS AGROPECUARIOS"/>
    <n v="5"/>
    <x v="9"/>
    <n v="1"/>
    <n v="0.45"/>
    <s v="Posta Negr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95"/>
    <n v="1.1000000000000001"/>
    <s v="Dec  4 2023 11:17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250"/>
    <m/>
    <s v="Dec  4 2023 11:17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.5"/>
    <m/>
    <s v="Dec  4 2023 11:17AM"/>
    <x v="30"/>
    <x v="29"/>
    <n v="45"/>
    <s v="LIBRA"/>
    <n v="1"/>
    <s v="PRODUCTOS AGROPECUARIOS"/>
    <n v="5"/>
    <x v="9"/>
    <n v="1"/>
    <n v="0.45"/>
    <s v="Puyaz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31"/>
    <x v="30"/>
    <n v="45"/>
    <s v="LIBRA"/>
    <n v="1"/>
    <s v="PRODUCTOS AGROPECUARIOS"/>
    <n v="5"/>
    <x v="9"/>
    <n v="1"/>
    <n v="0.45"/>
    <s v="Salon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2"/>
    <n v="0.35"/>
    <s v="Dec  4 2023 11:1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32"/>
    <x v="31"/>
    <n v="45"/>
    <s v="LIBRA"/>
    <n v="1"/>
    <s v="PRODUCTOS AGROPECUARIOS"/>
    <n v="5"/>
    <x v="9"/>
    <n v="1"/>
    <n v="0.45"/>
    <s v="Solom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0"/>
    <n v="0.4"/>
    <s v="Dec  4 2023 11:17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3"/>
    <m/>
    <s v="Dec  4 2023 11:17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28"/>
    <n v="0.35"/>
    <s v="Dec  4 2023 11:1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2"/>
    <m/>
    <s v="Dec  4 2023 11:17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2.2999999999999998"/>
    <m/>
    <s v="Dec  4 2023 11:17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48"/>
    <n v="0.55000000000000004"/>
    <s v="Dec  4 2023 11:17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2.2999999999999998"/>
    <m/>
    <s v="Dec  4 2023 11:17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4.2"/>
    <m/>
    <s v="Dec  4 2023 11:17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105"/>
    <n v="1.18"/>
    <s v="Dec  4 2023 11:17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6"/>
    <m/>
    <s v="Dec  4 2023 11:17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2.15"/>
    <m/>
    <s v="Dec  4 2023 11:18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205"/>
    <n v="2.2000000000000002"/>
    <s v="Dec  4 2023 11:18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38"/>
    <m/>
    <s v="Dec  4 2023 11:18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46"/>
    <m/>
    <s v="Dec  4 2023 11:1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4"/>
    <m/>
    <s v="Dec  4 2023 11:18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157"/>
    <n v="1"/>
    <n v="95"/>
    <m/>
    <s v="Dec  4 2023 11:18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1"/>
    <m/>
    <s v="Dec  4 2023 11:1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0"/>
    <m/>
    <s v="Dec  4 2023 11:1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27"/>
    <m/>
    <s v="Dec  4 2023 11:1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46"/>
    <m/>
    <s v="Dec  4 2023 11:1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120"/>
    <n v="1.3"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90"/>
    <m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0"/>
    <m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110"/>
    <n v="1.3"/>
    <s v="Dec  4 2023 11:1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0"/>
    <m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138"/>
    <n v="1"/>
    <n v="32"/>
    <m/>
    <s v="Dec  4 2023 11:19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26"/>
    <n v="0.35"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138"/>
    <n v="1"/>
    <n v="19"/>
    <m/>
    <s v="Dec  4 2023 11:19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23"/>
    <n v="0.35"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9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46"/>
    <m/>
    <s v="Dec  4 2023 11:1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7"/>
    <m/>
    <s v="Dec  4 2023 11:19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00"/>
    <m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96"/>
    <m/>
    <s v="Dec  4 2023 11:1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90"/>
    <n v="1.25"/>
    <s v="Dec  4 2023 11:19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0"/>
    <m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3"/>
    <m/>
    <s v="Dec  4 2023 11:19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8"/>
    <m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85"/>
    <n v="1"/>
    <s v="Dec  4 2023 11:19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2"/>
    <m/>
    <s v="Dec  4 2023 11:19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2"/>
    <m/>
    <s v="Dec  4 2023 11:20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20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18"/>
    <m/>
    <s v="Dec  4 2023 11:2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7"/>
    <m/>
    <s v="Dec  4 2023 11:20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231"/>
    <n v="1"/>
    <n v="26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12"/>
    <m/>
    <s v="Dec  4 2023 11:20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46"/>
    <m/>
    <s v="Dec  4 2023 11:2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231"/>
    <n v="1"/>
    <n v="47"/>
    <n v="0.55000000000000004"/>
    <s v="Dec  4 2023 11:2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6"/>
    <m/>
    <s v="Dec  4 2023 11:20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2"/>
    <m/>
    <s v="Dec  4 2023 11:20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0"/>
    <m/>
    <s v="Dec  4 2023 11:20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48"/>
    <n v="1"/>
    <n v="185"/>
    <m/>
    <s v="Dec  4 2023 11:20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46"/>
    <n v="0.55000000000000004"/>
    <s v="Dec  4 2023 11:20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1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0"/>
    <m/>
    <s v="Dec  4 2023 11:2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48"/>
    <n v="1"/>
    <n v="170"/>
    <m/>
    <s v="Dec  4 2023 11:20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27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15"/>
    <n v="1.4"/>
    <s v="Dec  4 2023 11:20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6"/>
    <m/>
    <s v="Dec  4 2023 11:2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05"/>
    <n v="1.3"/>
    <s v="Dec  4 2023 11:21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46"/>
    <m/>
    <s v="Dec  4 2023 11:2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0"/>
    <m/>
    <s v="Dec  4 2023 11:21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88"/>
    <m/>
    <s v="Dec  4 2023 11:2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2"/>
    <m/>
    <s v="Dec  4 2023 11:2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m/>
    <n v="2"/>
    <s v="Dec  4 2023 11:21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2"/>
    <m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65"/>
    <m/>
    <s v="Dec  4 2023 11:21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0"/>
    <m/>
    <s v="Dec  4 2023 11:2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26"/>
    <n v="0.3"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26"/>
    <m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23"/>
    <n v="0.3"/>
    <s v="Dec  4 2023 11:2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15"/>
    <m/>
    <s v="Dec  4 2023 11:2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48"/>
    <m/>
    <s v="Dec  4 2023 11:2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05"/>
    <m/>
    <s v="Dec  4 2023 11:21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m/>
    <n v="1.75"/>
    <s v="Dec  4 2023 11:2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205"/>
    <m/>
    <s v="Dec  4 2023 11:2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n v="125"/>
    <n v="1.6"/>
    <s v="Dec  4 2023 11:22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n v="225"/>
    <n v="2.5"/>
    <s v="Dec  4 2023 11:22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351"/>
    <n v="1"/>
    <n v="20"/>
    <m/>
    <s v="Dec  4 2023 11:22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8"/>
    <m/>
    <s v="Dec  4 2023 11:22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6"/>
    <m/>
    <s v="Dec  4 2023 11:22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2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46"/>
    <m/>
    <s v="Dec  4 2023 11:2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m/>
    <n v="1.25"/>
    <s v="Dec  4 2023 11:2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2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5"/>
    <m/>
    <s v="Dec  4 2023 11:22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3"/>
    <m/>
    <s v="Dec  4 2023 11:22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3"/>
    <n v="0.2"/>
    <s v="Dec  4 2023 11:2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21"/>
    <m/>
    <s v="Dec  4 2023 11:2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4"/>
    <m/>
    <s v="Dec  4 2023 11:22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18"/>
    <m/>
    <s v="Dec  4 2023 11:22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6"/>
    <m/>
    <s v="Dec  4 2023 11:22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26"/>
    <m/>
    <s v="Dec  4 2023 11:2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2"/>
    <m/>
    <s v="Dec  4 2023 11:22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5"/>
    <m/>
    <s v="Dec  4 2023 11:23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46"/>
    <n v="0.5"/>
    <s v="Dec  4 2023 11:2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4"/>
    <m/>
    <s v="Dec  4 2023 11:2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3"/>
    <m/>
    <s v="Dec  4 2023 11:23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12"/>
    <m/>
    <s v="Dec  4 2023 11:23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00"/>
    <n v="1.1499999999999999"/>
    <s v="Dec  4 2023 11:2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95"/>
    <n v="1.4"/>
    <s v="Dec  4 2023 11:23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60"/>
    <n v="1"/>
    <n v="8"/>
    <m/>
    <s v="Dec  4 2023 11:23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2"/>
    <m/>
    <s v="Dec  4 2023 11:23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135"/>
    <n v="1.5"/>
    <s v="Dec  4 2023 11:23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60"/>
    <n v="1"/>
    <n v="7"/>
    <m/>
    <s v="Dec  4 2023 11:23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1"/>
    <n v="0.35"/>
    <s v="Dec  4 2023 11:2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2"/>
    <n v="0.4"/>
    <s v="Dec  4 2023 11:2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27"/>
    <m/>
    <s v="Dec  4 2023 11:23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28"/>
    <n v="0.35"/>
    <s v="Dec  4 2023 11:2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23"/>
    <m/>
    <s v="Dec  4 2023 11:23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48"/>
    <n v="0.55000000000000004"/>
    <s v="Dec  4 2023 11:23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2"/>
    <m/>
    <s v="Dec  4 2023 11:24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205"/>
    <n v="2.1800000000000002"/>
    <s v="Dec  4 2023 11:24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4"/>
    <n v="0.2"/>
    <s v="Dec  4 2023 11:24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43"/>
    <m/>
    <s v="Dec  4 2023 11:2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90"/>
    <m/>
    <s v="Dec  4 2023 11:2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88"/>
    <m/>
    <s v="Dec  4 2023 11:24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20"/>
    <m/>
    <s v="Dec  4 2023 11:2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5"/>
    <m/>
    <s v="Dec  4 2023 11:2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26"/>
    <m/>
    <s v="Dec  4 2023 11:2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6"/>
    <m/>
    <s v="Dec  4 2023 11:24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48"/>
    <m/>
    <s v="Dec  4 2023 11:2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105"/>
    <m/>
    <s v="Dec  4 2023 11:25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200"/>
    <m/>
    <s v="Dec  4 2023 11:25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4"/>
    <m/>
    <s v="Dec  4 2023 11:2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8"/>
    <m/>
    <s v="Dec  4 2023 11:25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8"/>
    <m/>
    <s v="Dec  4 2023 11:25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46"/>
    <m/>
    <s v="Dec  4 2023 11:25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2"/>
    <m/>
    <s v="Dec  4 2023 11:25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0"/>
    <m/>
    <s v="Dec  4 2023 11:2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5"/>
    <m/>
    <s v="Dec  4 2023 11:25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20"/>
    <m/>
    <s v="Dec  4 2023 11:2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18"/>
    <m/>
    <s v="Dec  4 2023 11:2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26"/>
    <m/>
    <s v="Dec  4 2023 11:2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46"/>
    <m/>
    <s v="Dec  4 2023 11:2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90"/>
    <m/>
    <s v="Dec  4 2023 11:26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88"/>
    <m/>
    <s v="Dec  4 2023 11:26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6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18"/>
    <m/>
    <s v="Dec  4 2023 11:2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5"/>
    <m/>
    <s v="Dec  4 2023 11:26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22"/>
    <m/>
    <s v="Dec  4 2023 11:2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26"/>
    <m/>
    <s v="Dec  4 2023 11:2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0"/>
    <m/>
    <s v="Dec  4 2023 11:26AM"/>
    <x v="160"/>
    <x v="155"/>
    <n v="51"/>
    <s v="QUINTAL"/>
    <n v="1"/>
    <s v="PRODUCTOS AGROPECUARIOS"/>
    <n v="4"/>
    <x v="10"/>
    <n v="100"/>
    <n v="45.45"/>
    <s v="Achiote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95"/>
    <n v="1"/>
    <n v="250"/>
    <m/>
    <s v="Dec  4 2023 11:26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20"/>
    <m/>
    <s v="Dec  4 2023 11:26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4"/>
    <m/>
    <s v="Dec  4 2023 11:26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48"/>
    <m/>
    <s v="Dec  4 2023 11:27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5"/>
    <m/>
    <s v="Dec  4 2023 11:27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205"/>
    <m/>
    <s v="Dec  4 2023 11:27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50"/>
    <m/>
    <s v="Dec  4 2023 11:27AM"/>
    <x v="166"/>
    <x v="161"/>
    <n v="51"/>
    <s v="QUINTAL"/>
    <n v="1"/>
    <s v="PRODUCTOS AGROPECUARIOS"/>
    <n v="4"/>
    <x v="10"/>
    <n v="100"/>
    <n v="45.45"/>
    <s v="Soy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5"/>
    <m/>
    <s v="Dec  4 2023 11:27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40"/>
    <m/>
    <s v="Dec  4 2023 11:27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40"/>
    <m/>
    <s v="Dec  4 2023 11:27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8"/>
    <m/>
    <s v="Dec  4 2023 11:27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138"/>
    <n v="1"/>
    <n v="34"/>
    <m/>
    <s v="Dec  4 2023 11:28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138"/>
    <n v="1"/>
    <n v="20"/>
    <m/>
    <s v="Dec  4 2023 11:28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1"/>
    <m/>
    <s v="Dec  4 2023 11:28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7"/>
    <m/>
    <s v="Dec  4 2023 11:28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2"/>
    <m/>
    <s v="Dec  4 2023 11:28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0"/>
    <m/>
    <s v="Dec  4 2023 11:28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4"/>
    <m/>
    <s v="Dec  4 2023 11:28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8"/>
    <m/>
    <s v="Dec  4 2023 11:2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48"/>
    <n v="1"/>
    <n v="185"/>
    <m/>
    <s v="Dec  4 2023 11:29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48"/>
    <n v="1"/>
    <n v="160"/>
    <m/>
    <s v="Dec  4 2023 11:29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05"/>
    <m/>
    <s v="Dec  4 2023 11:29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6"/>
    <m/>
    <s v="Dec  4 2023 11:29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0"/>
    <m/>
    <s v="Dec  4 2023 11:29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80"/>
    <m/>
    <s v="Dec  4 2023 11:29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351"/>
    <n v="1"/>
    <n v="19"/>
    <m/>
    <s v="Dec  4 2023 11:30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6"/>
    <m/>
    <s v="Dec  4 2023 11:30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3"/>
    <m/>
    <s v="Dec  4 2023 11:3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1"/>
    <m/>
    <s v="Dec  4 2023 11:31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1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8"/>
    <m/>
    <s v="Dec  4 2023 11:3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1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4"/>
    <m/>
    <s v="Dec  4 2023 11:32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3"/>
    <m/>
    <s v="Dec  4 2023 11:32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3"/>
    <m/>
    <s v="Dec  4 2023 11:32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0"/>
    <m/>
    <s v="Dec  4 2023 11:32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8"/>
    <m/>
    <s v="Dec  4 2023 11:33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0"/>
    <m/>
    <s v="Dec  4 2023 11:34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4"/>
    <m/>
    <s v="Dec  4 2023 11:34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"/>
    <m/>
    <s v="Dec  4 2023 11:34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5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300"/>
    <m/>
    <s v="Dec  4 2023 11:35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5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5"/>
    <m/>
    <s v="Dec  4 2023 11:35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138"/>
    <n v="1"/>
    <n v="34"/>
    <m/>
    <s v="Dec  4 2023 11:36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138"/>
    <n v="1"/>
    <n v="24"/>
    <m/>
    <s v="Dec  4 2023 11:36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7"/>
    <m/>
    <s v="Dec  4 2023 11:36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0"/>
    <m/>
    <s v="Dec  4 2023 11:36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7"/>
    <m/>
    <s v="Dec  4 2023 11:37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13"/>
    <m/>
    <s v="Dec  4 2023 11:37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7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"/>
    <m/>
    <s v="Dec  4 2023 11:37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2"/>
    <m/>
    <s v="Dec  4 2023 11:38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4"/>
    <m/>
    <s v="Dec  4 2023 11:38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5"/>
    <m/>
    <s v="Dec  4 2023 11:3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7"/>
    <m/>
    <s v="Dec  4 2023 11:3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48"/>
    <n v="1"/>
    <n v="185"/>
    <m/>
    <s v="Dec  4 2023 11:39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48"/>
    <n v="1"/>
    <n v="170"/>
    <m/>
    <s v="Dec  4 2023 11:39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0"/>
    <m/>
    <s v="Dec  4 2023 11:39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5"/>
    <m/>
    <s v="Dec  4 2023 11:40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70"/>
    <m/>
    <s v="Dec  4 2023 11:40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85"/>
    <m/>
    <s v="Dec  4 2023 11:41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25"/>
    <m/>
    <s v="Dec  4 2023 11:41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325"/>
    <m/>
    <s v="Dec  4 2023 11:42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250"/>
    <m/>
    <s v="Dec  4 2023 11:42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138"/>
    <n v="1"/>
    <n v="24"/>
    <m/>
    <s v="Dec  4 2023 11:42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2"/>
    <m/>
    <s v="Dec  4 2023 11:4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8"/>
    <m/>
    <s v="Dec  4 2023 11:42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60"/>
    <n v="1"/>
    <n v="8"/>
    <m/>
    <s v="Dec  4 2023 11:4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7"/>
    <m/>
    <s v="Dec  4 2023 11:43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12"/>
    <m/>
    <s v="Dec  4 2023 11:43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8"/>
    <m/>
    <s v="Dec  4 2023 11:43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48"/>
    <n v="1"/>
    <n v="165"/>
    <m/>
    <s v="Dec  4 2023 11:45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10"/>
    <m/>
    <s v="Dec  4 2023 11:45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25"/>
    <m/>
    <s v="Dec  4 2023 11:45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65"/>
    <m/>
    <s v="Dec  4 2023 11:45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231"/>
    <n v="1"/>
    <n v="46"/>
    <n v="0.5"/>
    <s v="Dec  4 2023 11:4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157"/>
    <n v="1"/>
    <n v="95"/>
    <n v="1"/>
    <s v="Dec  4 2023 11:47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157"/>
    <n v="1"/>
    <n v="95"/>
    <n v="1"/>
    <s v="Dec  4 2023 11:47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21"/>
    <n v="0.25"/>
    <s v="Dec  4 2023 11:4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20"/>
    <n v="0.25"/>
    <s v="Dec  4 2023 11:4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231"/>
    <n v="1"/>
    <n v="27"/>
    <m/>
    <s v="Dec  4 2023 11:4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114"/>
    <n v="1.35"/>
    <s v="Dec  4 2023 11:49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47.75"/>
    <n v="0.55000000000000004"/>
    <s v="Dec  4 2023 11:49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6"/>
    <n v="0.55000000000000004"/>
    <s v="Dec  4 2023 11:49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12"/>
    <n v="0.15"/>
    <s v="Dec  4 2023 11:49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m/>
    <n v="1.25"/>
    <s v="Dec  4 2023 11:49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85"/>
    <n v="1.1000000000000001"/>
    <s v="Dec  4 2023 11:4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80"/>
    <n v="1"/>
    <s v="Dec  4 2023 11:50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23"/>
    <n v="0.3"/>
    <s v="Dec  4 2023 11:5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17"/>
    <n v="0.25"/>
    <s v="Dec  4 2023 11:5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9"/>
    <n v="0.6"/>
    <s v="Dec  4 2023 11:50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27"/>
    <m/>
    <s v="Dec  4 2023 11:50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231"/>
    <n v="1"/>
    <n v="45"/>
    <n v="0.5"/>
    <s v="Dec  4 2023 11:5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.5"/>
    <m/>
    <s v="Dec  4 2023 11:51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92"/>
    <n v="1"/>
    <s v="Dec  4 2023 11:51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m/>
    <n v="1"/>
    <s v="Dec  4 2023 11:51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92"/>
    <n v="1"/>
    <s v="Dec  4 2023 11:5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10"/>
    <n v="0.15"/>
    <s v="Dec  4 2023 11:51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m/>
    <n v="1.25"/>
    <s v="Dec  4 2023 11:51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22"/>
    <n v="0.3"/>
    <s v="Dec  4 2023 11:5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16"/>
    <n v="0.2"/>
    <s v="Dec  4 2023 11:52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231"/>
    <n v="1"/>
    <n v="26"/>
    <m/>
    <s v="Dec  4 2023 11:5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231"/>
    <n v="1"/>
    <n v="47"/>
    <n v="0.6"/>
    <s v="Dec  4 2023 11:5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231"/>
    <n v="1"/>
    <n v="44"/>
    <n v="0.55000000000000004"/>
    <s v="Dec  4 2023 11:5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88"/>
    <n v="1.1000000000000001"/>
    <s v="Dec  4 2023 11:5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157"/>
    <n v="1"/>
    <n v="90"/>
    <n v="1"/>
    <s v="Dec  4 2023 11:53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83"/>
    <n v="1"/>
    <s v="Dec  4 2023 11:53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00"/>
    <n v="1.05"/>
    <s v="Dec  4 2023 11:5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23"/>
    <n v="0.3"/>
    <s v="Dec  4 2023 11:5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20"/>
    <n v="0.25"/>
    <s v="Dec  4 2023 11:5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157"/>
    <n v="1"/>
    <n v="88"/>
    <n v="1"/>
    <s v="Dec  4 2023 11:53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49"/>
    <n v="0.6"/>
    <s v="Dec  4 2023 11:5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m/>
    <n v="1"/>
    <s v="Dec  4 2023 11:54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21"/>
    <n v="0.25"/>
    <s v="Dec  4 2023 11:5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m/>
    <n v="1"/>
    <s v="Dec  4 2023 11:54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6"/>
    <n v="0.2"/>
    <s v="Dec  4 2023 11:5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231"/>
    <n v="1"/>
    <n v="26"/>
    <m/>
    <s v="Dec  4 2023 11:5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m/>
    <n v="1.4"/>
    <s v="Dec  4 2023 11:5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48"/>
    <n v="0.5"/>
    <s v="Dec  4 2023 11:55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2"/>
    <n v="0.15"/>
    <s v="Dec  4 2023 11:5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12"/>
    <n v="0.15"/>
    <s v="Dec  4 2023 11:5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231"/>
    <n v="1"/>
    <n v="44"/>
    <n v="0.55000000000000004"/>
    <s v="Dec  4 2023 11:5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95"/>
    <n v="1"/>
    <s v="Dec  4 2023 11:56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100"/>
    <n v="1.25"/>
    <s v="Dec  4 2023 11:56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18"/>
    <n v="0.25"/>
    <s v="Dec  4 2023 11:5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23"/>
    <n v="0.3"/>
    <s v="Dec  4 2023 11:5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6"/>
    <n v="0.55000000000000004"/>
    <s v="Dec  4 2023 11:57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87"/>
    <n v="1.1000000000000001"/>
    <s v="Dec  4 2023 11:5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231"/>
    <n v="1"/>
    <n v="44"/>
    <n v="0.5"/>
    <s v="Dec  4 2023 11:5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83"/>
    <n v="1"/>
    <s v="Dec  4 2023 11:57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92"/>
    <n v="1"/>
    <s v="Dec  4 2023 11:5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m/>
    <n v="1.5"/>
    <s v="Dec  4 2023 11:57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92"/>
    <n v="1"/>
    <s v="Dec  4 2023 11:58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23"/>
    <n v="0.3"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22"/>
    <n v="0.3"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18"/>
    <n v="0.25"/>
    <s v="Dec  4 2023 11:5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16"/>
    <n v="0.2"/>
    <s v="Dec  4 2023 11:5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9"/>
    <n v="0.6"/>
    <s v="Dec  4 2023 11:5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231"/>
    <n v="1"/>
    <n v="26"/>
    <m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27"/>
    <m/>
    <s v="Dec  4 2023 11:58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48"/>
    <n v="0.55000000000000004"/>
    <s v="Dec  4 2023 11:5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.5"/>
    <m/>
    <s v="Dec  4 2023 11:58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m/>
    <n v="1"/>
    <s v="Dec  4 2023 11:59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12"/>
    <n v="0.15"/>
    <s v="Dec  4 2023 11:59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231"/>
    <n v="1"/>
    <n v="45"/>
    <n v="0.5"/>
    <s v="Dec  4 2023 11:5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95"/>
    <n v="1"/>
    <s v="Dec  4 2023 11:5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95"/>
    <n v="1"/>
    <s v="Dec  4 2023 12:00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m/>
    <n v="1"/>
    <s v="Dec  4 2023 12:00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231"/>
    <n v="1"/>
    <n v="47"/>
    <n v="0.6"/>
    <s v="Dec  4 2023 12:00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3"/>
    <x v="1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22"/>
    <n v="0.25"/>
    <s v="Dec  4 2023 12:00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16"/>
    <n v="0.2"/>
    <s v="Dec  4 2023 12:00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231"/>
    <n v="1"/>
    <n v="26"/>
    <m/>
    <s v="Dec  4 2023 12:00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90"/>
    <n v="1.1000000000000001"/>
    <s v="Dec  4 2023 12:00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85"/>
    <n v="1"/>
    <s v="Dec  4 2023 12:00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m/>
    <n v="1.5"/>
    <s v="Dec  4 2023 12:00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22"/>
    <n v="0.3"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92"/>
    <m/>
    <s v="Dec  4 2023 12:01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18"/>
    <n v="0.25"/>
    <s v="Dec  4 2023 12:01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92"/>
    <m/>
    <s v="Dec  4 2023 12:01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22"/>
    <m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15"/>
    <m/>
    <s v="Dec  4 2023 12:01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49"/>
    <n v="0.6"/>
    <s v="Dec  4 2023 12:01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231"/>
    <n v="1"/>
    <n v="25"/>
    <m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m/>
    <n v="1"/>
    <s v="Dec  4 2023 12:01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12"/>
    <n v="0.15"/>
    <s v="Dec  4 2023 12:01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231"/>
    <n v="1"/>
    <n v="45"/>
    <n v="0.5"/>
    <s v="Dec  4 2023 12:02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157"/>
    <n v="1"/>
    <n v="96"/>
    <n v="1"/>
    <s v="Dec  4 2023 12:02P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45"/>
    <n v="0.55000000000000004"/>
    <s v="Dec  4 2023 12:02P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96"/>
    <n v="1"/>
    <s v="Dec  4 2023 12:02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85"/>
    <n v="1"/>
    <s v="Dec  4 2023 12:03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92"/>
    <n v="1"/>
    <s v="Dec  4 2023 12:03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85"/>
    <n v="1"/>
    <s v="Dec  4 2023 12:03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23"/>
    <n v="0.25"/>
    <s v="Dec  4 2023 12:03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6"/>
    <n v="0.2"/>
    <s v="Dec  4 2023 12:03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110"/>
    <n v="1.5"/>
    <s v="Dec  4 2023 12:03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20"/>
    <n v="1.3"/>
    <s v="Dec  4 2023 12:03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3"/>
    <n v="0.3"/>
    <s v="Dec  4 2023 12:03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48"/>
    <n v="0.5"/>
    <s v="Dec  4 2023 12:04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0"/>
    <n v="0.25"/>
    <s v="Dec  4 2023 12:04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2"/>
    <n v="0.15"/>
    <s v="Dec  4 2023 12:04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231"/>
    <n v="1"/>
    <n v="26"/>
    <m/>
    <s v="Dec  4 2023 12:04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49"/>
    <n v="0.6"/>
    <s v="Dec  4 2023 12:04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7"/>
    <m/>
    <s v="Dec  4 2023 12:04P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m/>
    <n v="1"/>
    <s v="Dec  4 2023 12:04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12"/>
    <n v="0.15"/>
    <s v="Dec  4 2023 12:04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231"/>
    <n v="1"/>
    <n v="43"/>
    <n v="0.5"/>
    <s v="Dec  4 2023 12:05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95"/>
    <n v="1"/>
    <s v="Dec  4 2023 12:05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90"/>
    <n v="1"/>
    <s v="Dec  4 2023 12:06P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22"/>
    <n v="0.25"/>
    <s v="Dec  4 2023 12:06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351"/>
    <n v="1"/>
    <n v="20"/>
    <m/>
    <s v="Dec  4 2023 12:06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18"/>
    <n v="0.25"/>
    <s v="Dec  4 2023 12:06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12"/>
    <n v="0.15"/>
    <s v="Dec  4 2023 12:06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6"/>
    <m/>
    <s v="Dec  4 2023 12:06P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2"/>
    <m/>
    <s v="Dec  4 2023 12:06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8"/>
    <m/>
    <s v="Dec  4 2023 12:07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0"/>
    <m/>
    <s v="Dec  4 2023 12:07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2"/>
    <m/>
    <s v="Dec  4 2023 12:07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231"/>
    <n v="1"/>
    <n v="46"/>
    <n v="0.5"/>
    <s v="Dec  4 2023 12:07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5"/>
    <m/>
    <s v="Dec  4 2023 12:07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157"/>
    <n v="1"/>
    <n v="100"/>
    <n v="1.1000000000000001"/>
    <s v="Dec  4 2023 12:07P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8"/>
    <m/>
    <s v="Dec  4 2023 12:07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157"/>
    <n v="1"/>
    <n v="105"/>
    <n v="1.1000000000000001"/>
    <s v="Dec  4 2023 12:07P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6"/>
    <n v="0.3"/>
    <s v="Dec  4 2023 12:08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0"/>
    <m/>
    <s v="Dec  4 2023 12:08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2"/>
    <n v="0.25"/>
    <s v="Dec  4 2023 12:08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5"/>
    <m/>
    <s v="Dec  4 2023 12:08P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05"/>
    <n v="1.1499999999999999"/>
    <s v="Dec  4 2023 12:08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231"/>
    <n v="1"/>
    <n v="26"/>
    <m/>
    <s v="Dec  4 2023 12:08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7"/>
    <m/>
    <s v="Dec  4 2023 12:08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25"/>
    <n v="1.35"/>
    <s v="Dec  4 2023 12:08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7"/>
    <m/>
    <s v="Dec  4 2023 12:09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47.75"/>
    <n v="0.55000000000000004"/>
    <s v="Dec  4 2023 12:09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3"/>
    <n v="0.15"/>
    <s v="Dec  4 2023 12:09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4"/>
    <m/>
    <s v="Dec  4 2023 12:09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4.5"/>
    <n v="0.55000000000000004"/>
    <s v="Dec  4 2023 12:09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3.5"/>
    <n v="0.55000000000000004"/>
    <s v="Dec  4 2023 12:09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0"/>
    <m/>
    <s v="Dec  4 2023 12:09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6"/>
    <m/>
    <s v="Dec  4 2023 12:09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30"/>
    <m/>
    <s v="Dec  4 2023 12:10P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11"/>
    <m/>
    <s v="Dec  4 2023 12:10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5"/>
    <m/>
    <s v="Dec  4 2023 12:11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5"/>
    <m/>
    <s v="Dec  4 2023 12:11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1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6"/>
    <m/>
    <s v="Dec  4 2023 12:1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1.25"/>
    <m/>
    <s v="Dec  4 2023 12:12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2"/>
    <m/>
    <s v="Dec  4 2023 12:12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60"/>
    <m/>
    <s v="Dec  4 2023 12:14P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25"/>
    <m/>
    <s v="Dec  4 2023 12:14PM"/>
    <x v="59"/>
    <x v="58"/>
    <n v="45"/>
    <s v="LIBRA"/>
    <n v="1"/>
    <s v="PRODUCTOS AGROPECUARIOS"/>
    <n v="10"/>
    <x v="14"/>
    <n v="1"/>
    <n v="0.45"/>
    <s v="Bagre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7"/>
    <m/>
    <s v="Dec  4 2023 12:14P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.5"/>
    <m/>
    <s v="Dec  4 2023 12:14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9"/>
    <m/>
    <s v="Dec  4 2023 12:14P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5"/>
    <m/>
    <s v="Dec  4 2023 12:14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4P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7"/>
    <m/>
    <s v="Dec  4 2023 12:14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6"/>
    <m/>
    <s v="Dec  4 2023 12:14P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4P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138"/>
    <n v="1"/>
    <n v="20"/>
    <m/>
    <s v="Dec  4 2023 12:14P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.5"/>
    <m/>
    <s v="Dec  4 2023 12:15PM"/>
    <x v="64"/>
    <x v="63"/>
    <n v="45"/>
    <s v="LIBRA"/>
    <n v="1"/>
    <s v="PRODUCTOS AGROPECUARIOS"/>
    <n v="10"/>
    <x v="14"/>
    <n v="1"/>
    <n v="0.45"/>
    <s v="Corvina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5"/>
    <m/>
    <s v="Dec  4 2023 12:15PM"/>
    <x v="66"/>
    <x v="65"/>
    <n v="45"/>
    <s v="LIBRA"/>
    <n v="1"/>
    <s v="PRODUCTOS AGROPECUARIOS"/>
    <n v="10"/>
    <x v="14"/>
    <n v="1"/>
    <n v="0.45"/>
    <s v="Macarela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5P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"/>
    <m/>
    <s v="Dec  4 2023 12:15P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7"/>
    <m/>
    <s v="Dec  4 2023 12:15P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5"/>
    <m/>
    <s v="Dec  4 2023 12:15PM"/>
    <x v="147"/>
    <x v="142"/>
    <n v="45"/>
    <s v="LIBRA"/>
    <n v="1"/>
    <s v="PRODUCTOS AGROPECUARIOS"/>
    <n v="10"/>
    <x v="14"/>
    <n v="1"/>
    <n v="0.45"/>
    <s v="Tilapi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7"/>
    <m/>
    <s v="Dec  4 2023 12:15P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20"/>
    <m/>
    <s v="Dec  4 2023 12:15P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8"/>
    <m/>
    <s v="Dec  4 2023 12:16P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95"/>
    <n v="1"/>
    <n v="8"/>
    <m/>
    <s v="Dec  4 2023 12:16P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95"/>
    <n v="1"/>
    <n v="15"/>
    <m/>
    <s v="Dec  4 2023 12:16P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3"/>
    <x v="1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1.3"/>
    <m/>
    <s v="Dec  4 2023 12:16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2.25"/>
    <m/>
    <s v="Dec  4 2023 12:16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48"/>
    <n v="1"/>
    <n v="250"/>
    <m/>
    <s v="Dec  4 2023 12:17P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3"/>
    <x v="1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6"/>
    <m/>
    <s v="Dec  4 2023 12:17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5.5"/>
    <m/>
    <s v="Dec  4 2023 12:17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3"/>
    <m/>
    <s v="Dec  4 2023 12:17PM"/>
    <x v="51"/>
    <x v="50"/>
    <n v="16"/>
    <s v="BOTELLA"/>
    <n v="1"/>
    <s v="PRODUCTOS AGROPECUARIOS"/>
    <n v="9"/>
    <x v="13"/>
    <n v="1.6"/>
    <n v="0.73"/>
    <s v="Crema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3"/>
    <m/>
    <s v="Dec  4 2023 12:17PM"/>
    <x v="53"/>
    <x v="52"/>
    <n v="45"/>
    <s v="LIBRA"/>
    <n v="1"/>
    <s v="PRODUCTOS AGROPECUARIOS"/>
    <n v="9"/>
    <x v="13"/>
    <n v="1"/>
    <n v="0.45"/>
    <s v="Quesillo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4.75"/>
    <m/>
    <s v="Dec  4 2023 12:17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6"/>
    <m/>
    <s v="Dec  4 2023 12:17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18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18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8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8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8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351"/>
    <n v="1"/>
    <n v="17"/>
    <m/>
    <s v="Dec  4 2023 12:18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75"/>
    <m/>
    <s v="Dec  4 2023 12:19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9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9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6"/>
    <m/>
    <s v="Dec  4 2023 12:19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1.25"/>
    <m/>
    <s v="Dec  4 2023 12:20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2"/>
    <m/>
    <s v="Dec  4 2023 12:20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75"/>
    <m/>
    <s v="Dec  4 2023 12:20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5"/>
    <m/>
    <s v="Dec  4 2023 12:20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2"/>
    <m/>
    <s v="Dec  4 2023 12:20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"/>
    <m/>
    <s v="Dec  4 2023 12:20PM"/>
    <x v="51"/>
    <x v="50"/>
    <n v="16"/>
    <s v="BOTELLA"/>
    <n v="1"/>
    <s v="PRODUCTOS AGROPECUARIOS"/>
    <n v="9"/>
    <x v="13"/>
    <n v="1.6"/>
    <n v="0.73"/>
    <s v="Crem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2.75"/>
    <m/>
    <s v="Dec  4 2023 12:20PM"/>
    <x v="53"/>
    <x v="52"/>
    <n v="45"/>
    <s v="LIBRA"/>
    <n v="1"/>
    <s v="PRODUCTOS AGROPECUARIOS"/>
    <n v="9"/>
    <x v="13"/>
    <n v="1"/>
    <n v="0.45"/>
    <s v="Quesill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20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0"/>
    <m/>
    <s v="Dec  4 2023 12:21P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5"/>
    <m/>
    <s v="Dec  4 2023 12:21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1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5"/>
    <m/>
    <s v="Dec  4 2023 12:22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5"/>
    <m/>
    <s v="Dec  4 2023 12:22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75"/>
    <m/>
    <s v="Dec  4 2023 12:22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2"/>
    <m/>
    <s v="Dec  4 2023 12:22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6.5"/>
    <m/>
    <s v="Dec  4 2023 12:2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0"/>
    <m/>
    <s v="Dec  4 2023 12:22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1.25"/>
    <m/>
    <s v="Dec  4 2023 12:23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2"/>
    <m/>
    <s v="Dec  4 2023 12:23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2"/>
    <m/>
    <s v="Dec  4 2023 12:23P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7"/>
    <m/>
    <s v="Dec  4 2023 12:23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5"/>
    <m/>
    <s v="Dec  4 2023 12:23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0"/>
    <m/>
    <s v="Dec  4 2023 12:23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4"/>
    <m/>
    <s v="Dec  4 2023 12:24P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8"/>
    <m/>
    <s v="Dec  4 2023 12:24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4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3"/>
    <m/>
    <s v="Dec  4 2023 12:24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0"/>
    <m/>
    <s v="Dec  4 2023 12:25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5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2.5"/>
    <m/>
    <s v="Dec  4 2023 12:25PM"/>
    <x v="59"/>
    <x v="58"/>
    <n v="45"/>
    <s v="LIBRA"/>
    <n v="1"/>
    <s v="PRODUCTOS AGROPECUARIOS"/>
    <n v="10"/>
    <x v="14"/>
    <n v="1"/>
    <n v="0.45"/>
    <s v="Bagre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.5"/>
    <m/>
    <s v="Dec  4 2023 12:25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5"/>
    <m/>
    <s v="Dec  4 2023 12:25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7"/>
    <m/>
    <s v="Dec  4 2023 12:25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6"/>
    <m/>
    <s v="Dec  4 2023 12:25P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4"/>
    <m/>
    <s v="Dec  4 2023 12:26P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28"/>
    <m/>
    <s v="Dec  4 2023 12:26P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3"/>
    <x v="1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"/>
    <m/>
    <s v="Dec  4 2023 12:26PM"/>
    <x v="64"/>
    <x v="63"/>
    <n v="45"/>
    <s v="LIBRA"/>
    <n v="1"/>
    <s v="PRODUCTOS AGROPECUARIOS"/>
    <n v="10"/>
    <x v="14"/>
    <n v="1"/>
    <n v="0.45"/>
    <s v="Corvina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"/>
    <m/>
    <s v="Dec  4 2023 12:26P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4.5"/>
    <m/>
    <s v="Dec  4 2023 12:26P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2.5"/>
    <m/>
    <s v="Dec  4 2023 12:26PM"/>
    <x v="66"/>
    <x v="65"/>
    <n v="45"/>
    <s v="LIBRA"/>
    <n v="1"/>
    <s v="PRODUCTOS AGROPECUARIOS"/>
    <n v="10"/>
    <x v="14"/>
    <n v="1"/>
    <n v="0.45"/>
    <s v="Macarel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24"/>
    <m/>
    <s v="Dec  4 2023 12:26P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11"/>
    <m/>
    <s v="Dec  4 2023 12:27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3.5"/>
    <m/>
    <s v="Dec  4 2023 12:27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1.6"/>
    <m/>
    <s v="Dec  4 2023 12:28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8006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3"/>
    <n v="2023"/>
    <n v="60"/>
    <n v="1"/>
    <n v="8"/>
    <m/>
    <s v="Dec  4 2023 12:28P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6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3"/>
    <n v="2023"/>
    <n v="60"/>
    <n v="1"/>
    <n v="12"/>
    <m/>
    <s v="Dec  4 2023 12:28P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2.8"/>
    <m/>
    <s v="Dec  4 2023 12:28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4.25"/>
    <m/>
    <s v="Dec  4 2023 12:28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6.5"/>
    <m/>
    <s v="Dec  4 2023 12:28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351"/>
    <n v="1"/>
    <n v="18"/>
    <m/>
    <s v="Dec  4 2023 12:30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2"/>
    <m/>
    <s v="Dec  4 2023 12:31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0"/>
    <m/>
    <s v="Dec  4 2023 12:31P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8"/>
    <m/>
    <s v="Dec  4 2023 12:31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2"/>
    <m/>
    <s v="Dec  4 2023 12:31P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0"/>
    <m/>
    <s v="Dec  4 2023 12:31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8"/>
    <m/>
    <s v="Dec  4 2023 12:32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3"/>
    <m/>
    <s v="Dec  4 2023 12:32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2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1"/>
    <m/>
    <s v="Dec  4 2023 12:33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3PM"/>
    <x v="167"/>
    <x v="162"/>
    <n v="58"/>
    <s v="RED 20 UNIDADES (38-40 LIBRAS)"/>
    <n v="1"/>
    <s v="PRODUCTOS AGROPECUARIOS"/>
    <n v="2"/>
    <x v="16"/>
    <n v="39"/>
    <n v="17.73"/>
    <s v="Lechuga de Cabeza Grande Red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6"/>
    <m/>
    <s v="Dec  4 2023 12:33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7"/>
    <m/>
    <s v="Dec  4 2023 12:33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4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2"/>
    <m/>
    <s v="Dec  4 2023 12:34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7"/>
    <m/>
    <s v="Dec  4 2023 12:34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23"/>
    <m/>
    <s v="Dec  4 2023 12:35P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28"/>
    <m/>
    <s v="Dec  4 2023 12:35P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11"/>
    <m/>
    <s v="Dec  4 2023 12:35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62"/>
    <m/>
    <s v="Dec  4 2023 12:37P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7"/>
    <m/>
    <s v="Dec  4 2023 12:37P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9"/>
    <m/>
    <s v="Dec  4 2023 12:37P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"/>
    <m/>
    <s v="Dec  4 2023 12:37P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"/>
    <m/>
    <s v="Dec  4 2023 12:38P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0"/>
    <m/>
    <s v="Dec  4 2023 12:38P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28"/>
    <m/>
    <s v="Dec  4 2023 12:38P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7"/>
    <m/>
    <s v="Dec  4 2023 12:38P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.75"/>
    <m/>
    <s v="Dec  4 2023 12:41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2"/>
    <x v="157"/>
    <n v="45"/>
    <s v="LIBRA"/>
    <n v="1"/>
    <s v="PRODUCTOS AGROPECUARIOS"/>
    <n v="6"/>
    <x v="18"/>
    <n v="1"/>
    <n v="0.45"/>
    <s v="Costill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5"/>
    <m/>
    <s v="Dec  4 2023 12:4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3"/>
    <x v="158"/>
    <n v="45"/>
    <s v="LIBRA"/>
    <n v="1"/>
    <s v="PRODUCTOS AGROPECUARIOS"/>
    <n v="6"/>
    <x v="18"/>
    <n v="1"/>
    <n v="0.45"/>
    <s v="Lom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4"/>
    <x v="159"/>
    <n v="45"/>
    <s v="LIBRA"/>
    <n v="1"/>
    <s v="PRODUCTOS AGROPECUARIOS"/>
    <n v="6"/>
    <x v="18"/>
    <n v="1"/>
    <n v="0.45"/>
    <s v="Post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3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3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4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.75"/>
    <m/>
    <s v="Dec  4 2023 12:44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2"/>
    <x v="157"/>
    <n v="45"/>
    <s v="LIBRA"/>
    <n v="1"/>
    <s v="PRODUCTOS AGROPECUARIOS"/>
    <n v="6"/>
    <x v="18"/>
    <n v="1"/>
    <n v="0.45"/>
    <s v="Costill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5"/>
    <m/>
    <s v="Dec  4 2023 12:45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3"/>
    <x v="158"/>
    <n v="45"/>
    <s v="LIBRA"/>
    <n v="1"/>
    <s v="PRODUCTOS AGROPECUARIOS"/>
    <n v="6"/>
    <x v="18"/>
    <n v="1"/>
    <n v="0.45"/>
    <s v="Lom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4"/>
    <x v="159"/>
    <n v="45"/>
    <s v="LIBRA"/>
    <n v="1"/>
    <s v="PRODUCTOS AGROPECUARIOS"/>
    <n v="6"/>
    <x v="18"/>
    <n v="1"/>
    <n v="0.45"/>
    <s v="Posta"/>
    <m/>
    <n v="0"/>
    <n v="4"/>
    <n v="12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0D42B0-3A05-4553-A399-7F263CF21AB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7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48"/>
        <item x="158"/>
        <item x="150"/>
        <item x="159"/>
        <item x="151"/>
        <item x="152"/>
        <item x="157"/>
        <item x="153"/>
        <item x="101"/>
        <item x="102"/>
        <item x="88"/>
        <item x="89"/>
        <item x="103"/>
        <item x="104"/>
        <item x="105"/>
        <item x="72"/>
        <item x="84"/>
        <item x="73"/>
        <item x="92"/>
        <item x="93"/>
        <item x="74"/>
        <item x="75"/>
        <item x="76"/>
        <item x="94"/>
        <item x="95"/>
        <item x="78"/>
        <item x="97"/>
        <item x="79"/>
        <item x="80"/>
        <item x="81"/>
        <item x="82"/>
        <item x="106"/>
        <item x="115"/>
        <item x="107"/>
        <item x="112"/>
        <item x="113"/>
        <item x="85"/>
        <item x="86"/>
        <item x="83"/>
        <item x="108"/>
        <item x="109"/>
        <item x="68"/>
        <item x="69"/>
        <item x="67"/>
        <item x="127"/>
        <item x="117"/>
        <item x="118"/>
        <item x="120"/>
        <item x="121"/>
        <item x="134"/>
        <item x="135"/>
        <item x="136"/>
        <item x="128"/>
        <item x="129"/>
        <item x="139"/>
        <item x="140"/>
        <item x="138"/>
        <item x="130"/>
        <item x="131"/>
        <item x="132"/>
        <item x="35"/>
        <item x="36"/>
        <item x="154"/>
        <item x="38"/>
        <item x="39"/>
        <item x="40"/>
        <item x="41"/>
        <item x="43"/>
        <item x="44"/>
        <item x="46"/>
        <item x="155"/>
        <item x="23"/>
        <item x="24"/>
        <item x="26"/>
        <item x="27"/>
        <item x="29"/>
        <item x="30"/>
        <item x="31"/>
        <item x="32"/>
        <item x="161"/>
        <item x="162"/>
        <item x="163"/>
        <item x="164"/>
        <item x="47"/>
        <item x="48"/>
        <item x="49"/>
        <item x="50"/>
        <item x="51"/>
        <item x="53"/>
        <item x="54"/>
        <item x="55"/>
        <item x="52"/>
        <item x="59"/>
        <item x="60"/>
        <item x="61"/>
        <item x="141"/>
        <item x="142"/>
        <item x="63"/>
        <item x="64"/>
        <item x="144"/>
        <item x="65"/>
        <item x="66"/>
        <item x="145"/>
        <item x="146"/>
        <item x="147"/>
        <item x="133"/>
        <item x="114"/>
        <item x="111"/>
        <item x="116"/>
        <item x="110"/>
        <item x="71"/>
        <item x="77"/>
        <item x="137"/>
        <item x="122"/>
        <item x="123"/>
        <item x="0"/>
        <item x="1"/>
        <item x="98"/>
        <item x="100"/>
        <item x="99"/>
        <item x="87"/>
        <item x="90"/>
        <item x="91"/>
        <item x="70"/>
        <item x="2"/>
        <item x="3"/>
        <item x="4"/>
        <item x="6"/>
        <item x="42"/>
        <item x="8"/>
        <item x="9"/>
        <item x="20"/>
        <item x="11"/>
        <item x="12"/>
        <item x="13"/>
        <item x="7"/>
        <item x="124"/>
        <item x="126"/>
        <item x="125"/>
        <item x="22"/>
        <item x="62"/>
        <item x="160"/>
        <item x="166"/>
        <item x="165"/>
        <item x="33"/>
        <item x="56"/>
        <item x="57"/>
        <item x="58"/>
        <item x="149"/>
        <item x="21"/>
        <item x="5"/>
        <item x="10"/>
        <item x="14"/>
        <item x="15"/>
        <item x="16"/>
        <item x="17"/>
        <item x="18"/>
        <item x="19"/>
        <item x="25"/>
        <item x="28"/>
        <item x="34"/>
        <item x="37"/>
        <item x="45"/>
        <item x="96"/>
        <item x="119"/>
        <item x="143"/>
        <item x="15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67"/>
        <item x="68"/>
        <item x="99"/>
        <item x="100"/>
        <item x="34"/>
        <item x="86"/>
        <item x="143"/>
        <item x="35"/>
        <item x="58"/>
        <item x="66"/>
        <item x="59"/>
        <item x="87"/>
        <item x="149"/>
        <item x="37"/>
        <item x="60"/>
        <item x="136"/>
        <item x="137"/>
        <item x="101"/>
        <item x="102"/>
        <item x="103"/>
        <item x="156"/>
        <item x="71"/>
        <item x="82"/>
        <item x="72"/>
        <item x="62"/>
        <item x="90"/>
        <item x="63"/>
        <item x="157"/>
        <item x="50"/>
        <item x="91"/>
        <item x="73"/>
        <item x="153"/>
        <item x="145"/>
        <item x="154"/>
        <item x="146"/>
        <item x="147"/>
        <item x="113"/>
        <item x="114"/>
        <item x="74"/>
        <item x="92"/>
        <item x="38"/>
        <item x="39"/>
        <item x="40"/>
        <item x="48"/>
        <item x="49"/>
        <item x="93"/>
        <item x="116"/>
        <item x="117"/>
        <item x="23"/>
        <item x="158"/>
        <item x="24"/>
        <item x="139"/>
        <item x="64"/>
        <item x="76"/>
        <item x="65"/>
        <item x="140"/>
        <item x="152"/>
        <item x="42"/>
        <item x="46"/>
        <item x="129"/>
        <item x="130"/>
        <item x="131"/>
        <item x="43"/>
        <item x="95"/>
        <item x="123"/>
        <item x="124"/>
        <item x="47"/>
        <item x="77"/>
        <item x="78"/>
        <item x="134"/>
        <item x="135"/>
        <item x="133"/>
        <item x="79"/>
        <item x="80"/>
        <item x="125"/>
        <item x="126"/>
        <item x="25"/>
        <item x="26"/>
        <item x="159"/>
        <item x="28"/>
        <item x="29"/>
        <item x="52"/>
        <item x="53"/>
        <item x="54"/>
        <item x="51"/>
        <item x="104"/>
        <item x="105"/>
        <item x="141"/>
        <item x="45"/>
        <item x="30"/>
        <item x="110"/>
        <item x="111"/>
        <item x="31"/>
        <item x="148"/>
        <item x="127"/>
        <item x="142"/>
        <item x="83"/>
        <item x="84"/>
        <item x="150"/>
        <item x="81"/>
        <item x="106"/>
        <item x="107"/>
        <item x="128"/>
        <item x="109"/>
        <item x="112"/>
        <item x="108"/>
        <item x="70"/>
        <item x="75"/>
        <item x="132"/>
        <item x="118"/>
        <item x="119"/>
        <item x="0"/>
        <item x="1"/>
        <item x="21"/>
        <item x="96"/>
        <item x="98"/>
        <item x="97"/>
        <item x="85"/>
        <item x="88"/>
        <item x="89"/>
        <item x="69"/>
        <item x="2"/>
        <item x="3"/>
        <item x="4"/>
        <item x="6"/>
        <item x="41"/>
        <item x="8"/>
        <item x="9"/>
        <item x="20"/>
        <item x="11"/>
        <item x="12"/>
        <item x="13"/>
        <item x="7"/>
        <item x="120"/>
        <item x="122"/>
        <item x="121"/>
        <item x="22"/>
        <item x="61"/>
        <item x="155"/>
        <item x="161"/>
        <item x="160"/>
        <item x="32"/>
        <item x="55"/>
        <item x="56"/>
        <item x="57"/>
        <item x="144"/>
        <item x="5"/>
        <item x="10"/>
        <item x="14"/>
        <item x="15"/>
        <item x="16"/>
        <item x="17"/>
        <item x="18"/>
        <item x="19"/>
        <item x="27"/>
        <item x="33"/>
        <item x="36"/>
        <item x="44"/>
        <item x="94"/>
        <item x="115"/>
        <item x="138"/>
        <item x="15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9"/>
        <item x="11"/>
        <item x="18"/>
        <item x="15"/>
        <item x="17"/>
        <item x="16"/>
        <item x="13"/>
        <item x="12"/>
        <item x="14"/>
        <item h="1" x="0"/>
        <item h="1" x="1"/>
        <item h="1" x="2"/>
        <item h="1" x="4"/>
        <item h="1" x="6"/>
        <item h="1" x="8"/>
        <item h="1" x="3"/>
        <item h="1" x="5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4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0">
    <i>
      <x/>
      <x v="1"/>
      <x v="6"/>
    </i>
    <i r="1">
      <x v="2"/>
      <x v="6"/>
    </i>
    <i r="1">
      <x v="3"/>
      <x v="6"/>
    </i>
    <i r="1">
      <x v="4"/>
      <x v="6"/>
    </i>
    <i>
      <x v="1"/>
      <x v="1"/>
      <x v="31"/>
    </i>
    <i r="1">
      <x v="2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>
      <x v="5"/>
      <x v="1"/>
      <x v="35"/>
    </i>
    <i r="1">
      <x v="2"/>
      <x v="35"/>
    </i>
    <i r="1">
      <x v="3"/>
      <x v="35"/>
    </i>
    <i r="1">
      <x v="4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 r="1">
      <x v="2"/>
      <x v="3"/>
    </i>
    <i>
      <x v="10"/>
      <x/>
      <x v="5"/>
    </i>
    <i r="1">
      <x v="2"/>
      <x v="5"/>
    </i>
    <i r="1">
      <x v="3"/>
      <x v="5"/>
    </i>
    <i>
      <x v="11"/>
      <x/>
      <x v="11"/>
    </i>
    <i r="1">
      <x v="2"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2"/>
      <x v="25"/>
    </i>
    <i r="1">
      <x v="3"/>
      <x v="25"/>
    </i>
    <i r="1">
      <x v="4"/>
      <x v="25"/>
    </i>
    <i>
      <x v="19"/>
      <x/>
      <x v="29"/>
    </i>
    <i r="1">
      <x v="2"/>
      <x v="29"/>
    </i>
    <i r="1">
      <x v="3"/>
      <x v="29"/>
    </i>
    <i r="1">
      <x v="4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>
      <x v="22"/>
      <x/>
      <x v="38"/>
    </i>
    <i r="1">
      <x v="2"/>
      <x v="38"/>
    </i>
    <i r="1">
      <x v="3"/>
      <x v="38"/>
    </i>
    <i r="1">
      <x v="4"/>
      <x v="38"/>
    </i>
    <i>
      <x v="23"/>
      <x/>
      <x v="39"/>
    </i>
    <i r="1">
      <x v="2"/>
      <x v="39"/>
    </i>
    <i r="1">
      <x v="3"/>
      <x v="39"/>
    </i>
    <i>
      <x v="24"/>
      <x/>
      <x v="45"/>
    </i>
    <i r="1">
      <x v="2"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2"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3"/>
      <x v="72"/>
    </i>
    <i>
      <x v="30"/>
      <x/>
      <x v="73"/>
    </i>
    <i r="1">
      <x v="2"/>
      <x v="73"/>
    </i>
    <i r="1">
      <x v="4"/>
      <x v="73"/>
    </i>
    <i>
      <x v="31"/>
      <x/>
      <x v="85"/>
    </i>
    <i r="1">
      <x v="2"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>
      <x v="34"/>
      <x/>
      <x v="90"/>
    </i>
    <i r="1">
      <x v="2"/>
      <x v="90"/>
    </i>
    <i r="1">
      <x v="4"/>
      <x v="90"/>
    </i>
    <i>
      <x v="35"/>
      <x/>
      <x v="91"/>
    </i>
    <i r="1">
      <x v="2"/>
      <x v="91"/>
    </i>
    <i>
      <x v="36"/>
      <x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2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4"/>
      <x v="101"/>
    </i>
    <i>
      <x v="41"/>
      <x/>
      <x/>
    </i>
    <i r="1">
      <x v="2"/>
      <x/>
    </i>
    <i r="1">
      <x v="4"/>
      <x/>
    </i>
    <i>
      <x v="42"/>
      <x/>
      <x v="1"/>
    </i>
    <i r="1">
      <x v="2"/>
      <x v="1"/>
    </i>
    <i r="1">
      <x v="3"/>
      <x v="1"/>
    </i>
    <i r="1">
      <x v="4"/>
      <x v="1"/>
    </i>
    <i>
      <x v="43"/>
      <x/>
      <x v="9"/>
    </i>
    <i r="1">
      <x v="2"/>
      <x v="9"/>
    </i>
    <i r="1">
      <x v="4"/>
      <x v="9"/>
    </i>
    <i>
      <x v="44"/>
      <x/>
      <x v="9"/>
    </i>
    <i r="1">
      <x v="2"/>
      <x v="9"/>
    </i>
    <i r="1">
      <x v="3"/>
      <x v="9"/>
    </i>
    <i r="1">
      <x v="4"/>
      <x v="9"/>
    </i>
    <i>
      <x v="45"/>
      <x/>
      <x v="36"/>
    </i>
    <i r="1">
      <x v="2"/>
      <x v="36"/>
    </i>
    <i r="1">
      <x v="4"/>
      <x v="36"/>
    </i>
    <i>
      <x v="46"/>
      <x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 r="1">
      <x v="3"/>
      <x v="61"/>
    </i>
    <i>
      <x v="52"/>
      <x/>
      <x v="64"/>
    </i>
    <i r="1">
      <x v="2"/>
      <x v="64"/>
    </i>
    <i r="1">
      <x v="3"/>
      <x v="64"/>
    </i>
    <i r="1">
      <x v="4"/>
      <x v="64"/>
    </i>
    <i>
      <x v="53"/>
      <x/>
      <x v="65"/>
    </i>
    <i r="1">
      <x v="2"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2"/>
      <x v="70"/>
    </i>
    <i>
      <x v="56"/>
      <x/>
      <x v="71"/>
    </i>
    <i r="1">
      <x v="2"/>
      <x v="71"/>
    </i>
    <i r="1">
      <x v="3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2"/>
      <x v="75"/>
    </i>
    <i r="1">
      <x v="4"/>
      <x v="75"/>
    </i>
    <i>
      <x v="59"/>
      <x/>
      <x v="94"/>
    </i>
    <i r="1">
      <x v="2"/>
      <x v="94"/>
    </i>
    <i>
      <x v="60"/>
      <x v="1"/>
      <x v="4"/>
    </i>
    <i r="1">
      <x v="2"/>
      <x v="4"/>
    </i>
    <i r="1">
      <x v="3"/>
      <x v="4"/>
    </i>
    <i r="1">
      <x v="4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4"/>
      <x v="12"/>
    </i>
    <i>
      <x v="63"/>
      <x v="1"/>
      <x v="13"/>
    </i>
    <i r="1">
      <x v="3"/>
      <x v="13"/>
    </i>
    <i r="1">
      <x v="4"/>
      <x v="13"/>
    </i>
    <i>
      <x v="64"/>
      <x v="1"/>
      <x v="40"/>
    </i>
    <i r="1">
      <x v="3"/>
      <x v="40"/>
    </i>
    <i>
      <x v="65"/>
      <x v="2"/>
      <x v="41"/>
    </i>
    <i r="1">
      <x v="3"/>
      <x v="41"/>
    </i>
    <i r="1">
      <x v="4"/>
      <x v="41"/>
    </i>
    <i>
      <x v="66"/>
      <x v="1"/>
      <x v="42"/>
    </i>
    <i r="1">
      <x v="2"/>
      <x v="42"/>
    </i>
    <i r="1">
      <x v="3"/>
      <x v="42"/>
    </i>
    <i r="1">
      <x v="4"/>
      <x v="42"/>
    </i>
    <i>
      <x v="67"/>
      <x v="1"/>
      <x v="57"/>
    </i>
    <i r="1">
      <x v="3"/>
      <x v="57"/>
    </i>
    <i r="1">
      <x v="4"/>
      <x v="57"/>
    </i>
    <i>
      <x v="68"/>
      <x v="1"/>
      <x v="62"/>
    </i>
    <i r="1">
      <x v="3"/>
      <x v="62"/>
    </i>
    <i r="1">
      <x v="4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4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 r="1">
      <x v="4"/>
      <x v="92"/>
    </i>
    <i>
      <x v="79"/>
      <x v="2"/>
      <x v="20"/>
    </i>
    <i r="1">
      <x v="3"/>
      <x v="20"/>
    </i>
    <i r="1">
      <x v="4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 r="1">
      <x v="4"/>
      <x v="58"/>
    </i>
    <i>
      <x v="84"/>
      <x v="2"/>
      <x v="66"/>
    </i>
    <i r="1">
      <x v="3"/>
      <x v="66"/>
    </i>
    <i r="1">
      <x v="4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3"/>
      <x v="84"/>
    </i>
    <i r="1">
      <x v="4"/>
      <x v="84"/>
    </i>
    <i>
      <x v="92"/>
      <x/>
      <x v="8"/>
    </i>
    <i r="1">
      <x v="2"/>
      <x v="8"/>
    </i>
    <i r="1">
      <x v="3"/>
      <x v="8"/>
    </i>
    <i r="1">
      <x v="4"/>
      <x v="8"/>
    </i>
    <i>
      <x v="93"/>
      <x/>
      <x v="10"/>
    </i>
    <i r="1">
      <x v="2"/>
      <x v="10"/>
    </i>
    <i r="1">
      <x v="3"/>
      <x v="10"/>
    </i>
    <i r="1">
      <x v="4"/>
      <x v="10"/>
    </i>
    <i>
      <x v="94"/>
      <x/>
      <x v="14"/>
    </i>
    <i r="1">
      <x v="2"/>
      <x v="14"/>
    </i>
    <i r="1">
      <x v="3"/>
      <x v="14"/>
    </i>
    <i r="1">
      <x v="4"/>
      <x v="14"/>
    </i>
    <i>
      <x v="95"/>
      <x/>
      <x v="15"/>
    </i>
    <i r="1">
      <x v="2"/>
      <x v="15"/>
    </i>
    <i r="1">
      <x v="4"/>
      <x v="15"/>
    </i>
    <i>
      <x v="96"/>
      <x/>
      <x v="16"/>
    </i>
    <i r="1">
      <x v="2"/>
      <x v="16"/>
    </i>
    <i r="1">
      <x v="4"/>
      <x v="16"/>
    </i>
    <i>
      <x v="97"/>
      <x/>
      <x v="24"/>
    </i>
    <i r="1">
      <x v="2"/>
      <x v="24"/>
    </i>
    <i r="1">
      <x v="3"/>
      <x v="24"/>
    </i>
    <i r="1">
      <x v="4"/>
      <x v="24"/>
    </i>
    <i>
      <x v="98"/>
      <x/>
      <x v="26"/>
    </i>
    <i r="1">
      <x v="2"/>
      <x v="26"/>
    </i>
    <i r="1">
      <x v="3"/>
      <x v="26"/>
    </i>
    <i r="1">
      <x v="4"/>
      <x v="26"/>
    </i>
    <i>
      <x v="99"/>
      <x/>
      <x v="51"/>
    </i>
    <i r="1">
      <x v="4"/>
      <x v="51"/>
    </i>
    <i>
      <x v="100"/>
      <x/>
      <x v="52"/>
    </i>
    <i r="1">
      <x v="3"/>
      <x v="52"/>
    </i>
    <i>
      <x v="101"/>
      <x/>
      <x v="54"/>
    </i>
    <i r="1">
      <x v="2"/>
      <x v="54"/>
    </i>
    <i r="1">
      <x v="3"/>
      <x v="54"/>
    </i>
    <i>
      <x v="102"/>
      <x/>
      <x v="55"/>
    </i>
    <i r="1">
      <x v="2"/>
      <x v="55"/>
    </i>
    <i r="1">
      <x v="4"/>
      <x v="55"/>
    </i>
    <i>
      <x v="103"/>
      <x/>
      <x v="87"/>
    </i>
    <i r="1">
      <x v="2"/>
      <x v="87"/>
    </i>
    <i>
      <x v="104"/>
      <x/>
      <x v="95"/>
    </i>
    <i r="1">
      <x v="2"/>
      <x v="95"/>
    </i>
    <i r="1">
      <x v="4"/>
      <x v="95"/>
    </i>
    <i>
      <x v="105"/>
      <x/>
      <x v="102"/>
    </i>
    <i r="1">
      <x v="2"/>
      <x v="102"/>
    </i>
    <i>
      <x v="106"/>
      <x/>
      <x v="85"/>
    </i>
    <i>
      <x v="107"/>
      <x/>
      <x v="103"/>
    </i>
    <i r="1">
      <x v="2"/>
      <x v="103"/>
    </i>
    <i r="1">
      <x v="4"/>
      <x v="103"/>
    </i>
    <i>
      <x v="108"/>
      <x/>
      <x v="104"/>
    </i>
    <i r="1">
      <x v="3"/>
      <x v="104"/>
    </i>
    <i>
      <x v="109"/>
      <x/>
      <x v="105"/>
    </i>
    <i r="1">
      <x v="2"/>
      <x v="105"/>
    </i>
    <i r="1">
      <x v="4"/>
      <x v="105"/>
    </i>
    <i>
      <x v="110"/>
      <x/>
      <x v="106"/>
    </i>
    <i r="1">
      <x v="4"/>
      <x v="106"/>
    </i>
    <i>
      <x v="111"/>
      <x/>
      <x v="107"/>
    </i>
    <i>
      <x v="112"/>
      <x/>
      <x v="108"/>
    </i>
    <i>
      <x v="113"/>
      <x/>
      <x v="109"/>
    </i>
    <i r="1">
      <x v="3"/>
      <x v="109"/>
    </i>
    <i>
      <x v="114"/>
      <x/>
      <x v="110"/>
    </i>
    <i r="1">
      <x v="4"/>
      <x v="110"/>
    </i>
    <i>
      <x v="117"/>
      <x/>
      <x v="114"/>
    </i>
    <i r="1">
      <x v="2"/>
      <x v="114"/>
    </i>
    <i>
      <x v="118"/>
      <x/>
      <x v="115"/>
    </i>
    <i r="1">
      <x v="3"/>
      <x v="115"/>
    </i>
    <i>
      <x v="119"/>
      <x/>
      <x v="116"/>
    </i>
    <i r="1">
      <x v="2"/>
      <x v="116"/>
    </i>
    <i r="1">
      <x v="4"/>
      <x v="116"/>
    </i>
    <i>
      <x v="120"/>
      <x/>
      <x v="117"/>
    </i>
    <i>
      <x v="121"/>
      <x/>
      <x v="118"/>
    </i>
    <i r="1">
      <x v="3"/>
      <x v="118"/>
    </i>
    <i r="1">
      <x v="4"/>
      <x v="118"/>
    </i>
    <i>
      <x v="122"/>
      <x/>
      <x v="119"/>
    </i>
    <i>
      <x v="123"/>
      <x/>
      <x v="120"/>
    </i>
    <i>
      <x v="136"/>
      <x/>
      <x v="133"/>
    </i>
    <i>
      <x v="137"/>
      <x/>
      <x v="134"/>
    </i>
    <i>
      <x v="138"/>
      <x/>
      <x v="135"/>
    </i>
    <i>
      <x v="140"/>
      <x/>
      <x v="137"/>
    </i>
    <i r="1">
      <x v="2"/>
      <x v="137"/>
    </i>
    <i r="1">
      <x v="3"/>
      <x v="137"/>
    </i>
    <i r="1">
      <x v="4"/>
      <x v="137"/>
    </i>
    <i>
      <x v="141"/>
      <x v="1"/>
      <x v="138"/>
    </i>
    <i>
      <x v="142"/>
      <x v="1"/>
      <x v="139"/>
    </i>
    <i>
      <x v="143"/>
      <x v="1"/>
      <x v="140"/>
    </i>
    <i r="1">
      <x v="2"/>
      <x v="140"/>
    </i>
    <i r="1">
      <x v="4"/>
      <x v="140"/>
    </i>
    <i>
      <x v="148"/>
      <x v="3"/>
      <x v="145"/>
    </i>
    <i r="1">
      <x v="4"/>
      <x v="145"/>
    </i>
    <i>
      <x v="163"/>
      <x/>
      <x v="158"/>
    </i>
    <i>
      <x v="164"/>
      <x/>
      <x v="159"/>
    </i>
    <i>
      <x v="165"/>
      <x/>
      <x v="160"/>
    </i>
    <i r="1">
      <x v="4"/>
      <x v="160"/>
    </i>
    <i>
      <x v="166"/>
      <x v="4"/>
      <x v="161"/>
    </i>
    <i>
      <x v="167"/>
      <x v="3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INDECAEA2251223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>
      <selection activeCell="L20" sqref="L2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INDECAEA2251223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45264</v>
      </c>
      <c r="B3" s="251">
        <f>U7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+Pecuarios!H5</f>
        <v>SANTA ANA</v>
      </c>
      <c r="I5" s="255"/>
      <c r="J5" s="256"/>
      <c r="K5" s="107"/>
      <c r="L5" s="255" t="str">
        <f>+Pecuarios!L5</f>
        <v>SENSUNTEPEQUE</v>
      </c>
      <c r="M5" s="255"/>
      <c r="N5" s="257"/>
      <c r="O5" s="107"/>
      <c r="P5" s="255" t="str">
        <f>+Pecuarios!P5</f>
        <v>SAN MIGUEL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 t="str">
        <f t="shared" ref="D7:D16" si="0">IF(ISERROR(VLOOKUP(CONCATENATE(A7,$D$5),sansalvador,5,FALSE)),"n.d.",VLOOKUP(CONCATENATE(A7,$D$5),sansalvador,5,FALSE))</f>
        <v>n.d.</v>
      </c>
      <c r="E7" s="143" t="str">
        <f t="shared" ref="E7:E16" si="1">IF( ISERROR(VLOOKUP(CONCATENATE(A7,$D$5),sansalvador,6,FALSE)),"n.d.",VLOOKUP(CONCATENATE(A7,$D$5),sansalvador,6,FALSE))</f>
        <v>n.d.</v>
      </c>
      <c r="F7" s="143" t="str">
        <f t="shared" ref="F7:F16" si="2">IF( ISERROR(VLOOKUP(CONCATENATE(A7,$D$5),sansalvador,7,FALSE)),"n.d.",VLOOKUP(CONCATENATE(A7,$D$5),sansalvador,7,FALSE))</f>
        <v>n.d.</v>
      </c>
      <c r="G7" s="260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45264</v>
      </c>
      <c r="V7" s="22">
        <f>+U7</f>
        <v>45264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 t="str">
        <f t="shared" si="0"/>
        <v>n.d.</v>
      </c>
      <c r="E8" s="143" t="str">
        <f t="shared" si="1"/>
        <v>n.d.</v>
      </c>
      <c r="F8" s="143" t="str">
        <f t="shared" si="2"/>
        <v>n.d.</v>
      </c>
      <c r="G8" s="26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45261</v>
      </c>
      <c r="V8" s="22">
        <f>+U8</f>
        <v>45261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6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26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6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6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6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 t="str">
        <f t="shared" si="0"/>
        <v>n.d.</v>
      </c>
      <c r="E14" s="143" t="str">
        <f t="shared" si="1"/>
        <v>n.d.</v>
      </c>
      <c r="F14" s="143" t="str">
        <f t="shared" si="2"/>
        <v>n.d.</v>
      </c>
      <c r="G14" s="26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 t="str">
        <f t="shared" si="0"/>
        <v>n.d.</v>
      </c>
      <c r="E16" s="143" t="str">
        <f t="shared" si="1"/>
        <v>n.d.</v>
      </c>
      <c r="F16" s="143" t="str">
        <f t="shared" si="2"/>
        <v>n.d.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 t="str">
        <f t="shared" ref="D17:D21" si="18">IF(ISERROR(VLOOKUP(CONCATENATE(A17,$D$5),sansalvador,5,FALSE)),"n.d.",VLOOKUP(CONCATENATE(A17,$D$5),sansalvador,5,FALSE))</f>
        <v>n.d.</v>
      </c>
      <c r="E17" s="143" t="str">
        <f t="shared" ref="E17:E21" si="19">IF( ISERROR(VLOOKUP(CONCATENATE(A17,$D$5),sansalvador,6,FALSE)),"n.d.",VLOOKUP(CONCATENATE(A17,$D$5),sansalvador,6,FALSE))</f>
        <v>n.d.</v>
      </c>
      <c r="F17" s="143" t="str">
        <f t="shared" ref="F17:F21" si="20">IF( ISERROR(VLOOKUP(CONCATENATE(A17,$D$5),sansalvador,7,FALSE)),"n.d.",VLOOKUP(CONCATENATE(A17,$D$5),sansalvador,7,FALSE))</f>
        <v>n.d.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 t="str">
        <f t="shared" si="18"/>
        <v>n.d.</v>
      </c>
      <c r="E18" s="143" t="str">
        <f t="shared" si="19"/>
        <v>n.d.</v>
      </c>
      <c r="F18" s="143" t="str">
        <f t="shared" si="20"/>
        <v>n.d.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 t="str">
        <f t="shared" si="18"/>
        <v>n.d.</v>
      </c>
      <c r="E19" s="143" t="str">
        <f t="shared" si="19"/>
        <v>n.d.</v>
      </c>
      <c r="F19" s="143" t="str">
        <f t="shared" si="20"/>
        <v>n.d.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 t="str">
        <f t="shared" si="18"/>
        <v>n.d.</v>
      </c>
      <c r="E20" s="143" t="str">
        <f t="shared" si="19"/>
        <v>n.d.</v>
      </c>
      <c r="F20" s="143" t="str">
        <f t="shared" si="20"/>
        <v>n.d.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 t="str">
        <f t="shared" si="18"/>
        <v>n.d.</v>
      </c>
      <c r="E21" s="143" t="str">
        <f t="shared" si="19"/>
        <v>n.d.</v>
      </c>
      <c r="F21" s="143" t="str">
        <f t="shared" si="20"/>
        <v>n.d.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I21" sqref="I2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5" t="s">
        <v>171</v>
      </c>
      <c r="C1" s="265"/>
      <c r="D1" s="56">
        <v>45264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>
      <c r="B2" s="265" t="s">
        <v>192</v>
      </c>
      <c r="C2" s="265"/>
      <c r="D2" s="56">
        <v>45261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>
      <c r="B3" s="265" t="s">
        <v>195</v>
      </c>
      <c r="C3" s="265"/>
      <c r="D3" s="55" t="str">
        <f>+VLOOKUP(D1,numeracion,8,FALSE)</f>
        <v>INDECAEA2251223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45264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0" t="s">
        <v>124</v>
      </c>
      <c r="P7" s="235">
        <v>44.555555555555557</v>
      </c>
      <c r="Q7" s="235">
        <v>42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44.666666666666664</v>
      </c>
      <c r="F8" s="235">
        <v>43</v>
      </c>
      <c r="G8" s="235">
        <v>46</v>
      </c>
      <c r="H8" s="235">
        <v>0.51111111111111107</v>
      </c>
      <c r="I8" s="235">
        <v>0.5</v>
      </c>
      <c r="J8" s="235">
        <v>0.55000000000000004</v>
      </c>
      <c r="L8" s="54" t="str">
        <f t="shared" si="0"/>
        <v>1COJUTEPEQUE</v>
      </c>
      <c r="M8" s="201">
        <v>1</v>
      </c>
      <c r="N8" s="201" t="s">
        <v>179</v>
      </c>
      <c r="O8" s="250" t="s">
        <v>124</v>
      </c>
      <c r="P8" s="235">
        <v>46.5</v>
      </c>
      <c r="Q8" s="235">
        <v>46</v>
      </c>
      <c r="R8" s="235">
        <v>47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1" t="s">
        <v>124</v>
      </c>
      <c r="E9" s="235">
        <v>47</v>
      </c>
      <c r="F9" s="235">
        <v>47</v>
      </c>
      <c r="G9" s="235">
        <v>47</v>
      </c>
      <c r="H9" s="235">
        <v>0.6</v>
      </c>
      <c r="I9" s="235">
        <v>0.6</v>
      </c>
      <c r="J9" s="235">
        <v>0.6</v>
      </c>
      <c r="L9" s="54" t="str">
        <f t="shared" si="0"/>
        <v>1SANTA ROSA DE LIMA</v>
      </c>
      <c r="M9" s="201">
        <v>1</v>
      </c>
      <c r="N9" s="201" t="s">
        <v>198</v>
      </c>
      <c r="O9" s="250" t="s">
        <v>124</v>
      </c>
      <c r="P9" s="235">
        <v>47.928571428571431</v>
      </c>
      <c r="Q9" s="235">
        <v>45</v>
      </c>
      <c r="R9" s="235">
        <v>49</v>
      </c>
      <c r="S9" s="235">
        <v>0.56999999999999995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46.428571428571431</v>
      </c>
      <c r="F10" s="235">
        <v>46</v>
      </c>
      <c r="G10" s="235">
        <v>47</v>
      </c>
      <c r="H10" s="235">
        <v>0.55714285714285716</v>
      </c>
      <c r="I10" s="235">
        <v>0.55000000000000004</v>
      </c>
      <c r="J10" s="235">
        <v>0.6</v>
      </c>
      <c r="L10" s="54" t="str">
        <f t="shared" si="0"/>
        <v>1CHALATENANGO</v>
      </c>
      <c r="M10" s="202">
        <v>1</v>
      </c>
      <c r="N10" s="201" t="s">
        <v>176</v>
      </c>
      <c r="O10" s="250" t="s">
        <v>124</v>
      </c>
      <c r="P10" s="235">
        <v>47</v>
      </c>
      <c r="Q10" s="235">
        <v>47</v>
      </c>
      <c r="R10" s="235">
        <v>47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92.75</v>
      </c>
      <c r="F11" s="235">
        <v>90</v>
      </c>
      <c r="G11" s="235">
        <v>95</v>
      </c>
      <c r="H11" s="235">
        <v>1.1833333333333333</v>
      </c>
      <c r="I11" s="235">
        <v>1.1499999999999999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50" t="s">
        <v>126</v>
      </c>
      <c r="P11" s="235">
        <v>96.142857142857139</v>
      </c>
      <c r="Q11" s="235">
        <v>88</v>
      </c>
      <c r="R11" s="235">
        <v>105</v>
      </c>
      <c r="S11" s="235">
        <v>1.1125</v>
      </c>
      <c r="T11" s="235">
        <v>1.1000000000000001</v>
      </c>
      <c r="U11" s="235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1" t="s">
        <v>126</v>
      </c>
      <c r="E12" s="235">
        <v>95.25</v>
      </c>
      <c r="F12" s="235">
        <v>90</v>
      </c>
      <c r="G12" s="235">
        <v>100</v>
      </c>
      <c r="H12" s="235">
        <v>1.0249999999999999</v>
      </c>
      <c r="I12" s="235">
        <v>1</v>
      </c>
      <c r="J12" s="235">
        <v>1.1000000000000001</v>
      </c>
      <c r="L12" s="54" t="str">
        <f t="shared" si="0"/>
        <v>3SANTA ROSA DE LIMA</v>
      </c>
      <c r="M12" s="201">
        <v>3</v>
      </c>
      <c r="N12" s="201" t="s">
        <v>198</v>
      </c>
      <c r="O12" s="250" t="s">
        <v>126</v>
      </c>
      <c r="P12" s="235">
        <v>107.6</v>
      </c>
      <c r="Q12" s="235">
        <v>106</v>
      </c>
      <c r="R12" s="235">
        <v>108</v>
      </c>
      <c r="S12" s="235">
        <v>1.25</v>
      </c>
      <c r="T12" s="235">
        <v>1.25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95.5</v>
      </c>
      <c r="F13" s="235">
        <v>90</v>
      </c>
      <c r="G13" s="235">
        <v>100</v>
      </c>
      <c r="H13" s="235">
        <v>1.1666666666666665</v>
      </c>
      <c r="I13" s="235">
        <v>1.1499999999999999</v>
      </c>
      <c r="J13" s="235">
        <v>1.2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50" t="s">
        <v>127</v>
      </c>
      <c r="P13" s="235">
        <v>98.222222222222229</v>
      </c>
      <c r="Q13" s="235">
        <v>88</v>
      </c>
      <c r="R13" s="235">
        <v>105</v>
      </c>
      <c r="S13" s="235">
        <v>1.1333333333333331</v>
      </c>
      <c r="T13" s="235">
        <v>1.1000000000000001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MIGUEL</v>
      </c>
      <c r="B14" s="201">
        <v>4</v>
      </c>
      <c r="C14" s="201" t="s">
        <v>174</v>
      </c>
      <c r="D14" s="241" t="s">
        <v>127</v>
      </c>
      <c r="E14" s="235">
        <v>94.625</v>
      </c>
      <c r="F14" s="235">
        <v>92</v>
      </c>
      <c r="G14" s="235">
        <v>100</v>
      </c>
      <c r="H14" s="235">
        <v>1.0071428571428571</v>
      </c>
      <c r="I14" s="235">
        <v>1</v>
      </c>
      <c r="J14" s="235">
        <v>1.05</v>
      </c>
      <c r="L14" s="54" t="str">
        <f t="shared" si="0"/>
        <v>4COJUTEPEQUE</v>
      </c>
      <c r="M14" s="201">
        <v>4</v>
      </c>
      <c r="N14" s="201" t="s">
        <v>179</v>
      </c>
      <c r="O14" s="250" t="s">
        <v>127</v>
      </c>
      <c r="P14" s="235">
        <v>106.11111111111111</v>
      </c>
      <c r="Q14" s="235">
        <v>100</v>
      </c>
      <c r="R14" s="235">
        <v>110</v>
      </c>
      <c r="S14" s="235">
        <v>1.2600000000000002</v>
      </c>
      <c r="T14" s="235">
        <v>1.25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ANA</v>
      </c>
      <c r="B15" s="202">
        <v>4</v>
      </c>
      <c r="C15" s="201" t="s">
        <v>172</v>
      </c>
      <c r="D15" s="241" t="s">
        <v>127</v>
      </c>
      <c r="E15" s="235">
        <v>87</v>
      </c>
      <c r="F15" s="235">
        <v>85</v>
      </c>
      <c r="G15" s="235">
        <v>90</v>
      </c>
      <c r="H15" s="235">
        <v>1.08</v>
      </c>
      <c r="I15" s="235">
        <v>1</v>
      </c>
      <c r="J15" s="235">
        <v>1.1000000000000001</v>
      </c>
      <c r="L15" s="54" t="str">
        <f t="shared" si="0"/>
        <v>4SANTA ROSA DE LIMA</v>
      </c>
      <c r="M15" s="202">
        <v>4</v>
      </c>
      <c r="N15" s="201" t="s">
        <v>198</v>
      </c>
      <c r="O15" s="250" t="s">
        <v>127</v>
      </c>
      <c r="P15" s="235">
        <v>109</v>
      </c>
      <c r="Q15" s="235">
        <v>108</v>
      </c>
      <c r="R15" s="235">
        <v>110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4SENSUNTEPEQUE</v>
      </c>
      <c r="B16" s="201">
        <v>4</v>
      </c>
      <c r="C16" s="201" t="s">
        <v>181</v>
      </c>
      <c r="D16" s="241" t="s">
        <v>127</v>
      </c>
      <c r="E16" s="235">
        <v>115</v>
      </c>
      <c r="F16" s="235">
        <v>105</v>
      </c>
      <c r="G16" s="235">
        <v>120</v>
      </c>
      <c r="H16" s="235">
        <v>1.3875000000000002</v>
      </c>
      <c r="I16" s="235">
        <v>1.3</v>
      </c>
      <c r="J16" s="235">
        <v>1.5</v>
      </c>
      <c r="L16" s="54" t="str">
        <f t="shared" si="0"/>
        <v>4CHALATENANGO</v>
      </c>
      <c r="M16" s="201">
        <v>4</v>
      </c>
      <c r="N16" s="201" t="s">
        <v>176</v>
      </c>
      <c r="O16" s="250" t="s">
        <v>127</v>
      </c>
      <c r="P16" s="235">
        <v>96.666666666666671</v>
      </c>
      <c r="Q16" s="235">
        <v>95</v>
      </c>
      <c r="R16" s="235">
        <v>100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90</v>
      </c>
      <c r="F17" s="235">
        <v>88</v>
      </c>
      <c r="G17" s="235">
        <v>93</v>
      </c>
      <c r="H17" s="235">
        <v>1.1333333333333333</v>
      </c>
      <c r="I17" s="235">
        <v>1.1000000000000001</v>
      </c>
      <c r="J17" s="235">
        <v>1.1499999999999999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50" t="s">
        <v>131</v>
      </c>
      <c r="P17" s="235">
        <v>91</v>
      </c>
      <c r="Q17" s="235">
        <v>88</v>
      </c>
      <c r="R17" s="235">
        <v>94</v>
      </c>
      <c r="S17" s="235">
        <v>1.1000000000000001</v>
      </c>
      <c r="T17" s="235">
        <v>1.1000000000000001</v>
      </c>
      <c r="U17" s="235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MIGUEL</v>
      </c>
      <c r="B18" s="201">
        <v>5</v>
      </c>
      <c r="C18" s="201" t="s">
        <v>174</v>
      </c>
      <c r="D18" s="241" t="s">
        <v>131</v>
      </c>
      <c r="E18" s="235">
        <v>94</v>
      </c>
      <c r="F18" s="235">
        <v>88</v>
      </c>
      <c r="G18" s="235">
        <v>105</v>
      </c>
      <c r="H18" s="235">
        <v>1.02</v>
      </c>
      <c r="I18" s="235">
        <v>1</v>
      </c>
      <c r="J18" s="235">
        <v>1.1000000000000001</v>
      </c>
      <c r="L18" s="54" t="str">
        <f t="shared" si="0"/>
        <v>5SANTA ROSA DE LIMA</v>
      </c>
      <c r="M18" s="201">
        <v>5</v>
      </c>
      <c r="N18" s="201" t="s">
        <v>198</v>
      </c>
      <c r="O18" s="250" t="s">
        <v>131</v>
      </c>
      <c r="P18" s="235">
        <v>108</v>
      </c>
      <c r="Q18" s="235">
        <v>108</v>
      </c>
      <c r="R18" s="235">
        <v>108</v>
      </c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93.111111111111114</v>
      </c>
      <c r="F19" s="235">
        <v>88</v>
      </c>
      <c r="G19" s="235">
        <v>96</v>
      </c>
      <c r="H19" s="235">
        <v>1.1299999999999999</v>
      </c>
      <c r="I19" s="235">
        <v>1.1000000000000001</v>
      </c>
      <c r="J19" s="235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50" t="s">
        <v>128</v>
      </c>
      <c r="P19" s="235">
        <v>95.375</v>
      </c>
      <c r="Q19" s="235">
        <v>88</v>
      </c>
      <c r="R19" s="235">
        <v>100</v>
      </c>
      <c r="S19" s="235">
        <v>1.1100000000000001</v>
      </c>
      <c r="T19" s="235">
        <v>1.1000000000000001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 MIGUEL</v>
      </c>
      <c r="B20" s="201">
        <v>6</v>
      </c>
      <c r="C20" s="201" t="s">
        <v>174</v>
      </c>
      <c r="D20" s="241" t="s">
        <v>128</v>
      </c>
      <c r="E20" s="235">
        <v>92.75</v>
      </c>
      <c r="F20" s="235">
        <v>92</v>
      </c>
      <c r="G20" s="235">
        <v>95</v>
      </c>
      <c r="H20" s="235">
        <v>1</v>
      </c>
      <c r="I20" s="235">
        <v>1</v>
      </c>
      <c r="J20" s="235">
        <v>1</v>
      </c>
      <c r="L20" s="54" t="str">
        <f t="shared" si="0"/>
        <v>6COJUTEPEQUE</v>
      </c>
      <c r="M20" s="201">
        <v>6</v>
      </c>
      <c r="N20" s="201" t="s">
        <v>179</v>
      </c>
      <c r="O20" s="250" t="s">
        <v>128</v>
      </c>
      <c r="P20" s="235">
        <v>98.75</v>
      </c>
      <c r="Q20" s="235">
        <v>95</v>
      </c>
      <c r="R20" s="235">
        <v>100</v>
      </c>
      <c r="S20" s="235">
        <v>1.1875</v>
      </c>
      <c r="T20" s="235">
        <v>1.1499999999999999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41" t="s">
        <v>128</v>
      </c>
      <c r="E21" s="235">
        <v>83.2</v>
      </c>
      <c r="F21" s="235">
        <v>80</v>
      </c>
      <c r="G21" s="235">
        <v>85</v>
      </c>
      <c r="H21" s="235">
        <v>1</v>
      </c>
      <c r="I21" s="235">
        <v>1</v>
      </c>
      <c r="J21" s="235">
        <v>1</v>
      </c>
      <c r="L21" s="54" t="str">
        <f t="shared" si="0"/>
        <v>6CHALATENANGO</v>
      </c>
      <c r="M21" s="201">
        <v>6</v>
      </c>
      <c r="N21" s="201" t="s">
        <v>176</v>
      </c>
      <c r="O21" s="250" t="s">
        <v>128</v>
      </c>
      <c r="P21" s="235">
        <v>92.333333333333329</v>
      </c>
      <c r="Q21" s="235">
        <v>90</v>
      </c>
      <c r="R21" s="235">
        <v>97</v>
      </c>
      <c r="S21" s="235">
        <v>1.1333333333333335</v>
      </c>
      <c r="T21" s="235">
        <v>1.1000000000000001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41" t="s">
        <v>128</v>
      </c>
      <c r="E22" s="235">
        <v>105.83333333333333</v>
      </c>
      <c r="F22" s="235">
        <v>100</v>
      </c>
      <c r="G22" s="235">
        <v>110</v>
      </c>
      <c r="H22" s="235">
        <v>1.2785714285714287</v>
      </c>
      <c r="I22" s="235">
        <v>1.2</v>
      </c>
      <c r="J22" s="235">
        <v>1.4</v>
      </c>
      <c r="L22" s="54" t="str">
        <f t="shared" si="0"/>
        <v xml:space="preserve">7GERARDO BARRIOS </v>
      </c>
      <c r="M22" s="201">
        <v>7</v>
      </c>
      <c r="N22" s="201" t="s">
        <v>262</v>
      </c>
      <c r="O22" s="250" t="s">
        <v>168</v>
      </c>
      <c r="P22" s="235">
        <v>130</v>
      </c>
      <c r="Q22" s="235">
        <v>130</v>
      </c>
      <c r="R22" s="235">
        <v>130</v>
      </c>
      <c r="S22" s="235">
        <v>1.75</v>
      </c>
      <c r="T22" s="235">
        <v>1.75</v>
      </c>
      <c r="U22" s="235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41" t="s">
        <v>168</v>
      </c>
      <c r="E23" s="235">
        <v>135</v>
      </c>
      <c r="F23" s="235">
        <v>135</v>
      </c>
      <c r="G23" s="235">
        <v>135</v>
      </c>
      <c r="H23" s="235">
        <v>1.5</v>
      </c>
      <c r="I23" s="235">
        <v>1.5</v>
      </c>
      <c r="J23" s="235">
        <v>1.5</v>
      </c>
      <c r="L23" s="54" t="str">
        <f t="shared" si="0"/>
        <v>7COJUTEPEQUE</v>
      </c>
      <c r="M23" s="202">
        <v>7</v>
      </c>
      <c r="N23" s="201" t="s">
        <v>179</v>
      </c>
      <c r="O23" s="250" t="s">
        <v>168</v>
      </c>
      <c r="P23" s="235">
        <v>140</v>
      </c>
      <c r="Q23" s="235">
        <v>140</v>
      </c>
      <c r="R23" s="235">
        <v>140</v>
      </c>
      <c r="S23" s="235">
        <v>1.75</v>
      </c>
      <c r="T23" s="235">
        <v>1.75</v>
      </c>
      <c r="U23" s="235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MIGUEL</v>
      </c>
      <c r="B24" s="201">
        <v>7</v>
      </c>
      <c r="C24" s="201" t="s">
        <v>174</v>
      </c>
      <c r="D24" s="241" t="s">
        <v>168</v>
      </c>
      <c r="E24" s="235">
        <v>102.5</v>
      </c>
      <c r="F24" s="235">
        <v>100</v>
      </c>
      <c r="G24" s="235">
        <v>105</v>
      </c>
      <c r="H24" s="235">
        <v>1.1300000000000001</v>
      </c>
      <c r="I24" s="235">
        <v>1</v>
      </c>
      <c r="J24" s="235">
        <v>1.25</v>
      </c>
      <c r="L24" s="54" t="str">
        <f t="shared" si="0"/>
        <v>7SANTA ROSA DE LIMA</v>
      </c>
      <c r="M24" s="201">
        <v>7</v>
      </c>
      <c r="N24" s="201" t="s">
        <v>198</v>
      </c>
      <c r="O24" s="250" t="s">
        <v>168</v>
      </c>
      <c r="P24" s="235"/>
      <c r="Q24" s="235"/>
      <c r="R24" s="235"/>
      <c r="S24" s="235">
        <v>1.75</v>
      </c>
      <c r="T24" s="235">
        <v>1.75</v>
      </c>
      <c r="U24" s="235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1">
        <v>7</v>
      </c>
      <c r="C25" s="201" t="s">
        <v>172</v>
      </c>
      <c r="D25" s="241" t="s">
        <v>168</v>
      </c>
      <c r="E25" s="235">
        <v>110</v>
      </c>
      <c r="F25" s="235">
        <v>110</v>
      </c>
      <c r="G25" s="235">
        <v>110</v>
      </c>
      <c r="H25" s="235">
        <v>1.5</v>
      </c>
      <c r="I25" s="235">
        <v>1.5</v>
      </c>
      <c r="J25" s="235">
        <v>1.5</v>
      </c>
      <c r="L25" s="54" t="str">
        <f t="shared" si="0"/>
        <v>7CHALATENANGO</v>
      </c>
      <c r="M25" s="201">
        <v>7</v>
      </c>
      <c r="N25" s="201" t="s">
        <v>176</v>
      </c>
      <c r="O25" s="250" t="s">
        <v>168</v>
      </c>
      <c r="P25" s="235"/>
      <c r="Q25" s="235"/>
      <c r="R25" s="235"/>
      <c r="S25" s="235">
        <v>1.6000000000000003</v>
      </c>
      <c r="T25" s="235">
        <v>1.6</v>
      </c>
      <c r="U25" s="235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1">
        <v>7</v>
      </c>
      <c r="C26" s="201" t="s">
        <v>181</v>
      </c>
      <c r="D26" s="241" t="s">
        <v>168</v>
      </c>
      <c r="E26" s="235">
        <v>125</v>
      </c>
      <c r="F26" s="235">
        <v>125</v>
      </c>
      <c r="G26" s="235">
        <v>125</v>
      </c>
      <c r="H26" s="235">
        <v>1.8699999999999999</v>
      </c>
      <c r="I26" s="235">
        <v>1.6</v>
      </c>
      <c r="J26" s="235">
        <v>2</v>
      </c>
      <c r="L26" s="54" t="str">
        <f t="shared" si="0"/>
        <v xml:space="preserve">9GERARDO BARRIOS </v>
      </c>
      <c r="M26" s="201">
        <v>9</v>
      </c>
      <c r="N26" s="201" t="s">
        <v>262</v>
      </c>
      <c r="O26" s="250" t="s">
        <v>129</v>
      </c>
      <c r="P26" s="235">
        <v>25.0625</v>
      </c>
      <c r="Q26" s="235">
        <v>22</v>
      </c>
      <c r="R26" s="235">
        <v>28</v>
      </c>
      <c r="S26" s="235">
        <v>0.30555555555555558</v>
      </c>
      <c r="T26" s="235">
        <v>0.25</v>
      </c>
      <c r="U26" s="235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23.472222222222221</v>
      </c>
      <c r="F27" s="235">
        <v>20</v>
      </c>
      <c r="G27" s="235">
        <v>28</v>
      </c>
      <c r="H27" s="235">
        <v>0.35000000000000003</v>
      </c>
      <c r="I27" s="235">
        <v>0.35</v>
      </c>
      <c r="J27" s="235">
        <v>0.35</v>
      </c>
      <c r="L27" s="54" t="str">
        <f t="shared" si="0"/>
        <v>9COJUTEPEQUE</v>
      </c>
      <c r="M27" s="202">
        <v>9</v>
      </c>
      <c r="N27" s="201" t="s">
        <v>179</v>
      </c>
      <c r="O27" s="250" t="s">
        <v>129</v>
      </c>
      <c r="P27" s="235">
        <v>24.111111111111111</v>
      </c>
      <c r="Q27" s="235">
        <v>22</v>
      </c>
      <c r="R27" s="235">
        <v>26</v>
      </c>
      <c r="S27" s="235">
        <v>0.31666666666666665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1">
        <v>9</v>
      </c>
      <c r="C28" s="201" t="s">
        <v>174</v>
      </c>
      <c r="D28" s="241" t="s">
        <v>129</v>
      </c>
      <c r="E28" s="235">
        <v>24</v>
      </c>
      <c r="F28" s="235">
        <v>21</v>
      </c>
      <c r="G28" s="235">
        <v>27</v>
      </c>
      <c r="H28" s="235">
        <v>0.27222222222222225</v>
      </c>
      <c r="I28" s="235">
        <v>0.25</v>
      </c>
      <c r="J28" s="235">
        <v>0.3</v>
      </c>
      <c r="L28" s="54" t="str">
        <f t="shared" si="0"/>
        <v>9SANTA ROSA DE LIMA</v>
      </c>
      <c r="M28" s="201">
        <v>9</v>
      </c>
      <c r="N28" s="201" t="s">
        <v>198</v>
      </c>
      <c r="O28" s="250" t="s">
        <v>129</v>
      </c>
      <c r="P28" s="235">
        <v>27.6</v>
      </c>
      <c r="Q28" s="235">
        <v>27</v>
      </c>
      <c r="R28" s="235">
        <v>28</v>
      </c>
      <c r="S28" s="235">
        <v>0.31666666666666665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1">
        <v>9</v>
      </c>
      <c r="C29" s="201" t="s">
        <v>172</v>
      </c>
      <c r="D29" s="241" t="s">
        <v>129</v>
      </c>
      <c r="E29" s="235">
        <v>22.8</v>
      </c>
      <c r="F29" s="235">
        <v>22</v>
      </c>
      <c r="G29" s="235">
        <v>23</v>
      </c>
      <c r="H29" s="235">
        <v>0.3</v>
      </c>
      <c r="I29" s="235">
        <v>0.3</v>
      </c>
      <c r="J29" s="235">
        <v>0.3</v>
      </c>
      <c r="L29" s="54" t="str">
        <f t="shared" si="0"/>
        <v>9CHALATENANGO</v>
      </c>
      <c r="M29" s="201">
        <v>9</v>
      </c>
      <c r="N29" s="201" t="s">
        <v>176</v>
      </c>
      <c r="O29" s="250" t="s">
        <v>129</v>
      </c>
      <c r="P29" s="235">
        <v>24.666666666666668</v>
      </c>
      <c r="Q29" s="235">
        <v>24</v>
      </c>
      <c r="R29" s="235">
        <v>25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41" t="s">
        <v>129</v>
      </c>
      <c r="E30" s="235">
        <v>25.8</v>
      </c>
      <c r="F30" s="235">
        <v>25</v>
      </c>
      <c r="G30" s="235">
        <v>26</v>
      </c>
      <c r="H30" s="235">
        <v>0.33999999999999997</v>
      </c>
      <c r="I30" s="235">
        <v>0.3</v>
      </c>
      <c r="J30" s="235">
        <v>0.35</v>
      </c>
      <c r="L30" s="54" t="str">
        <f t="shared" si="0"/>
        <v xml:space="preserve">10GERARDO BARRIOS </v>
      </c>
      <c r="M30" s="202">
        <v>10</v>
      </c>
      <c r="N30" s="201" t="s">
        <v>262</v>
      </c>
      <c r="O30" s="250" t="s">
        <v>263</v>
      </c>
      <c r="P30" s="235">
        <v>20.625</v>
      </c>
      <c r="Q30" s="235">
        <v>18</v>
      </c>
      <c r="R30" s="235">
        <v>24</v>
      </c>
      <c r="S30" s="235">
        <v>0.28333333333333338</v>
      </c>
      <c r="T30" s="235">
        <v>0.25</v>
      </c>
      <c r="U30" s="235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19.05</v>
      </c>
      <c r="F31" s="235">
        <v>15</v>
      </c>
      <c r="G31" s="235">
        <v>22</v>
      </c>
      <c r="H31" s="235">
        <v>0.39999999999999997</v>
      </c>
      <c r="I31" s="235">
        <v>0.4</v>
      </c>
      <c r="J31" s="235">
        <v>0.4</v>
      </c>
      <c r="L31" s="54" t="str">
        <f t="shared" si="0"/>
        <v>10COJUTEPEQUE</v>
      </c>
      <c r="M31" s="202">
        <v>10</v>
      </c>
      <c r="N31" s="201" t="s">
        <v>179</v>
      </c>
      <c r="O31" s="250" t="s">
        <v>263</v>
      </c>
      <c r="P31" s="235">
        <v>21.222222222222221</v>
      </c>
      <c r="Q31" s="235">
        <v>20</v>
      </c>
      <c r="R31" s="235">
        <v>23</v>
      </c>
      <c r="S31" s="235">
        <v>0.3</v>
      </c>
      <c r="T31" s="235">
        <v>0.3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1">
        <v>10</v>
      </c>
      <c r="C32" s="201" t="s">
        <v>174</v>
      </c>
      <c r="D32" s="241" t="s">
        <v>263</v>
      </c>
      <c r="E32" s="235">
        <v>17.3</v>
      </c>
      <c r="F32" s="235">
        <v>15</v>
      </c>
      <c r="G32" s="235">
        <v>22</v>
      </c>
      <c r="H32" s="235">
        <v>0.22222222222222221</v>
      </c>
      <c r="I32" s="235">
        <v>0.2</v>
      </c>
      <c r="J32" s="235">
        <v>0.25</v>
      </c>
      <c r="L32" s="54" t="str">
        <f t="shared" si="0"/>
        <v>10SANTA ROSA DE LIMA</v>
      </c>
      <c r="M32" s="201">
        <v>10</v>
      </c>
      <c r="N32" s="201" t="s">
        <v>198</v>
      </c>
      <c r="O32" s="250" t="s">
        <v>263</v>
      </c>
      <c r="P32" s="235">
        <v>20.833333333333332</v>
      </c>
      <c r="Q32" s="235">
        <v>18</v>
      </c>
      <c r="R32" s="235">
        <v>23</v>
      </c>
      <c r="S32" s="235">
        <v>0.3</v>
      </c>
      <c r="T32" s="235">
        <v>0.3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41" t="s">
        <v>263</v>
      </c>
      <c r="E33" s="235">
        <v>18.600000000000001</v>
      </c>
      <c r="F33" s="235">
        <v>17</v>
      </c>
      <c r="G33" s="235">
        <v>20</v>
      </c>
      <c r="H33" s="235">
        <v>0.25</v>
      </c>
      <c r="I33" s="235">
        <v>0.25</v>
      </c>
      <c r="J33" s="235">
        <v>0.25</v>
      </c>
      <c r="L33" s="54" t="str">
        <f t="shared" si="0"/>
        <v>10CHALATENANGO</v>
      </c>
      <c r="M33" s="201">
        <v>10</v>
      </c>
      <c r="N33" s="201" t="s">
        <v>176</v>
      </c>
      <c r="O33" s="250" t="s">
        <v>263</v>
      </c>
      <c r="P33" s="235">
        <v>21.333333333333332</v>
      </c>
      <c r="Q33" s="235">
        <v>20</v>
      </c>
      <c r="R33" s="235">
        <v>22</v>
      </c>
      <c r="S33" s="235">
        <v>0.28333333333333338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41" t="s">
        <v>263</v>
      </c>
      <c r="E34" s="235">
        <v>23</v>
      </c>
      <c r="F34" s="235">
        <v>22</v>
      </c>
      <c r="G34" s="235">
        <v>25</v>
      </c>
      <c r="H34" s="235">
        <v>0.32500000000000001</v>
      </c>
      <c r="I34" s="235">
        <v>0.3</v>
      </c>
      <c r="J34" s="235">
        <v>0.35</v>
      </c>
      <c r="L34" s="54" t="str">
        <f t="shared" si="0"/>
        <v>11TIENDONA</v>
      </c>
      <c r="M34" s="201">
        <v>11</v>
      </c>
      <c r="N34" s="201" t="s">
        <v>190</v>
      </c>
      <c r="O34" s="250" t="s">
        <v>53</v>
      </c>
      <c r="P34" s="235">
        <v>18</v>
      </c>
      <c r="Q34" s="235">
        <v>18</v>
      </c>
      <c r="R34" s="235">
        <v>18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11COJUTEPEQUE</v>
      </c>
      <c r="M35" s="202">
        <v>11</v>
      </c>
      <c r="N35" s="201" t="s">
        <v>179</v>
      </c>
      <c r="O35" s="250" t="s">
        <v>53</v>
      </c>
      <c r="P35" s="235">
        <v>21</v>
      </c>
      <c r="Q35" s="235">
        <v>21</v>
      </c>
      <c r="R35" s="235">
        <v>21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41" t="s">
        <v>53</v>
      </c>
      <c r="E36" s="235">
        <v>19.25</v>
      </c>
      <c r="F36" s="235">
        <v>18</v>
      </c>
      <c r="G36" s="235">
        <v>20</v>
      </c>
      <c r="H36" s="235"/>
      <c r="I36" s="235"/>
      <c r="J36" s="235"/>
      <c r="L36" s="54" t="str">
        <f t="shared" si="0"/>
        <v>11SANTA ROSA DE LIMA</v>
      </c>
      <c r="M36" s="201">
        <v>11</v>
      </c>
      <c r="N36" s="201" t="s">
        <v>198</v>
      </c>
      <c r="O36" s="250" t="s">
        <v>53</v>
      </c>
      <c r="P36" s="235">
        <v>20.333333333333332</v>
      </c>
      <c r="Q36" s="235">
        <v>20</v>
      </c>
      <c r="R36" s="235">
        <v>21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1" t="s">
        <v>53</v>
      </c>
      <c r="E37" s="235">
        <v>18.333333333333332</v>
      </c>
      <c r="F37" s="235">
        <v>17</v>
      </c>
      <c r="G37" s="235">
        <v>20</v>
      </c>
      <c r="H37" s="235"/>
      <c r="I37" s="235"/>
      <c r="J37" s="235"/>
      <c r="L37" s="54" t="str">
        <f t="shared" si="0"/>
        <v>11CHALATENANGO</v>
      </c>
      <c r="M37" s="201">
        <v>11</v>
      </c>
      <c r="N37" s="201" t="s">
        <v>176</v>
      </c>
      <c r="O37" s="250" t="s">
        <v>53</v>
      </c>
      <c r="P37" s="235">
        <v>17</v>
      </c>
      <c r="Q37" s="235">
        <v>17</v>
      </c>
      <c r="R37" s="235">
        <v>17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11SENSUNTEPEQUE</v>
      </c>
      <c r="B38" s="201">
        <v>11</v>
      </c>
      <c r="C38" s="201" t="s">
        <v>181</v>
      </c>
      <c r="D38" s="241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12TIENDONA</v>
      </c>
      <c r="M38" s="201">
        <v>12</v>
      </c>
      <c r="N38" s="201" t="s">
        <v>190</v>
      </c>
      <c r="O38" s="250" t="s">
        <v>54</v>
      </c>
      <c r="P38" s="235">
        <v>19</v>
      </c>
      <c r="Q38" s="235">
        <v>19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1" t="s">
        <v>54</v>
      </c>
      <c r="E39" s="235">
        <v>19.5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12SANTA ROSA DE LIMA</v>
      </c>
      <c r="M39" s="202">
        <v>12</v>
      </c>
      <c r="N39" s="201" t="s">
        <v>198</v>
      </c>
      <c r="O39" s="250" t="s">
        <v>54</v>
      </c>
      <c r="P39" s="235">
        <v>17.5</v>
      </c>
      <c r="Q39" s="235">
        <v>17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12SAN MIGUEL</v>
      </c>
      <c r="B40" s="201">
        <v>12</v>
      </c>
      <c r="C40" s="201" t="s">
        <v>174</v>
      </c>
      <c r="D40" s="241" t="s">
        <v>54</v>
      </c>
      <c r="E40" s="235">
        <v>16.5</v>
      </c>
      <c r="F40" s="235">
        <v>16</v>
      </c>
      <c r="G40" s="235">
        <v>18</v>
      </c>
      <c r="H40" s="235"/>
      <c r="I40" s="235"/>
      <c r="J40" s="235"/>
      <c r="L40" s="54" t="str">
        <f t="shared" si="0"/>
        <v>14TIENDONA</v>
      </c>
      <c r="M40" s="201">
        <v>14</v>
      </c>
      <c r="N40" s="201" t="s">
        <v>190</v>
      </c>
      <c r="O40" s="250" t="s">
        <v>56</v>
      </c>
      <c r="P40" s="235">
        <v>13</v>
      </c>
      <c r="Q40" s="235">
        <v>13</v>
      </c>
      <c r="R40" s="235">
        <v>13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1" t="s">
        <v>56</v>
      </c>
      <c r="E41" s="235">
        <v>13.625</v>
      </c>
      <c r="F41" s="235">
        <v>13</v>
      </c>
      <c r="G41" s="235">
        <v>15</v>
      </c>
      <c r="H41" s="235"/>
      <c r="I41" s="235"/>
      <c r="J41" s="235"/>
      <c r="L41" s="54" t="str">
        <f t="shared" si="0"/>
        <v>14COJUTEPEQUE</v>
      </c>
      <c r="M41" s="201">
        <v>14</v>
      </c>
      <c r="N41" s="201" t="s">
        <v>179</v>
      </c>
      <c r="O41" s="250" t="s">
        <v>56</v>
      </c>
      <c r="P41" s="235">
        <v>16</v>
      </c>
      <c r="Q41" s="235">
        <v>16</v>
      </c>
      <c r="R41" s="235">
        <v>16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 MIGUEL</v>
      </c>
      <c r="B42" s="201">
        <v>14</v>
      </c>
      <c r="C42" s="201" t="s">
        <v>174</v>
      </c>
      <c r="D42" s="241" t="s">
        <v>56</v>
      </c>
      <c r="E42" s="235">
        <v>11.75</v>
      </c>
      <c r="F42" s="235">
        <v>10</v>
      </c>
      <c r="G42" s="235">
        <v>13</v>
      </c>
      <c r="H42" s="235"/>
      <c r="I42" s="235"/>
      <c r="J42" s="235"/>
      <c r="L42" s="54" t="str">
        <f t="shared" si="0"/>
        <v>14SANTA ROSA DE LIMA</v>
      </c>
      <c r="M42" s="201">
        <v>14</v>
      </c>
      <c r="N42" s="201" t="s">
        <v>198</v>
      </c>
      <c r="O42" s="250" t="s">
        <v>56</v>
      </c>
      <c r="P42" s="235">
        <v>14</v>
      </c>
      <c r="Q42" s="235">
        <v>14</v>
      </c>
      <c r="R42" s="235">
        <v>14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14SANTA ANA</v>
      </c>
      <c r="B43" s="201">
        <v>14</v>
      </c>
      <c r="C43" s="201" t="s">
        <v>172</v>
      </c>
      <c r="D43" s="241" t="s">
        <v>56</v>
      </c>
      <c r="E43" s="235">
        <v>16</v>
      </c>
      <c r="F43" s="235">
        <v>16</v>
      </c>
      <c r="G43" s="235">
        <v>16</v>
      </c>
      <c r="H43" s="235"/>
      <c r="I43" s="235"/>
      <c r="J43" s="235"/>
      <c r="L43" s="54" t="str">
        <f t="shared" si="0"/>
        <v>14CHALATENANGO</v>
      </c>
      <c r="M43" s="201">
        <v>14</v>
      </c>
      <c r="N43" s="201" t="s">
        <v>176</v>
      </c>
      <c r="O43" s="250" t="s">
        <v>56</v>
      </c>
      <c r="P43" s="235">
        <v>16</v>
      </c>
      <c r="Q43" s="235">
        <v>16</v>
      </c>
      <c r="R43" s="235">
        <v>16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2">
        <v>17</v>
      </c>
      <c r="C44" s="201" t="s">
        <v>190</v>
      </c>
      <c r="D44" s="241" t="s">
        <v>59</v>
      </c>
      <c r="E44" s="235">
        <v>8</v>
      </c>
      <c r="F44" s="235">
        <v>8</v>
      </c>
      <c r="G44" s="235">
        <v>8</v>
      </c>
      <c r="H44" s="235"/>
      <c r="I44" s="235"/>
      <c r="J44" s="235"/>
      <c r="L44" s="54" t="str">
        <f t="shared" si="0"/>
        <v>17TIENDONA</v>
      </c>
      <c r="M44" s="202">
        <v>17</v>
      </c>
      <c r="N44" s="201" t="s">
        <v>190</v>
      </c>
      <c r="O44" s="250" t="s">
        <v>59</v>
      </c>
      <c r="P44" s="235">
        <v>8</v>
      </c>
      <c r="Q44" s="235">
        <v>8</v>
      </c>
      <c r="R44" s="235">
        <v>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 MIGUEL</v>
      </c>
      <c r="B45" s="201">
        <v>17</v>
      </c>
      <c r="C45" s="201" t="s">
        <v>174</v>
      </c>
      <c r="D45" s="241" t="s">
        <v>59</v>
      </c>
      <c r="E45" s="235">
        <v>11</v>
      </c>
      <c r="F45" s="235">
        <v>10</v>
      </c>
      <c r="G45" s="235">
        <v>12</v>
      </c>
      <c r="H45" s="235"/>
      <c r="I45" s="235"/>
      <c r="J45" s="235"/>
      <c r="L45" s="54" t="str">
        <f t="shared" si="0"/>
        <v>17COJUTEPEQUE</v>
      </c>
      <c r="M45" s="201">
        <v>17</v>
      </c>
      <c r="N45" s="201" t="s">
        <v>179</v>
      </c>
      <c r="O45" s="250" t="s">
        <v>59</v>
      </c>
      <c r="P45" s="235">
        <v>10</v>
      </c>
      <c r="Q45" s="235">
        <v>10</v>
      </c>
      <c r="R45" s="235">
        <v>10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17SANTA ANA</v>
      </c>
      <c r="B46" s="201">
        <v>17</v>
      </c>
      <c r="C46" s="201" t="s">
        <v>172</v>
      </c>
      <c r="D46" s="241" t="s">
        <v>59</v>
      </c>
      <c r="E46" s="235">
        <v>12</v>
      </c>
      <c r="F46" s="235">
        <v>12</v>
      </c>
      <c r="G46" s="235">
        <v>12</v>
      </c>
      <c r="H46" s="235"/>
      <c r="I46" s="235"/>
      <c r="J46" s="235"/>
      <c r="L46" s="54" t="str">
        <f t="shared" si="0"/>
        <v>17SANTA ROSA DE LIMA</v>
      </c>
      <c r="M46" s="201">
        <v>17</v>
      </c>
      <c r="N46" s="201" t="s">
        <v>198</v>
      </c>
      <c r="O46" s="250" t="s">
        <v>59</v>
      </c>
      <c r="P46" s="235">
        <v>12.333333333333334</v>
      </c>
      <c r="Q46" s="235">
        <v>12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17SENSUNTEPEQUE</v>
      </c>
      <c r="B47" s="202">
        <v>17</v>
      </c>
      <c r="C47" s="201" t="s">
        <v>181</v>
      </c>
      <c r="D47" s="241" t="s">
        <v>59</v>
      </c>
      <c r="E47" s="235">
        <v>10</v>
      </c>
      <c r="F47" s="235">
        <v>10</v>
      </c>
      <c r="G47" s="235">
        <v>10</v>
      </c>
      <c r="H47" s="235"/>
      <c r="I47" s="235"/>
      <c r="J47" s="235"/>
      <c r="L47" s="54" t="str">
        <f t="shared" si="0"/>
        <v>17CHALATENANGO</v>
      </c>
      <c r="M47" s="202">
        <v>17</v>
      </c>
      <c r="N47" s="201" t="s">
        <v>176</v>
      </c>
      <c r="O47" s="250" t="s">
        <v>59</v>
      </c>
      <c r="P47" s="235">
        <v>13</v>
      </c>
      <c r="Q47" s="235">
        <v>13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2">
        <v>20</v>
      </c>
      <c r="C48" s="201" t="s">
        <v>190</v>
      </c>
      <c r="D48" s="241" t="s">
        <v>61</v>
      </c>
      <c r="E48" s="235">
        <v>29.857142857142858</v>
      </c>
      <c r="F48" s="235">
        <v>29</v>
      </c>
      <c r="G48" s="235">
        <v>30</v>
      </c>
      <c r="H48" s="235"/>
      <c r="I48" s="235"/>
      <c r="J48" s="235"/>
      <c r="L48" s="54" t="str">
        <f t="shared" si="0"/>
        <v>20TIENDONA</v>
      </c>
      <c r="M48" s="202">
        <v>20</v>
      </c>
      <c r="N48" s="201" t="s">
        <v>190</v>
      </c>
      <c r="O48" s="250" t="s">
        <v>61</v>
      </c>
      <c r="P48" s="235">
        <v>26</v>
      </c>
      <c r="Q48" s="235">
        <v>26</v>
      </c>
      <c r="R48" s="235">
        <v>26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20SAN MIGUEL</v>
      </c>
      <c r="B49" s="201">
        <v>20</v>
      </c>
      <c r="C49" s="201" t="s">
        <v>174</v>
      </c>
      <c r="D49" s="241" t="s">
        <v>61</v>
      </c>
      <c r="E49" s="235">
        <v>31.25</v>
      </c>
      <c r="F49" s="235">
        <v>30</v>
      </c>
      <c r="G49" s="235">
        <v>34</v>
      </c>
      <c r="H49" s="235"/>
      <c r="I49" s="235"/>
      <c r="J49" s="235"/>
      <c r="L49" s="54" t="str">
        <f t="shared" si="0"/>
        <v>20COJUTEPEQUE</v>
      </c>
      <c r="M49" s="201">
        <v>20</v>
      </c>
      <c r="N49" s="201" t="s">
        <v>179</v>
      </c>
      <c r="O49" s="250" t="s">
        <v>61</v>
      </c>
      <c r="P49" s="235">
        <v>30</v>
      </c>
      <c r="Q49" s="235">
        <v>30</v>
      </c>
      <c r="R49" s="235">
        <v>30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20SANTA ANA</v>
      </c>
      <c r="B50" s="201">
        <v>20</v>
      </c>
      <c r="C50" s="201" t="s">
        <v>172</v>
      </c>
      <c r="D50" s="241" t="s">
        <v>61</v>
      </c>
      <c r="E50" s="235">
        <v>27.666666666666668</v>
      </c>
      <c r="F50" s="235">
        <v>27</v>
      </c>
      <c r="G50" s="235">
        <v>28</v>
      </c>
      <c r="H50" s="235"/>
      <c r="I50" s="235"/>
      <c r="J50" s="235"/>
      <c r="L50" s="54" t="str">
        <f t="shared" si="0"/>
        <v>20SANTA ROSA DE LIMA</v>
      </c>
      <c r="M50" s="201">
        <v>20</v>
      </c>
      <c r="N50" s="201" t="s">
        <v>198</v>
      </c>
      <c r="O50" s="250" t="s">
        <v>61</v>
      </c>
      <c r="P50" s="235">
        <v>27.333333333333332</v>
      </c>
      <c r="Q50" s="235">
        <v>26</v>
      </c>
      <c r="R50" s="235">
        <v>28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20SENSUNTEPEQUE</v>
      </c>
      <c r="B51" s="201">
        <v>20</v>
      </c>
      <c r="C51" s="201" t="s">
        <v>181</v>
      </c>
      <c r="D51" s="241" t="s">
        <v>61</v>
      </c>
      <c r="E51" s="235">
        <v>32.5</v>
      </c>
      <c r="F51" s="235">
        <v>32</v>
      </c>
      <c r="G51" s="235">
        <v>33</v>
      </c>
      <c r="H51" s="235"/>
      <c r="I51" s="235"/>
      <c r="J51" s="235"/>
      <c r="L51" s="54" t="str">
        <f t="shared" si="0"/>
        <v>20CHALATENANGO</v>
      </c>
      <c r="M51" s="201">
        <v>20</v>
      </c>
      <c r="N51" s="201" t="s">
        <v>176</v>
      </c>
      <c r="O51" s="250" t="s">
        <v>61</v>
      </c>
      <c r="P51" s="235">
        <v>20</v>
      </c>
      <c r="Q51" s="235">
        <v>20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21TIENDONA</v>
      </c>
      <c r="B52" s="202">
        <v>21</v>
      </c>
      <c r="C52" s="201" t="s">
        <v>190</v>
      </c>
      <c r="D52" s="241" t="s">
        <v>62</v>
      </c>
      <c r="E52" s="235">
        <v>27.428571428571427</v>
      </c>
      <c r="F52" s="235">
        <v>27</v>
      </c>
      <c r="G52" s="235">
        <v>28</v>
      </c>
      <c r="H52" s="235"/>
      <c r="I52" s="235"/>
      <c r="J52" s="235"/>
      <c r="L52" s="54" t="str">
        <f t="shared" si="0"/>
        <v>21TIENDONA</v>
      </c>
      <c r="M52" s="202">
        <v>21</v>
      </c>
      <c r="N52" s="201" t="s">
        <v>190</v>
      </c>
      <c r="O52" s="250" t="s">
        <v>62</v>
      </c>
      <c r="P52" s="235">
        <v>24</v>
      </c>
      <c r="Q52" s="235">
        <v>24</v>
      </c>
      <c r="R52" s="235">
        <v>24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1">
        <v>22</v>
      </c>
      <c r="C53" s="201" t="s">
        <v>190</v>
      </c>
      <c r="D53" s="241" t="s">
        <v>264</v>
      </c>
      <c r="E53" s="235">
        <v>29.142857142857142</v>
      </c>
      <c r="F53" s="235">
        <v>28</v>
      </c>
      <c r="G53" s="235">
        <v>30</v>
      </c>
      <c r="H53" s="235"/>
      <c r="I53" s="235"/>
      <c r="J53" s="235"/>
      <c r="L53" s="54" t="str">
        <f t="shared" si="0"/>
        <v>22TIENDONA</v>
      </c>
      <c r="M53" s="201">
        <v>22</v>
      </c>
      <c r="N53" s="201" t="s">
        <v>190</v>
      </c>
      <c r="O53" s="250" t="s">
        <v>264</v>
      </c>
      <c r="P53" s="235">
        <v>29</v>
      </c>
      <c r="Q53" s="235">
        <v>28</v>
      </c>
      <c r="R53" s="235">
        <v>30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22SAN MIGUEL</v>
      </c>
      <c r="B54" s="202">
        <v>22</v>
      </c>
      <c r="C54" s="201" t="s">
        <v>174</v>
      </c>
      <c r="D54" s="241" t="s">
        <v>264</v>
      </c>
      <c r="E54" s="235">
        <v>33.5</v>
      </c>
      <c r="F54" s="235">
        <v>32</v>
      </c>
      <c r="G54" s="235">
        <v>36</v>
      </c>
      <c r="H54" s="235"/>
      <c r="I54" s="235"/>
      <c r="J54" s="235"/>
      <c r="L54" s="54" t="str">
        <f t="shared" si="0"/>
        <v>22COJUTEPEQUE</v>
      </c>
      <c r="M54" s="202">
        <v>22</v>
      </c>
      <c r="N54" s="201" t="s">
        <v>179</v>
      </c>
      <c r="O54" s="250" t="s">
        <v>264</v>
      </c>
      <c r="P54" s="235">
        <v>28</v>
      </c>
      <c r="Q54" s="235">
        <v>28</v>
      </c>
      <c r="R54" s="235">
        <v>28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22SANTA ANA</v>
      </c>
      <c r="B55" s="201">
        <v>22</v>
      </c>
      <c r="C55" s="201" t="s">
        <v>172</v>
      </c>
      <c r="D55" s="241" t="s">
        <v>264</v>
      </c>
      <c r="E55" s="235">
        <v>32</v>
      </c>
      <c r="F55" s="235">
        <v>32</v>
      </c>
      <c r="G55" s="235">
        <v>32</v>
      </c>
      <c r="H55" s="235"/>
      <c r="I55" s="235"/>
      <c r="J55" s="235"/>
      <c r="L55" s="54" t="str">
        <f t="shared" si="0"/>
        <v>22SANTA ROSA DE LIMA</v>
      </c>
      <c r="M55" s="201">
        <v>22</v>
      </c>
      <c r="N55" s="201" t="s">
        <v>198</v>
      </c>
      <c r="O55" s="250" t="s">
        <v>264</v>
      </c>
      <c r="P55" s="235">
        <v>35</v>
      </c>
      <c r="Q55" s="235">
        <v>34</v>
      </c>
      <c r="R55" s="235">
        <v>36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22SENSUNTEPEQUE</v>
      </c>
      <c r="B56" s="201">
        <v>22</v>
      </c>
      <c r="C56" s="201" t="s">
        <v>181</v>
      </c>
      <c r="D56" s="241" t="s">
        <v>264</v>
      </c>
      <c r="E56" s="235">
        <v>33.5</v>
      </c>
      <c r="F56" s="235">
        <v>33</v>
      </c>
      <c r="G56" s="235">
        <v>34</v>
      </c>
      <c r="H56" s="235"/>
      <c r="I56" s="235"/>
      <c r="J56" s="235"/>
      <c r="L56" s="54" t="str">
        <f t="shared" si="0"/>
        <v>22CHALATENANGO</v>
      </c>
      <c r="M56" s="201">
        <v>22</v>
      </c>
      <c r="N56" s="201" t="s">
        <v>176</v>
      </c>
      <c r="O56" s="250" t="s">
        <v>264</v>
      </c>
      <c r="P56" s="235">
        <v>25</v>
      </c>
      <c r="Q56" s="235">
        <v>25</v>
      </c>
      <c r="R56" s="235">
        <v>25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23TIENDONA</v>
      </c>
      <c r="B57" s="201">
        <v>23</v>
      </c>
      <c r="C57" s="201" t="s">
        <v>190</v>
      </c>
      <c r="D57" s="241" t="s">
        <v>64</v>
      </c>
      <c r="E57" s="235">
        <v>26</v>
      </c>
      <c r="F57" s="235">
        <v>26</v>
      </c>
      <c r="G57" s="235">
        <v>26</v>
      </c>
      <c r="H57" s="235"/>
      <c r="I57" s="235"/>
      <c r="J57" s="235"/>
      <c r="L57" s="54" t="str">
        <f t="shared" si="0"/>
        <v>23TIENDONA</v>
      </c>
      <c r="M57" s="201">
        <v>23</v>
      </c>
      <c r="N57" s="201" t="s">
        <v>190</v>
      </c>
      <c r="O57" s="250" t="s">
        <v>64</v>
      </c>
      <c r="P57" s="235">
        <v>35</v>
      </c>
      <c r="Q57" s="235">
        <v>35</v>
      </c>
      <c r="R57" s="235">
        <v>35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24TIENDONA</v>
      </c>
      <c r="B58" s="202">
        <v>24</v>
      </c>
      <c r="C58" s="201" t="s">
        <v>190</v>
      </c>
      <c r="D58" s="241" t="s">
        <v>65</v>
      </c>
      <c r="E58" s="235">
        <v>32.833333333333336</v>
      </c>
      <c r="F58" s="235">
        <v>28</v>
      </c>
      <c r="G58" s="235">
        <v>35</v>
      </c>
      <c r="H58" s="235"/>
      <c r="I58" s="235"/>
      <c r="J58" s="235"/>
      <c r="L58" s="54" t="str">
        <f t="shared" si="0"/>
        <v>24TIENDONA</v>
      </c>
      <c r="M58" s="202">
        <v>24</v>
      </c>
      <c r="N58" s="201" t="s">
        <v>190</v>
      </c>
      <c r="O58" s="250" t="s">
        <v>65</v>
      </c>
      <c r="P58" s="235">
        <v>35</v>
      </c>
      <c r="Q58" s="235">
        <v>35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24SAN MIGUEL</v>
      </c>
      <c r="B59" s="201">
        <v>24</v>
      </c>
      <c r="C59" s="201" t="s">
        <v>174</v>
      </c>
      <c r="D59" s="241" t="s">
        <v>65</v>
      </c>
      <c r="E59" s="235">
        <v>32</v>
      </c>
      <c r="F59" s="235">
        <v>28</v>
      </c>
      <c r="G59" s="235">
        <v>38</v>
      </c>
      <c r="H59" s="235"/>
      <c r="I59" s="235"/>
      <c r="J59" s="235"/>
      <c r="L59" s="54" t="str">
        <f t="shared" si="0"/>
        <v>24COJUTEPEQUE</v>
      </c>
      <c r="M59" s="201">
        <v>24</v>
      </c>
      <c r="N59" s="201" t="s">
        <v>179</v>
      </c>
      <c r="O59" s="250" t="s">
        <v>65</v>
      </c>
      <c r="P59" s="235">
        <v>37.5</v>
      </c>
      <c r="Q59" s="235">
        <v>35</v>
      </c>
      <c r="R59" s="235">
        <v>40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24SANTA ANA</v>
      </c>
      <c r="B60" s="202">
        <v>24</v>
      </c>
      <c r="C60" s="201" t="s">
        <v>172</v>
      </c>
      <c r="D60" s="241" t="s">
        <v>65</v>
      </c>
      <c r="E60" s="235">
        <v>30</v>
      </c>
      <c r="F60" s="235">
        <v>30</v>
      </c>
      <c r="G60" s="235">
        <v>30</v>
      </c>
      <c r="H60" s="235"/>
      <c r="I60" s="235"/>
      <c r="J60" s="235"/>
      <c r="L60" s="54" t="str">
        <f t="shared" si="0"/>
        <v>24SANTA ROSA DE LIMA</v>
      </c>
      <c r="M60" s="202">
        <v>24</v>
      </c>
      <c r="N60" s="201" t="s">
        <v>198</v>
      </c>
      <c r="O60" s="250" t="s">
        <v>65</v>
      </c>
      <c r="P60" s="235">
        <v>40.666666666666664</v>
      </c>
      <c r="Q60" s="235">
        <v>40</v>
      </c>
      <c r="R60" s="235">
        <v>42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25TIENDONA</v>
      </c>
      <c r="B61" s="202">
        <v>25</v>
      </c>
      <c r="C61" s="201" t="s">
        <v>190</v>
      </c>
      <c r="D61" s="241" t="s">
        <v>66</v>
      </c>
      <c r="E61" s="235">
        <v>28</v>
      </c>
      <c r="F61" s="235">
        <v>28</v>
      </c>
      <c r="G61" s="235">
        <v>28</v>
      </c>
      <c r="H61" s="235"/>
      <c r="I61" s="235"/>
      <c r="J61" s="235"/>
      <c r="L61" s="54" t="str">
        <f t="shared" si="0"/>
        <v>24CHALATENANGO</v>
      </c>
      <c r="M61" s="202">
        <v>24</v>
      </c>
      <c r="N61" s="201" t="s">
        <v>176</v>
      </c>
      <c r="O61" s="250" t="s">
        <v>65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25SAN MIGUEL</v>
      </c>
      <c r="B62" s="201">
        <v>25</v>
      </c>
      <c r="C62" s="201" t="s">
        <v>174</v>
      </c>
      <c r="D62" s="241" t="s">
        <v>66</v>
      </c>
      <c r="E62" s="235">
        <v>34.25</v>
      </c>
      <c r="F62" s="235">
        <v>32</v>
      </c>
      <c r="G62" s="235">
        <v>36</v>
      </c>
      <c r="H62" s="235"/>
      <c r="I62" s="235"/>
      <c r="J62" s="235"/>
      <c r="L62" s="54" t="str">
        <f t="shared" si="0"/>
        <v>25TIENDONA</v>
      </c>
      <c r="M62" s="201">
        <v>25</v>
      </c>
      <c r="N62" s="201" t="s">
        <v>190</v>
      </c>
      <c r="O62" s="250" t="s">
        <v>66</v>
      </c>
      <c r="P62" s="235">
        <v>37</v>
      </c>
      <c r="Q62" s="235">
        <v>37</v>
      </c>
      <c r="R62" s="235">
        <v>37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25SANTA ANA</v>
      </c>
      <c r="B63" s="201">
        <v>25</v>
      </c>
      <c r="C63" s="201" t="s">
        <v>172</v>
      </c>
      <c r="D63" s="241" t="s">
        <v>66</v>
      </c>
      <c r="E63" s="235">
        <v>32.333333333333336</v>
      </c>
      <c r="F63" s="235">
        <v>32</v>
      </c>
      <c r="G63" s="235">
        <v>33</v>
      </c>
      <c r="H63" s="235"/>
      <c r="I63" s="235"/>
      <c r="J63" s="235"/>
      <c r="L63" s="54" t="str">
        <f t="shared" si="0"/>
        <v>25SANTA ROSA DE LIMA</v>
      </c>
      <c r="M63" s="201">
        <v>25</v>
      </c>
      <c r="N63" s="201" t="s">
        <v>198</v>
      </c>
      <c r="O63" s="250" t="s">
        <v>66</v>
      </c>
      <c r="P63" s="235">
        <v>35</v>
      </c>
      <c r="Q63" s="235">
        <v>34</v>
      </c>
      <c r="R63" s="235">
        <v>36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25SENSUNTEPEQUE</v>
      </c>
      <c r="B64" s="201">
        <v>25</v>
      </c>
      <c r="C64" s="201" t="s">
        <v>181</v>
      </c>
      <c r="D64" s="241" t="s">
        <v>66</v>
      </c>
      <c r="E64" s="235">
        <v>39</v>
      </c>
      <c r="F64" s="235">
        <v>38</v>
      </c>
      <c r="G64" s="235">
        <v>40</v>
      </c>
      <c r="H64" s="235"/>
      <c r="I64" s="235"/>
      <c r="J64" s="235"/>
      <c r="L64" s="54" t="str">
        <f t="shared" si="0"/>
        <v>25CHALATENANGO</v>
      </c>
      <c r="M64" s="201">
        <v>25</v>
      </c>
      <c r="N64" s="201" t="s">
        <v>176</v>
      </c>
      <c r="O64" s="250" t="s">
        <v>66</v>
      </c>
      <c r="P64" s="235">
        <v>40</v>
      </c>
      <c r="Q64" s="235">
        <v>40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26TIENDONA</v>
      </c>
      <c r="B65" s="201">
        <v>26</v>
      </c>
      <c r="C65" s="201" t="s">
        <v>190</v>
      </c>
      <c r="D65" s="241" t="s">
        <v>67</v>
      </c>
      <c r="E65" s="235">
        <v>14.857142857142858</v>
      </c>
      <c r="F65" s="235">
        <v>14</v>
      </c>
      <c r="G65" s="235">
        <v>15</v>
      </c>
      <c r="H65" s="235"/>
      <c r="I65" s="235"/>
      <c r="J65" s="235"/>
      <c r="L65" s="54" t="str">
        <f t="shared" si="0"/>
        <v>26TIENDONA</v>
      </c>
      <c r="M65" s="201">
        <v>26</v>
      </c>
      <c r="N65" s="201" t="s">
        <v>190</v>
      </c>
      <c r="O65" s="250" t="s">
        <v>67</v>
      </c>
      <c r="P65" s="235">
        <v>15</v>
      </c>
      <c r="Q65" s="235">
        <v>15</v>
      </c>
      <c r="R65" s="235">
        <v>15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26SAN MIGUEL</v>
      </c>
      <c r="B66" s="202">
        <v>26</v>
      </c>
      <c r="C66" s="201" t="s">
        <v>174</v>
      </c>
      <c r="D66" s="241" t="s">
        <v>67</v>
      </c>
      <c r="E66" s="235">
        <v>13.25</v>
      </c>
      <c r="F66" s="235">
        <v>12</v>
      </c>
      <c r="G66" s="235">
        <v>14</v>
      </c>
      <c r="H66" s="235"/>
      <c r="I66" s="235"/>
      <c r="J66" s="235"/>
      <c r="L66" s="54" t="str">
        <f t="shared" si="0"/>
        <v>26COJUTEPEQUE</v>
      </c>
      <c r="M66" s="202">
        <v>26</v>
      </c>
      <c r="N66" s="201" t="s">
        <v>179</v>
      </c>
      <c r="O66" s="250" t="s">
        <v>67</v>
      </c>
      <c r="P66" s="235">
        <v>18</v>
      </c>
      <c r="Q66" s="235">
        <v>18</v>
      </c>
      <c r="R66" s="235">
        <v>18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26SANTA ANA</v>
      </c>
      <c r="B67" s="202">
        <v>26</v>
      </c>
      <c r="C67" s="201" t="s">
        <v>172</v>
      </c>
      <c r="D67" s="241" t="s">
        <v>67</v>
      </c>
      <c r="E67" s="235">
        <v>17.666666666666668</v>
      </c>
      <c r="F67" s="235">
        <v>17</v>
      </c>
      <c r="G67" s="235">
        <v>18</v>
      </c>
      <c r="H67" s="235"/>
      <c r="I67" s="235"/>
      <c r="J67" s="235"/>
      <c r="L67" s="54" t="str">
        <f t="shared" si="0"/>
        <v>26SANTA ROSA DE LIMA</v>
      </c>
      <c r="M67" s="202">
        <v>26</v>
      </c>
      <c r="N67" s="201" t="s">
        <v>198</v>
      </c>
      <c r="O67" s="250" t="s">
        <v>67</v>
      </c>
      <c r="P67" s="235">
        <v>15</v>
      </c>
      <c r="Q67" s="235">
        <v>14</v>
      </c>
      <c r="R67" s="235">
        <v>16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26SENSUNTEPEQUE</v>
      </c>
      <c r="B68" s="201">
        <v>26</v>
      </c>
      <c r="C68" s="201" t="s">
        <v>181</v>
      </c>
      <c r="D68" s="241" t="s">
        <v>67</v>
      </c>
      <c r="E68" s="235">
        <v>18</v>
      </c>
      <c r="F68" s="235">
        <v>18</v>
      </c>
      <c r="G68" s="235">
        <v>18</v>
      </c>
      <c r="H68" s="235"/>
      <c r="I68" s="235"/>
      <c r="J68" s="235"/>
      <c r="L68" s="54" t="str">
        <f t="shared" si="0"/>
        <v>26CHALATENANGO</v>
      </c>
      <c r="M68" s="201">
        <v>26</v>
      </c>
      <c r="N68" s="201" t="s">
        <v>176</v>
      </c>
      <c r="O68" s="250" t="s">
        <v>67</v>
      </c>
      <c r="P68" s="235">
        <v>17</v>
      </c>
      <c r="Q68" s="235">
        <v>17</v>
      </c>
      <c r="R68" s="235">
        <v>17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27TIENDONA</v>
      </c>
      <c r="B69" s="201">
        <v>27</v>
      </c>
      <c r="C69" s="201" t="s">
        <v>190</v>
      </c>
      <c r="D69" s="241" t="s">
        <v>68</v>
      </c>
      <c r="E69" s="235">
        <v>10.571428571428571</v>
      </c>
      <c r="F69" s="235">
        <v>10</v>
      </c>
      <c r="G69" s="235">
        <v>11</v>
      </c>
      <c r="H69" s="235"/>
      <c r="I69" s="235"/>
      <c r="J69" s="235"/>
      <c r="L69" s="54" t="str">
        <f t="shared" si="0"/>
        <v>27TIENDONA</v>
      </c>
      <c r="M69" s="201">
        <v>27</v>
      </c>
      <c r="N69" s="201" t="s">
        <v>190</v>
      </c>
      <c r="O69" s="250" t="s">
        <v>68</v>
      </c>
      <c r="P69" s="235">
        <v>12.6</v>
      </c>
      <c r="Q69" s="235">
        <v>12</v>
      </c>
      <c r="R69" s="235">
        <v>13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27SAN MIGUEL</v>
      </c>
      <c r="B70" s="201">
        <v>27</v>
      </c>
      <c r="C70" s="201" t="s">
        <v>174</v>
      </c>
      <c r="D70" s="241" t="s">
        <v>68</v>
      </c>
      <c r="E70" s="235">
        <v>12.5</v>
      </c>
      <c r="F70" s="235">
        <v>12</v>
      </c>
      <c r="G70" s="235">
        <v>13</v>
      </c>
      <c r="H70" s="235"/>
      <c r="I70" s="235"/>
      <c r="J70" s="235"/>
      <c r="L70" s="54" t="str">
        <f t="shared" si="0"/>
        <v>27COJUTEPEQUE</v>
      </c>
      <c r="M70" s="201">
        <v>27</v>
      </c>
      <c r="N70" s="201" t="s">
        <v>179</v>
      </c>
      <c r="O70" s="250" t="s">
        <v>68</v>
      </c>
      <c r="P70" s="235">
        <v>18</v>
      </c>
      <c r="Q70" s="235">
        <v>18</v>
      </c>
      <c r="R70" s="235">
        <v>18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27SANTA ANA</v>
      </c>
      <c r="B71" s="202">
        <v>27</v>
      </c>
      <c r="C71" s="201" t="s">
        <v>172</v>
      </c>
      <c r="D71" s="241" t="s">
        <v>68</v>
      </c>
      <c r="E71" s="235">
        <v>14.666666666666666</v>
      </c>
      <c r="F71" s="235">
        <v>14</v>
      </c>
      <c r="G71" s="235">
        <v>15</v>
      </c>
      <c r="H71" s="235"/>
      <c r="I71" s="235"/>
      <c r="J71" s="235"/>
      <c r="L71" s="54" t="str">
        <f t="shared" ref="L71:L134" si="7">+M71&amp;N71</f>
        <v>27SANTA ROSA DE LIMA</v>
      </c>
      <c r="M71" s="202">
        <v>27</v>
      </c>
      <c r="N71" s="201" t="s">
        <v>198</v>
      </c>
      <c r="O71" s="250" t="s">
        <v>68</v>
      </c>
      <c r="P71" s="235">
        <v>13.333333333333334</v>
      </c>
      <c r="Q71" s="235">
        <v>12</v>
      </c>
      <c r="R71" s="235">
        <v>14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27SENSUNTEPEQUE</v>
      </c>
      <c r="B72" s="202">
        <v>27</v>
      </c>
      <c r="C72" s="201" t="s">
        <v>181</v>
      </c>
      <c r="D72" s="241" t="s">
        <v>68</v>
      </c>
      <c r="E72" s="235">
        <v>14</v>
      </c>
      <c r="F72" s="235">
        <v>14</v>
      </c>
      <c r="G72" s="235">
        <v>14</v>
      </c>
      <c r="H72" s="235"/>
      <c r="I72" s="235"/>
      <c r="J72" s="235"/>
      <c r="L72" s="54" t="str">
        <f t="shared" si="7"/>
        <v>27CHALATENANGO</v>
      </c>
      <c r="M72" s="202">
        <v>27</v>
      </c>
      <c r="N72" s="201" t="s">
        <v>176</v>
      </c>
      <c r="O72" s="250" t="s">
        <v>68</v>
      </c>
      <c r="P72" s="235">
        <v>15</v>
      </c>
      <c r="Q72" s="235">
        <v>15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29TIENDONA</v>
      </c>
      <c r="B73" s="201">
        <v>29</v>
      </c>
      <c r="C73" s="201" t="s">
        <v>190</v>
      </c>
      <c r="D73" s="241" t="s">
        <v>70</v>
      </c>
      <c r="E73" s="235">
        <v>20</v>
      </c>
      <c r="F73" s="235">
        <v>20</v>
      </c>
      <c r="G73" s="235">
        <v>20</v>
      </c>
      <c r="H73" s="235"/>
      <c r="I73" s="235"/>
      <c r="J73" s="235"/>
      <c r="L73" s="54" t="str">
        <f t="shared" si="7"/>
        <v>29TIENDONA</v>
      </c>
      <c r="M73" s="201">
        <v>29</v>
      </c>
      <c r="N73" s="201" t="s">
        <v>190</v>
      </c>
      <c r="O73" s="250" t="s">
        <v>70</v>
      </c>
      <c r="P73" s="235">
        <v>20</v>
      </c>
      <c r="Q73" s="235">
        <v>20</v>
      </c>
      <c r="R73" s="235">
        <v>20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29SANTA ANA</v>
      </c>
      <c r="B74" s="201">
        <v>29</v>
      </c>
      <c r="C74" s="201" t="s">
        <v>172</v>
      </c>
      <c r="D74" s="241" t="s">
        <v>70</v>
      </c>
      <c r="E74" s="235">
        <v>23.5</v>
      </c>
      <c r="F74" s="235">
        <v>23</v>
      </c>
      <c r="G74" s="235">
        <v>24</v>
      </c>
      <c r="H74" s="235"/>
      <c r="I74" s="235"/>
      <c r="J74" s="235"/>
      <c r="L74" s="54" t="str">
        <f t="shared" si="7"/>
        <v>29COJUTEPEQUE</v>
      </c>
      <c r="M74" s="201">
        <v>29</v>
      </c>
      <c r="N74" s="201" t="s">
        <v>179</v>
      </c>
      <c r="O74" s="250" t="s">
        <v>70</v>
      </c>
      <c r="P74" s="235">
        <v>19</v>
      </c>
      <c r="Q74" s="235">
        <v>18</v>
      </c>
      <c r="R74" s="235">
        <v>20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29SENSUNTEPEQUE</v>
      </c>
      <c r="B75" s="201">
        <v>29</v>
      </c>
      <c r="C75" s="201" t="s">
        <v>181</v>
      </c>
      <c r="D75" s="241" t="s">
        <v>70</v>
      </c>
      <c r="E75" s="235">
        <v>20</v>
      </c>
      <c r="F75" s="235">
        <v>20</v>
      </c>
      <c r="G75" s="235">
        <v>20</v>
      </c>
      <c r="H75" s="235"/>
      <c r="I75" s="235"/>
      <c r="J75" s="235"/>
      <c r="L75" s="54" t="str">
        <f t="shared" si="7"/>
        <v>29CHALATENANGO</v>
      </c>
      <c r="M75" s="201">
        <v>29</v>
      </c>
      <c r="N75" s="201" t="s">
        <v>176</v>
      </c>
      <c r="O75" s="250" t="s">
        <v>70</v>
      </c>
      <c r="P75" s="235">
        <v>24</v>
      </c>
      <c r="Q75" s="235">
        <v>24</v>
      </c>
      <c r="R75" s="235">
        <v>24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30TIENDONA</v>
      </c>
      <c r="B76" s="201">
        <v>30</v>
      </c>
      <c r="C76" s="201" t="s">
        <v>190</v>
      </c>
      <c r="D76" s="241" t="s">
        <v>70</v>
      </c>
      <c r="E76" s="235">
        <v>53.333333333333336</v>
      </c>
      <c r="F76" s="235">
        <v>50</v>
      </c>
      <c r="G76" s="235">
        <v>55</v>
      </c>
      <c r="H76" s="235"/>
      <c r="I76" s="235"/>
      <c r="J76" s="235"/>
      <c r="L76" s="54" t="str">
        <f t="shared" si="7"/>
        <v>30TIENDONA</v>
      </c>
      <c r="M76" s="201">
        <v>30</v>
      </c>
      <c r="N76" s="201" t="s">
        <v>190</v>
      </c>
      <c r="O76" s="250" t="s">
        <v>70</v>
      </c>
      <c r="P76" s="235">
        <v>49</v>
      </c>
      <c r="Q76" s="235">
        <v>48</v>
      </c>
      <c r="R76" s="235">
        <v>50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31TIENDONA</v>
      </c>
      <c r="B77" s="202">
        <v>31</v>
      </c>
      <c r="C77" s="201" t="s">
        <v>190</v>
      </c>
      <c r="D77" s="241" t="s">
        <v>71</v>
      </c>
      <c r="E77" s="235">
        <v>10</v>
      </c>
      <c r="F77" s="235">
        <v>10</v>
      </c>
      <c r="G77" s="235">
        <v>10</v>
      </c>
      <c r="H77" s="235"/>
      <c r="I77" s="235"/>
      <c r="J77" s="235"/>
      <c r="L77" s="54" t="str">
        <f t="shared" si="7"/>
        <v>31TIENDONA</v>
      </c>
      <c r="M77" s="202">
        <v>31</v>
      </c>
      <c r="N77" s="201" t="s">
        <v>190</v>
      </c>
      <c r="O77" s="250" t="s">
        <v>71</v>
      </c>
      <c r="P77" s="235">
        <v>10</v>
      </c>
      <c r="Q77" s="235">
        <v>10</v>
      </c>
      <c r="R77" s="235">
        <v>10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31SAN MIGUEL</v>
      </c>
      <c r="B78" s="201">
        <v>31</v>
      </c>
      <c r="C78" s="201" t="s">
        <v>174</v>
      </c>
      <c r="D78" s="241" t="s">
        <v>71</v>
      </c>
      <c r="E78" s="235">
        <v>11.75</v>
      </c>
      <c r="F78" s="235">
        <v>10</v>
      </c>
      <c r="G78" s="235">
        <v>13</v>
      </c>
      <c r="H78" s="235"/>
      <c r="I78" s="235"/>
      <c r="J78" s="235"/>
      <c r="L78" s="54" t="str">
        <f t="shared" si="7"/>
        <v>31COJUTEPEQUE</v>
      </c>
      <c r="M78" s="201">
        <v>31</v>
      </c>
      <c r="N78" s="201" t="s">
        <v>179</v>
      </c>
      <c r="O78" s="250" t="s">
        <v>71</v>
      </c>
      <c r="P78" s="235">
        <v>15</v>
      </c>
      <c r="Q78" s="235">
        <v>14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31SANTA ANA</v>
      </c>
      <c r="B79" s="201">
        <v>31</v>
      </c>
      <c r="C79" s="201" t="s">
        <v>172</v>
      </c>
      <c r="D79" s="241" t="s">
        <v>71</v>
      </c>
      <c r="E79" s="235">
        <v>11</v>
      </c>
      <c r="F79" s="235">
        <v>11</v>
      </c>
      <c r="G79" s="235">
        <v>11</v>
      </c>
      <c r="H79" s="235"/>
      <c r="I79" s="235"/>
      <c r="J79" s="235"/>
      <c r="L79" s="54" t="str">
        <f t="shared" si="7"/>
        <v>31SANTA ROSA DE LIMA</v>
      </c>
      <c r="M79" s="201">
        <v>31</v>
      </c>
      <c r="N79" s="201" t="s">
        <v>198</v>
      </c>
      <c r="O79" s="250" t="s">
        <v>71</v>
      </c>
      <c r="P79" s="235">
        <v>14</v>
      </c>
      <c r="Q79" s="235">
        <v>14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31SENSUNTEPEQUE</v>
      </c>
      <c r="B80" s="201">
        <v>31</v>
      </c>
      <c r="C80" s="201" t="s">
        <v>181</v>
      </c>
      <c r="D80" s="241" t="s">
        <v>71</v>
      </c>
      <c r="E80" s="235">
        <v>12</v>
      </c>
      <c r="F80" s="235">
        <v>12</v>
      </c>
      <c r="G80" s="235">
        <v>12</v>
      </c>
      <c r="H80" s="235"/>
      <c r="I80" s="235"/>
      <c r="J80" s="235"/>
      <c r="L80" s="54" t="str">
        <f t="shared" si="7"/>
        <v>31CHALATENANGO</v>
      </c>
      <c r="M80" s="201">
        <v>31</v>
      </c>
      <c r="N80" s="201" t="s">
        <v>176</v>
      </c>
      <c r="O80" s="250" t="s">
        <v>71</v>
      </c>
      <c r="P80" s="235">
        <v>12</v>
      </c>
      <c r="Q80" s="235">
        <v>12</v>
      </c>
      <c r="R80" s="235">
        <v>12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33TIENDONA</v>
      </c>
      <c r="B81" s="201">
        <v>33</v>
      </c>
      <c r="C81" s="201" t="s">
        <v>190</v>
      </c>
      <c r="D81" s="241" t="s">
        <v>73</v>
      </c>
      <c r="E81" s="235">
        <v>13.333333333333334</v>
      </c>
      <c r="F81" s="235">
        <v>13</v>
      </c>
      <c r="G81" s="235">
        <v>14</v>
      </c>
      <c r="H81" s="235"/>
      <c r="I81" s="235"/>
      <c r="J81" s="235"/>
      <c r="L81" s="54" t="str">
        <f t="shared" si="7"/>
        <v>33TIENDONA</v>
      </c>
      <c r="M81" s="201">
        <v>33</v>
      </c>
      <c r="N81" s="201" t="s">
        <v>190</v>
      </c>
      <c r="O81" s="250" t="s">
        <v>73</v>
      </c>
      <c r="P81" s="235">
        <v>15.5</v>
      </c>
      <c r="Q81" s="235">
        <v>15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33SAN MIGUEL</v>
      </c>
      <c r="B82" s="202">
        <v>33</v>
      </c>
      <c r="C82" s="201" t="s">
        <v>174</v>
      </c>
      <c r="D82" s="241" t="s">
        <v>73</v>
      </c>
      <c r="E82" s="235">
        <v>20.5</v>
      </c>
      <c r="F82" s="235">
        <v>20</v>
      </c>
      <c r="G82" s="235">
        <v>22</v>
      </c>
      <c r="H82" s="235"/>
      <c r="I82" s="235"/>
      <c r="J82" s="235"/>
      <c r="L82" s="54" t="str">
        <f t="shared" si="7"/>
        <v>33SANTA ROSA DE LIMA</v>
      </c>
      <c r="M82" s="202">
        <v>33</v>
      </c>
      <c r="N82" s="201" t="s">
        <v>198</v>
      </c>
      <c r="O82" s="250" t="s">
        <v>73</v>
      </c>
      <c r="P82" s="235">
        <v>30</v>
      </c>
      <c r="Q82" s="235">
        <v>28</v>
      </c>
      <c r="R82" s="235">
        <v>32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33SANTA ANA</v>
      </c>
      <c r="B83" s="201">
        <v>33</v>
      </c>
      <c r="C83" s="201" t="s">
        <v>172</v>
      </c>
      <c r="D83" s="241" t="s">
        <v>73</v>
      </c>
      <c r="E83" s="235">
        <v>20.333333333333332</v>
      </c>
      <c r="F83" s="235">
        <v>20</v>
      </c>
      <c r="G83" s="235">
        <v>21</v>
      </c>
      <c r="H83" s="235"/>
      <c r="I83" s="235"/>
      <c r="J83" s="235"/>
      <c r="L83" s="54" t="str">
        <f t="shared" si="7"/>
        <v>33CHALATENANGO</v>
      </c>
      <c r="M83" s="201">
        <v>33</v>
      </c>
      <c r="N83" s="201" t="s">
        <v>176</v>
      </c>
      <c r="O83" s="250" t="s">
        <v>73</v>
      </c>
      <c r="P83" s="235">
        <v>14</v>
      </c>
      <c r="Q83" s="235">
        <v>14</v>
      </c>
      <c r="R83" s="235">
        <v>14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34TIENDONA</v>
      </c>
      <c r="B84" s="201">
        <v>34</v>
      </c>
      <c r="C84" s="201" t="s">
        <v>190</v>
      </c>
      <c r="D84" s="241" t="s">
        <v>74</v>
      </c>
      <c r="E84" s="235">
        <v>12.333333333333334</v>
      </c>
      <c r="F84" s="235">
        <v>12</v>
      </c>
      <c r="G84" s="235">
        <v>13</v>
      </c>
      <c r="H84" s="235"/>
      <c r="I84" s="235"/>
      <c r="J84" s="235"/>
      <c r="L84" s="54" t="str">
        <f t="shared" si="7"/>
        <v>34TIENDONA</v>
      </c>
      <c r="M84" s="201">
        <v>34</v>
      </c>
      <c r="N84" s="201" t="s">
        <v>190</v>
      </c>
      <c r="O84" s="250" t="s">
        <v>74</v>
      </c>
      <c r="P84" s="235">
        <v>12.2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34SAN MIGUEL</v>
      </c>
      <c r="B85" s="201">
        <v>34</v>
      </c>
      <c r="C85" s="201" t="s">
        <v>174</v>
      </c>
      <c r="D85" s="241" t="s">
        <v>74</v>
      </c>
      <c r="E85" s="235">
        <v>14.25</v>
      </c>
      <c r="F85" s="235">
        <v>12</v>
      </c>
      <c r="G85" s="235">
        <v>16</v>
      </c>
      <c r="H85" s="235"/>
      <c r="I85" s="235"/>
      <c r="J85" s="235"/>
      <c r="L85" s="54" t="str">
        <f t="shared" si="7"/>
        <v>34COJUTEPEQUE</v>
      </c>
      <c r="M85" s="201">
        <v>34</v>
      </c>
      <c r="N85" s="201" t="s">
        <v>179</v>
      </c>
      <c r="O85" s="250" t="s">
        <v>74</v>
      </c>
      <c r="P85" s="235">
        <v>18</v>
      </c>
      <c r="Q85" s="235">
        <v>18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34SANTA ANA</v>
      </c>
      <c r="B86" s="202">
        <v>34</v>
      </c>
      <c r="C86" s="201" t="s">
        <v>172</v>
      </c>
      <c r="D86" s="241" t="s">
        <v>74</v>
      </c>
      <c r="E86" s="235">
        <v>14.5</v>
      </c>
      <c r="F86" s="235">
        <v>14</v>
      </c>
      <c r="G86" s="235">
        <v>15</v>
      </c>
      <c r="H86" s="235"/>
      <c r="I86" s="235"/>
      <c r="J86" s="235"/>
      <c r="L86" s="54" t="str">
        <f t="shared" si="7"/>
        <v>34SANTA ROSA DE LIMA</v>
      </c>
      <c r="M86" s="202">
        <v>34</v>
      </c>
      <c r="N86" s="201" t="s">
        <v>198</v>
      </c>
      <c r="O86" s="250" t="s">
        <v>74</v>
      </c>
      <c r="P86" s="235">
        <v>14.666666666666666</v>
      </c>
      <c r="Q86" s="235">
        <v>14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34SENSUNTEPEQUE</v>
      </c>
      <c r="B87" s="201">
        <v>34</v>
      </c>
      <c r="C87" s="201" t="s">
        <v>181</v>
      </c>
      <c r="D87" s="241" t="s">
        <v>74</v>
      </c>
      <c r="E87" s="235">
        <v>15</v>
      </c>
      <c r="F87" s="235">
        <v>14</v>
      </c>
      <c r="G87" s="235">
        <v>16</v>
      </c>
      <c r="H87" s="235"/>
      <c r="I87" s="235"/>
      <c r="J87" s="235"/>
      <c r="L87" s="54" t="str">
        <f t="shared" si="7"/>
        <v>36TIENDONA</v>
      </c>
      <c r="M87" s="201">
        <v>36</v>
      </c>
      <c r="N87" s="201" t="s">
        <v>190</v>
      </c>
      <c r="O87" s="250" t="s">
        <v>138</v>
      </c>
      <c r="P87" s="235">
        <v>75</v>
      </c>
      <c r="Q87" s="235">
        <v>75</v>
      </c>
      <c r="R87" s="235">
        <v>75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36TIENDONA</v>
      </c>
      <c r="B88" s="201">
        <v>36</v>
      </c>
      <c r="C88" s="201" t="s">
        <v>190</v>
      </c>
      <c r="D88" s="241" t="s">
        <v>138</v>
      </c>
      <c r="E88" s="235">
        <v>75</v>
      </c>
      <c r="F88" s="235">
        <v>75</v>
      </c>
      <c r="G88" s="235">
        <v>75</v>
      </c>
      <c r="H88" s="235"/>
      <c r="I88" s="235"/>
      <c r="J88" s="235"/>
      <c r="L88" s="54" t="str">
        <f t="shared" si="7"/>
        <v>40TIENDONA</v>
      </c>
      <c r="M88" s="201">
        <v>40</v>
      </c>
      <c r="N88" s="201" t="s">
        <v>190</v>
      </c>
      <c r="O88" s="250" t="s">
        <v>78</v>
      </c>
      <c r="P88" s="235">
        <v>34.4</v>
      </c>
      <c r="Q88" s="235">
        <v>34</v>
      </c>
      <c r="R88" s="235">
        <v>35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41" t="s">
        <v>78</v>
      </c>
      <c r="E89" s="235">
        <v>35.555555555555557</v>
      </c>
      <c r="F89" s="235">
        <v>35</v>
      </c>
      <c r="G89" s="235">
        <v>36</v>
      </c>
      <c r="H89" s="235"/>
      <c r="I89" s="235"/>
      <c r="J89" s="235"/>
      <c r="L89" s="54" t="str">
        <f t="shared" si="7"/>
        <v>40COJUTEPEQUE</v>
      </c>
      <c r="M89" s="201">
        <v>40</v>
      </c>
      <c r="N89" s="201" t="s">
        <v>179</v>
      </c>
      <c r="O89" s="250" t="s">
        <v>78</v>
      </c>
      <c r="P89" s="235">
        <v>41.5</v>
      </c>
      <c r="Q89" s="235">
        <v>40</v>
      </c>
      <c r="R89" s="235">
        <v>43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40SAN MIGUEL</v>
      </c>
      <c r="B90" s="202">
        <v>40</v>
      </c>
      <c r="C90" s="201" t="s">
        <v>174</v>
      </c>
      <c r="D90" s="241" t="s">
        <v>78</v>
      </c>
      <c r="E90" s="235">
        <v>35.75</v>
      </c>
      <c r="F90" s="235">
        <v>33</v>
      </c>
      <c r="G90" s="235">
        <v>38</v>
      </c>
      <c r="H90" s="235"/>
      <c r="I90" s="235"/>
      <c r="J90" s="235"/>
      <c r="L90" s="54" t="str">
        <f t="shared" si="7"/>
        <v>40SANTA ROSA DE LIMA</v>
      </c>
      <c r="M90" s="202">
        <v>40</v>
      </c>
      <c r="N90" s="201" t="s">
        <v>198</v>
      </c>
      <c r="O90" s="250" t="s">
        <v>78</v>
      </c>
      <c r="P90" s="235">
        <v>38.666666666666664</v>
      </c>
      <c r="Q90" s="235">
        <v>38</v>
      </c>
      <c r="R90" s="235">
        <v>40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40SANTA ANA</v>
      </c>
      <c r="B91" s="201">
        <v>40</v>
      </c>
      <c r="C91" s="201" t="s">
        <v>172</v>
      </c>
      <c r="D91" s="241" t="s">
        <v>78</v>
      </c>
      <c r="E91" s="235">
        <v>37</v>
      </c>
      <c r="F91" s="235">
        <v>36</v>
      </c>
      <c r="G91" s="235">
        <v>38</v>
      </c>
      <c r="H91" s="235"/>
      <c r="I91" s="235"/>
      <c r="J91" s="235"/>
      <c r="L91" s="54" t="str">
        <f t="shared" si="7"/>
        <v>40CHALATENANGO</v>
      </c>
      <c r="M91" s="201">
        <v>40</v>
      </c>
      <c r="N91" s="201" t="s">
        <v>176</v>
      </c>
      <c r="O91" s="250" t="s">
        <v>78</v>
      </c>
      <c r="P91" s="235">
        <v>42</v>
      </c>
      <c r="Q91" s="235">
        <v>42</v>
      </c>
      <c r="R91" s="235">
        <v>42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40SENSUNTEPEQUE</v>
      </c>
      <c r="B92" s="202">
        <v>40</v>
      </c>
      <c r="C92" s="201" t="s">
        <v>181</v>
      </c>
      <c r="D92" s="241" t="s">
        <v>78</v>
      </c>
      <c r="E92" s="235">
        <v>38</v>
      </c>
      <c r="F92" s="235">
        <v>38</v>
      </c>
      <c r="G92" s="235">
        <v>38</v>
      </c>
      <c r="H92" s="235"/>
      <c r="I92" s="235"/>
      <c r="J92" s="235"/>
      <c r="L92" s="54" t="str">
        <f t="shared" si="7"/>
        <v>42TIENDONA</v>
      </c>
      <c r="M92" s="202">
        <v>42</v>
      </c>
      <c r="N92" s="201" t="s">
        <v>190</v>
      </c>
      <c r="O92" s="250" t="s">
        <v>80</v>
      </c>
      <c r="P92" s="235">
        <v>30</v>
      </c>
      <c r="Q92" s="235">
        <v>30</v>
      </c>
      <c r="R92" s="235">
        <v>30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42TIENDONA</v>
      </c>
      <c r="B93" s="202">
        <v>42</v>
      </c>
      <c r="C93" s="201" t="s">
        <v>190</v>
      </c>
      <c r="D93" s="241" t="s">
        <v>80</v>
      </c>
      <c r="E93" s="235">
        <v>30</v>
      </c>
      <c r="F93" s="235">
        <v>30</v>
      </c>
      <c r="G93" s="235">
        <v>30</v>
      </c>
      <c r="H93" s="235"/>
      <c r="I93" s="235"/>
      <c r="J93" s="235"/>
      <c r="L93" s="54" t="str">
        <f t="shared" si="7"/>
        <v>42COJUTEPEQUE</v>
      </c>
      <c r="M93" s="202">
        <v>42</v>
      </c>
      <c r="N93" s="201" t="s">
        <v>179</v>
      </c>
      <c r="O93" s="250" t="s">
        <v>80</v>
      </c>
      <c r="P93" s="235">
        <v>35</v>
      </c>
      <c r="Q93" s="235">
        <v>35</v>
      </c>
      <c r="R93" s="235">
        <v>35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42SAN MIGUEL</v>
      </c>
      <c r="B94" s="201">
        <v>42</v>
      </c>
      <c r="C94" s="201" t="s">
        <v>174</v>
      </c>
      <c r="D94" s="241" t="s">
        <v>80</v>
      </c>
      <c r="E94" s="235">
        <v>29</v>
      </c>
      <c r="F94" s="235">
        <v>28</v>
      </c>
      <c r="G94" s="235">
        <v>30</v>
      </c>
      <c r="H94" s="235"/>
      <c r="I94" s="235"/>
      <c r="J94" s="235"/>
      <c r="L94" s="54" t="str">
        <f t="shared" si="7"/>
        <v>42SANTA ROSA DE LIMA</v>
      </c>
      <c r="M94" s="201">
        <v>42</v>
      </c>
      <c r="N94" s="201" t="s">
        <v>198</v>
      </c>
      <c r="O94" s="250" t="s">
        <v>80</v>
      </c>
      <c r="P94" s="235">
        <v>31.333333333333332</v>
      </c>
      <c r="Q94" s="235">
        <v>30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42SANTA ANA</v>
      </c>
      <c r="B95" s="201">
        <v>42</v>
      </c>
      <c r="C95" s="201" t="s">
        <v>172</v>
      </c>
      <c r="D95" s="241" t="s">
        <v>80</v>
      </c>
      <c r="E95" s="235">
        <v>28</v>
      </c>
      <c r="F95" s="235">
        <v>28</v>
      </c>
      <c r="G95" s="235">
        <v>28</v>
      </c>
      <c r="H95" s="235"/>
      <c r="I95" s="235"/>
      <c r="J95" s="235"/>
      <c r="L95" s="54" t="str">
        <f t="shared" si="7"/>
        <v>43TIENDONA</v>
      </c>
      <c r="M95" s="201">
        <v>43</v>
      </c>
      <c r="N95" s="201" t="s">
        <v>190</v>
      </c>
      <c r="O95" s="250" t="s">
        <v>81</v>
      </c>
      <c r="P95" s="235">
        <v>28</v>
      </c>
      <c r="Q95" s="235">
        <v>28</v>
      </c>
      <c r="R95" s="235">
        <v>28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42SENSUNTEPEQUE</v>
      </c>
      <c r="B96" s="201">
        <v>42</v>
      </c>
      <c r="C96" s="201" t="s">
        <v>181</v>
      </c>
      <c r="D96" s="241" t="s">
        <v>80</v>
      </c>
      <c r="E96" s="235">
        <v>35</v>
      </c>
      <c r="F96" s="235">
        <v>35</v>
      </c>
      <c r="G96" s="235">
        <v>35</v>
      </c>
      <c r="H96" s="235"/>
      <c r="I96" s="235"/>
      <c r="J96" s="235"/>
      <c r="L96" s="54" t="str">
        <f t="shared" si="7"/>
        <v>43CHALATENANGO</v>
      </c>
      <c r="M96" s="201">
        <v>43</v>
      </c>
      <c r="N96" s="201" t="s">
        <v>176</v>
      </c>
      <c r="O96" s="250" t="s">
        <v>81</v>
      </c>
      <c r="P96" s="235">
        <v>28</v>
      </c>
      <c r="Q96" s="235">
        <v>28</v>
      </c>
      <c r="R96" s="235">
        <v>28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43TIENDONA</v>
      </c>
      <c r="B97" s="202">
        <v>43</v>
      </c>
      <c r="C97" s="201" t="s">
        <v>190</v>
      </c>
      <c r="D97" s="241" t="s">
        <v>81</v>
      </c>
      <c r="E97" s="235">
        <v>28</v>
      </c>
      <c r="F97" s="235">
        <v>28</v>
      </c>
      <c r="G97" s="235">
        <v>28</v>
      </c>
      <c r="H97" s="235"/>
      <c r="I97" s="235"/>
      <c r="J97" s="235"/>
      <c r="L97" s="54" t="str">
        <f t="shared" si="7"/>
        <v>44TIENDONA</v>
      </c>
      <c r="M97" s="202">
        <v>44</v>
      </c>
      <c r="N97" s="201" t="s">
        <v>190</v>
      </c>
      <c r="O97" s="250" t="s">
        <v>82</v>
      </c>
      <c r="P97" s="235">
        <v>24</v>
      </c>
      <c r="Q97" s="235">
        <v>24</v>
      </c>
      <c r="R97" s="235">
        <v>24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41" t="s">
        <v>82</v>
      </c>
      <c r="E98" s="235">
        <v>24</v>
      </c>
      <c r="F98" s="235">
        <v>24</v>
      </c>
      <c r="G98" s="235">
        <v>24</v>
      </c>
      <c r="H98" s="235"/>
      <c r="I98" s="235"/>
      <c r="J98" s="235"/>
      <c r="L98" s="54" t="str">
        <f t="shared" si="7"/>
        <v>44SANTA ROSA DE LIMA</v>
      </c>
      <c r="M98" s="202">
        <v>44</v>
      </c>
      <c r="N98" s="201" t="s">
        <v>198</v>
      </c>
      <c r="O98" s="250" t="s">
        <v>82</v>
      </c>
      <c r="P98" s="235">
        <v>30</v>
      </c>
      <c r="Q98" s="235">
        <v>30</v>
      </c>
      <c r="R98" s="235">
        <v>30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44SANTA ANA</v>
      </c>
      <c r="B99" s="201">
        <v>44</v>
      </c>
      <c r="C99" s="201" t="s">
        <v>172</v>
      </c>
      <c r="D99" s="241" t="s">
        <v>82</v>
      </c>
      <c r="E99" s="235">
        <v>30</v>
      </c>
      <c r="F99" s="235">
        <v>30</v>
      </c>
      <c r="G99" s="235">
        <v>30</v>
      </c>
      <c r="H99" s="235"/>
      <c r="I99" s="235"/>
      <c r="J99" s="235"/>
      <c r="L99" s="54" t="str">
        <f t="shared" si="7"/>
        <v>45TIENDONA</v>
      </c>
      <c r="M99" s="201">
        <v>45</v>
      </c>
      <c r="N99" s="201" t="s">
        <v>190</v>
      </c>
      <c r="O99" s="250" t="s">
        <v>83</v>
      </c>
      <c r="P99" s="235">
        <v>20</v>
      </c>
      <c r="Q99" s="235">
        <v>20</v>
      </c>
      <c r="R99" s="235">
        <v>20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45TIENDONA</v>
      </c>
      <c r="B100" s="201">
        <v>45</v>
      </c>
      <c r="C100" s="201" t="s">
        <v>190</v>
      </c>
      <c r="D100" s="241" t="s">
        <v>83</v>
      </c>
      <c r="E100" s="235">
        <v>20</v>
      </c>
      <c r="F100" s="235">
        <v>20</v>
      </c>
      <c r="G100" s="235">
        <v>20</v>
      </c>
      <c r="H100" s="235"/>
      <c r="I100" s="235"/>
      <c r="J100" s="235"/>
      <c r="L100" s="54" t="str">
        <f t="shared" si="7"/>
        <v>45COJUTEPEQUE</v>
      </c>
      <c r="M100" s="201">
        <v>45</v>
      </c>
      <c r="N100" s="201" t="s">
        <v>179</v>
      </c>
      <c r="O100" s="250" t="s">
        <v>83</v>
      </c>
      <c r="P100" s="235">
        <v>17</v>
      </c>
      <c r="Q100" s="235">
        <v>16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45SAN MIGUEL</v>
      </c>
      <c r="B101" s="202">
        <v>45</v>
      </c>
      <c r="C101" s="201" t="s">
        <v>174</v>
      </c>
      <c r="D101" s="241" t="s">
        <v>83</v>
      </c>
      <c r="E101" s="235">
        <v>14.333333333333334</v>
      </c>
      <c r="F101" s="235">
        <v>14</v>
      </c>
      <c r="G101" s="235">
        <v>15</v>
      </c>
      <c r="H101" s="235"/>
      <c r="I101" s="235"/>
      <c r="J101" s="235"/>
      <c r="L101" s="54" t="str">
        <f t="shared" si="7"/>
        <v>45SANTA ROSA DE LIMA</v>
      </c>
      <c r="M101" s="202">
        <v>45</v>
      </c>
      <c r="N101" s="201" t="s">
        <v>198</v>
      </c>
      <c r="O101" s="250" t="s">
        <v>83</v>
      </c>
      <c r="P101" s="235">
        <v>14.5</v>
      </c>
      <c r="Q101" s="235">
        <v>14</v>
      </c>
      <c r="R101" s="235">
        <v>15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45SENSUNTEPEQUE</v>
      </c>
      <c r="B102" s="201">
        <v>45</v>
      </c>
      <c r="C102" s="201" t="s">
        <v>181</v>
      </c>
      <c r="D102" s="241" t="s">
        <v>83</v>
      </c>
      <c r="E102" s="235">
        <v>18</v>
      </c>
      <c r="F102" s="235">
        <v>18</v>
      </c>
      <c r="G102" s="235">
        <v>18</v>
      </c>
      <c r="H102" s="235"/>
      <c r="I102" s="235"/>
      <c r="J102" s="235"/>
      <c r="L102" s="54" t="str">
        <f t="shared" si="7"/>
        <v>49TIENDONA</v>
      </c>
      <c r="M102" s="201">
        <v>49</v>
      </c>
      <c r="N102" s="201" t="s">
        <v>190</v>
      </c>
      <c r="O102" s="250" t="s">
        <v>86</v>
      </c>
      <c r="P102" s="235">
        <v>11</v>
      </c>
      <c r="Q102" s="235">
        <v>11</v>
      </c>
      <c r="R102" s="235">
        <v>11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49TIENDONA</v>
      </c>
      <c r="B103" s="201">
        <v>49</v>
      </c>
      <c r="C103" s="201" t="s">
        <v>190</v>
      </c>
      <c r="D103" s="241" t="s">
        <v>86</v>
      </c>
      <c r="E103" s="235">
        <v>12</v>
      </c>
      <c r="F103" s="235">
        <v>12</v>
      </c>
      <c r="G103" s="235">
        <v>12</v>
      </c>
      <c r="H103" s="235"/>
      <c r="I103" s="235"/>
      <c r="J103" s="235"/>
      <c r="L103" s="54" t="str">
        <f t="shared" si="7"/>
        <v>49COJUTEPEQUE</v>
      </c>
      <c r="M103" s="201">
        <v>49</v>
      </c>
      <c r="N103" s="201" t="s">
        <v>179</v>
      </c>
      <c r="O103" s="250" t="s">
        <v>86</v>
      </c>
      <c r="P103" s="235">
        <v>14</v>
      </c>
      <c r="Q103" s="235">
        <v>14</v>
      </c>
      <c r="R103" s="235">
        <v>14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49SAN MIGUEL</v>
      </c>
      <c r="B104" s="201">
        <v>49</v>
      </c>
      <c r="C104" s="201" t="s">
        <v>174</v>
      </c>
      <c r="D104" s="241" t="s">
        <v>86</v>
      </c>
      <c r="E104" s="235">
        <v>12.5</v>
      </c>
      <c r="F104" s="235">
        <v>11</v>
      </c>
      <c r="G104" s="235">
        <v>15</v>
      </c>
      <c r="H104" s="235"/>
      <c r="I104" s="235"/>
      <c r="J104" s="235"/>
      <c r="L104" s="54" t="str">
        <f t="shared" si="7"/>
        <v>49SANTA ROSA DE LIMA</v>
      </c>
      <c r="M104" s="201">
        <v>49</v>
      </c>
      <c r="N104" s="201" t="s">
        <v>198</v>
      </c>
      <c r="O104" s="250" t="s">
        <v>86</v>
      </c>
      <c r="P104" s="235">
        <v>14.333333333333334</v>
      </c>
      <c r="Q104" s="235">
        <v>14</v>
      </c>
      <c r="R104" s="235">
        <v>15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49SANTA ANA</v>
      </c>
      <c r="B105" s="202">
        <v>49</v>
      </c>
      <c r="C105" s="201" t="s">
        <v>172</v>
      </c>
      <c r="D105" s="241" t="s">
        <v>86</v>
      </c>
      <c r="E105" s="235">
        <v>13.666666666666666</v>
      </c>
      <c r="F105" s="235">
        <v>13</v>
      </c>
      <c r="G105" s="235">
        <v>14</v>
      </c>
      <c r="H105" s="235"/>
      <c r="I105" s="235"/>
      <c r="J105" s="235"/>
      <c r="L105" s="54" t="str">
        <f t="shared" si="7"/>
        <v>49CHALATENANGO</v>
      </c>
      <c r="M105" s="202">
        <v>49</v>
      </c>
      <c r="N105" s="201" t="s">
        <v>176</v>
      </c>
      <c r="O105" s="250" t="s">
        <v>86</v>
      </c>
      <c r="P105" s="235">
        <v>13</v>
      </c>
      <c r="Q105" s="235">
        <v>13</v>
      </c>
      <c r="R105" s="235">
        <v>13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49SENSUNTEPEQUE</v>
      </c>
      <c r="B106" s="201">
        <v>49</v>
      </c>
      <c r="C106" s="201" t="s">
        <v>181</v>
      </c>
      <c r="D106" s="243" t="s">
        <v>86</v>
      </c>
      <c r="E106" s="235">
        <v>14.5</v>
      </c>
      <c r="F106" s="235">
        <v>14</v>
      </c>
      <c r="G106" s="235">
        <v>15</v>
      </c>
      <c r="H106" s="235"/>
      <c r="I106" s="235"/>
      <c r="J106" s="235"/>
      <c r="L106" s="54" t="str">
        <f t="shared" si="7"/>
        <v>50TIENDONA</v>
      </c>
      <c r="M106" s="201">
        <v>50</v>
      </c>
      <c r="N106" s="201" t="s">
        <v>190</v>
      </c>
      <c r="O106" s="250" t="s">
        <v>87</v>
      </c>
      <c r="P106" s="235">
        <v>60</v>
      </c>
      <c r="Q106" s="235">
        <v>60</v>
      </c>
      <c r="R106" s="235">
        <v>60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1">
        <v>50</v>
      </c>
      <c r="C107" s="201" t="s">
        <v>190</v>
      </c>
      <c r="D107" s="243" t="s">
        <v>87</v>
      </c>
      <c r="E107" s="235">
        <v>60</v>
      </c>
      <c r="F107" s="235">
        <v>60</v>
      </c>
      <c r="G107" s="235">
        <v>60</v>
      </c>
      <c r="H107" s="235"/>
      <c r="I107" s="235"/>
      <c r="J107" s="235"/>
      <c r="L107" s="54" t="str">
        <f t="shared" si="7"/>
        <v>51TIENDONA</v>
      </c>
      <c r="M107" s="201">
        <v>51</v>
      </c>
      <c r="N107" s="201" t="s">
        <v>190</v>
      </c>
      <c r="O107" s="250" t="s">
        <v>87</v>
      </c>
      <c r="P107" s="235">
        <v>9</v>
      </c>
      <c r="Q107" s="235">
        <v>9</v>
      </c>
      <c r="R107" s="235">
        <v>9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2">
        <v>51</v>
      </c>
      <c r="C108" s="201" t="s">
        <v>190</v>
      </c>
      <c r="D108" s="243" t="s">
        <v>87</v>
      </c>
      <c r="E108" s="235">
        <v>10</v>
      </c>
      <c r="F108" s="235">
        <v>10</v>
      </c>
      <c r="G108" s="235">
        <v>10</v>
      </c>
      <c r="H108" s="235"/>
      <c r="I108" s="235"/>
      <c r="J108" s="235"/>
      <c r="L108" s="54" t="str">
        <f t="shared" si="7"/>
        <v>52TIENDONA</v>
      </c>
      <c r="M108" s="202">
        <v>52</v>
      </c>
      <c r="N108" s="201" t="s">
        <v>190</v>
      </c>
      <c r="O108" s="250" t="s">
        <v>88</v>
      </c>
      <c r="P108" s="235">
        <v>250</v>
      </c>
      <c r="Q108" s="235">
        <v>250</v>
      </c>
      <c r="R108" s="235">
        <v>250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52TIENDONA</v>
      </c>
      <c r="B109" s="201">
        <v>52</v>
      </c>
      <c r="C109" s="201" t="s">
        <v>190</v>
      </c>
      <c r="D109" s="243" t="s">
        <v>88</v>
      </c>
      <c r="E109" s="235">
        <v>300</v>
      </c>
      <c r="F109" s="235">
        <v>300</v>
      </c>
      <c r="G109" s="235">
        <v>300</v>
      </c>
      <c r="H109" s="235"/>
      <c r="I109" s="235"/>
      <c r="J109" s="235"/>
      <c r="L109" s="54" t="str">
        <f t="shared" si="7"/>
        <v>52COJUTEPEQUE</v>
      </c>
      <c r="M109" s="201">
        <v>52</v>
      </c>
      <c r="N109" s="201" t="s">
        <v>179</v>
      </c>
      <c r="O109" s="250" t="s">
        <v>88</v>
      </c>
      <c r="P109" s="235">
        <v>300</v>
      </c>
      <c r="Q109" s="235">
        <v>300</v>
      </c>
      <c r="R109" s="235">
        <v>300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52SAN MIGUEL</v>
      </c>
      <c r="B110" s="202">
        <v>52</v>
      </c>
      <c r="C110" s="201" t="s">
        <v>174</v>
      </c>
      <c r="D110" s="243" t="s">
        <v>88</v>
      </c>
      <c r="E110" s="235">
        <v>312.5</v>
      </c>
      <c r="F110" s="235">
        <v>300</v>
      </c>
      <c r="G110" s="235">
        <v>325</v>
      </c>
      <c r="H110" s="235"/>
      <c r="I110" s="235"/>
      <c r="J110" s="235"/>
      <c r="L110" s="54" t="str">
        <f t="shared" si="7"/>
        <v>52SANTA ROSA DE LIMA</v>
      </c>
      <c r="M110" s="202">
        <v>52</v>
      </c>
      <c r="N110" s="201" t="s">
        <v>198</v>
      </c>
      <c r="O110" s="250" t="s">
        <v>88</v>
      </c>
      <c r="P110" s="235">
        <v>350</v>
      </c>
      <c r="Q110" s="235">
        <v>350</v>
      </c>
      <c r="R110" s="235">
        <v>350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52SENSUNTEPEQUE</v>
      </c>
      <c r="B111" s="202">
        <v>52</v>
      </c>
      <c r="C111" s="201" t="s">
        <v>181</v>
      </c>
      <c r="D111" s="243" t="s">
        <v>88</v>
      </c>
      <c r="E111" s="235">
        <v>290</v>
      </c>
      <c r="F111" s="235">
        <v>290</v>
      </c>
      <c r="G111" s="235">
        <v>290</v>
      </c>
      <c r="H111" s="235"/>
      <c r="I111" s="235"/>
      <c r="J111" s="235"/>
      <c r="L111" s="54" t="str">
        <f t="shared" si="7"/>
        <v>53TIENDONA</v>
      </c>
      <c r="M111" s="202">
        <v>53</v>
      </c>
      <c r="N111" s="201" t="s">
        <v>190</v>
      </c>
      <c r="O111" s="250" t="s">
        <v>89</v>
      </c>
      <c r="P111" s="235">
        <v>150</v>
      </c>
      <c r="Q111" s="235">
        <v>150</v>
      </c>
      <c r="R111" s="235">
        <v>150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53TIENDONA</v>
      </c>
      <c r="B112" s="201">
        <v>53</v>
      </c>
      <c r="C112" s="201" t="s">
        <v>190</v>
      </c>
      <c r="D112" s="243" t="s">
        <v>89</v>
      </c>
      <c r="E112" s="235">
        <v>150</v>
      </c>
      <c r="F112" s="235">
        <v>150</v>
      </c>
      <c r="G112" s="235">
        <v>150</v>
      </c>
      <c r="H112" s="235"/>
      <c r="I112" s="235"/>
      <c r="J112" s="235"/>
      <c r="L112" s="54" t="str">
        <f t="shared" si="7"/>
        <v>53SANTA ROSA DE LIMA</v>
      </c>
      <c r="M112" s="201">
        <v>53</v>
      </c>
      <c r="N112" s="201" t="s">
        <v>198</v>
      </c>
      <c r="O112" s="250" t="s">
        <v>89</v>
      </c>
      <c r="P112" s="235">
        <v>250</v>
      </c>
      <c r="Q112" s="235">
        <v>250</v>
      </c>
      <c r="R112" s="235">
        <v>250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53SAN MIGUEL</v>
      </c>
      <c r="B113" s="201">
        <v>53</v>
      </c>
      <c r="C113" s="201" t="s">
        <v>174</v>
      </c>
      <c r="D113" s="243" t="s">
        <v>89</v>
      </c>
      <c r="E113" s="235">
        <v>250</v>
      </c>
      <c r="F113" s="235">
        <v>250</v>
      </c>
      <c r="G113" s="235">
        <v>250</v>
      </c>
      <c r="H113" s="235"/>
      <c r="I113" s="235"/>
      <c r="J113" s="235"/>
      <c r="L113" s="54" t="str">
        <f t="shared" si="7"/>
        <v>54TIENDONA</v>
      </c>
      <c r="M113" s="201">
        <v>54</v>
      </c>
      <c r="N113" s="201" t="s">
        <v>190</v>
      </c>
      <c r="O113" s="250" t="s">
        <v>90</v>
      </c>
      <c r="P113" s="235">
        <v>32.333333333333336</v>
      </c>
      <c r="Q113" s="235">
        <v>31</v>
      </c>
      <c r="R113" s="235">
        <v>33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43" t="s">
        <v>90</v>
      </c>
      <c r="E114" s="235">
        <v>25</v>
      </c>
      <c r="F114" s="235">
        <v>24</v>
      </c>
      <c r="G114" s="235">
        <v>26</v>
      </c>
      <c r="H114" s="235"/>
      <c r="I114" s="235"/>
      <c r="J114" s="235"/>
      <c r="L114" s="54" t="str">
        <f t="shared" si="7"/>
        <v>54COJUTEPEQUE</v>
      </c>
      <c r="M114" s="201">
        <v>54</v>
      </c>
      <c r="N114" s="201" t="s">
        <v>179</v>
      </c>
      <c r="O114" s="250" t="s">
        <v>90</v>
      </c>
      <c r="P114" s="235">
        <v>30</v>
      </c>
      <c r="Q114" s="235">
        <v>30</v>
      </c>
      <c r="R114" s="235">
        <v>30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54SENSUNTEPEQUE</v>
      </c>
      <c r="B115" s="201">
        <v>54</v>
      </c>
      <c r="C115" s="201" t="s">
        <v>181</v>
      </c>
      <c r="D115" s="243" t="s">
        <v>90</v>
      </c>
      <c r="E115" s="235">
        <v>29</v>
      </c>
      <c r="F115" s="235">
        <v>27</v>
      </c>
      <c r="G115" s="235">
        <v>31</v>
      </c>
      <c r="H115" s="235"/>
      <c r="I115" s="235"/>
      <c r="J115" s="235"/>
      <c r="L115" s="54" t="str">
        <f t="shared" si="7"/>
        <v>56TIENDONA</v>
      </c>
      <c r="M115" s="201">
        <v>56</v>
      </c>
      <c r="N115" s="201" t="s">
        <v>190</v>
      </c>
      <c r="O115" s="250" t="s">
        <v>91</v>
      </c>
      <c r="P115" s="235">
        <v>34.333333333333336</v>
      </c>
      <c r="Q115" s="235">
        <v>33</v>
      </c>
      <c r="R115" s="235">
        <v>35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56TIENDONA</v>
      </c>
      <c r="B116" s="202">
        <v>56</v>
      </c>
      <c r="C116" s="201" t="s">
        <v>190</v>
      </c>
      <c r="D116" s="243" t="s">
        <v>91</v>
      </c>
      <c r="E116" s="235">
        <v>27</v>
      </c>
      <c r="F116" s="235">
        <v>26</v>
      </c>
      <c r="G116" s="235">
        <v>28</v>
      </c>
      <c r="H116" s="235"/>
      <c r="I116" s="235"/>
      <c r="J116" s="235"/>
      <c r="L116" s="54" t="str">
        <f t="shared" si="7"/>
        <v>56COJUTEPEQUE</v>
      </c>
      <c r="M116" s="202">
        <v>56</v>
      </c>
      <c r="N116" s="201" t="s">
        <v>179</v>
      </c>
      <c r="O116" s="250" t="s">
        <v>91</v>
      </c>
      <c r="P116" s="235">
        <v>35</v>
      </c>
      <c r="Q116" s="235">
        <v>35</v>
      </c>
      <c r="R116" s="235">
        <v>35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56SAN MIGUEL</v>
      </c>
      <c r="B117" s="202">
        <v>56</v>
      </c>
      <c r="C117" s="201" t="s">
        <v>174</v>
      </c>
      <c r="D117" s="243" t="s">
        <v>91</v>
      </c>
      <c r="E117" s="235">
        <v>32.75</v>
      </c>
      <c r="F117" s="235">
        <v>32</v>
      </c>
      <c r="G117" s="235">
        <v>34</v>
      </c>
      <c r="H117" s="235"/>
      <c r="I117" s="235"/>
      <c r="J117" s="235"/>
      <c r="L117" s="54" t="str">
        <f t="shared" si="7"/>
        <v>56SANTA ROSA DE LIMA</v>
      </c>
      <c r="M117" s="202">
        <v>56</v>
      </c>
      <c r="N117" s="201" t="s">
        <v>198</v>
      </c>
      <c r="O117" s="250" t="s">
        <v>91</v>
      </c>
      <c r="P117" s="235">
        <v>29.333333333333332</v>
      </c>
      <c r="Q117" s="235">
        <v>28</v>
      </c>
      <c r="R117" s="235">
        <v>30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56SANTA ANA</v>
      </c>
      <c r="B118" s="201">
        <v>56</v>
      </c>
      <c r="C118" s="201" t="s">
        <v>172</v>
      </c>
      <c r="D118" s="243" t="s">
        <v>91</v>
      </c>
      <c r="E118" s="235">
        <v>30.666666666666668</v>
      </c>
      <c r="F118" s="235">
        <v>30</v>
      </c>
      <c r="G118" s="235">
        <v>32</v>
      </c>
      <c r="H118" s="235"/>
      <c r="I118" s="235"/>
      <c r="J118" s="235"/>
      <c r="L118" s="54" t="str">
        <f t="shared" si="7"/>
        <v>56CHALATENANGO</v>
      </c>
      <c r="M118" s="201">
        <v>56</v>
      </c>
      <c r="N118" s="201" t="s">
        <v>176</v>
      </c>
      <c r="O118" s="250" t="s">
        <v>91</v>
      </c>
      <c r="P118" s="235">
        <v>30</v>
      </c>
      <c r="Q118" s="235">
        <v>30</v>
      </c>
      <c r="R118" s="235">
        <v>30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56SENSUNTEPEQUE</v>
      </c>
      <c r="B119" s="202">
        <v>56</v>
      </c>
      <c r="C119" s="201" t="s">
        <v>181</v>
      </c>
      <c r="D119" s="243" t="s">
        <v>91</v>
      </c>
      <c r="E119" s="235">
        <v>32</v>
      </c>
      <c r="F119" s="235">
        <v>31</v>
      </c>
      <c r="G119" s="235">
        <v>33</v>
      </c>
      <c r="H119" s="235"/>
      <c r="I119" s="235"/>
      <c r="J119" s="235"/>
      <c r="L119" s="54" t="str">
        <f t="shared" si="7"/>
        <v>57TIENDONA</v>
      </c>
      <c r="M119" s="202">
        <v>57</v>
      </c>
      <c r="N119" s="201" t="s">
        <v>190</v>
      </c>
      <c r="O119" s="250" t="s">
        <v>92</v>
      </c>
      <c r="P119" s="235">
        <v>50</v>
      </c>
      <c r="Q119" s="235">
        <v>50</v>
      </c>
      <c r="R119" s="235">
        <v>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57TIENDONA</v>
      </c>
      <c r="B120" s="201">
        <v>57</v>
      </c>
      <c r="C120" s="201" t="s">
        <v>190</v>
      </c>
      <c r="D120" s="243" t="s">
        <v>92</v>
      </c>
      <c r="E120" s="235">
        <v>50</v>
      </c>
      <c r="F120" s="235">
        <v>50</v>
      </c>
      <c r="G120" s="235">
        <v>50</v>
      </c>
      <c r="H120" s="235"/>
      <c r="I120" s="235"/>
      <c r="J120" s="235"/>
      <c r="L120" s="54" t="str">
        <f t="shared" si="7"/>
        <v>57COJUTEPEQUE</v>
      </c>
      <c r="M120" s="201">
        <v>57</v>
      </c>
      <c r="N120" s="201" t="s">
        <v>179</v>
      </c>
      <c r="O120" s="250" t="s">
        <v>92</v>
      </c>
      <c r="P120" s="235">
        <v>39</v>
      </c>
      <c r="Q120" s="235">
        <v>38</v>
      </c>
      <c r="R120" s="235">
        <v>40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57SAN MIGUEL</v>
      </c>
      <c r="B121" s="202">
        <v>57</v>
      </c>
      <c r="C121" s="201" t="s">
        <v>174</v>
      </c>
      <c r="D121" s="243" t="s">
        <v>92</v>
      </c>
      <c r="E121" s="235">
        <v>39.333333333333336</v>
      </c>
      <c r="F121" s="235">
        <v>38</v>
      </c>
      <c r="G121" s="235">
        <v>40</v>
      </c>
      <c r="H121" s="235"/>
      <c r="I121" s="235"/>
      <c r="J121" s="235"/>
      <c r="L121" s="54" t="str">
        <f t="shared" si="7"/>
        <v>57SANTA ROSA DE LIMA</v>
      </c>
      <c r="M121" s="202">
        <v>57</v>
      </c>
      <c r="N121" s="201" t="s">
        <v>198</v>
      </c>
      <c r="O121" s="250" t="s">
        <v>92</v>
      </c>
      <c r="P121" s="235">
        <v>42.5</v>
      </c>
      <c r="Q121" s="235">
        <v>40</v>
      </c>
      <c r="R121" s="235">
        <v>45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1">
        <v>58</v>
      </c>
      <c r="C122" s="201" t="s">
        <v>190</v>
      </c>
      <c r="D122" s="243" t="s">
        <v>93</v>
      </c>
      <c r="E122" s="235">
        <v>23.6</v>
      </c>
      <c r="F122" s="235">
        <v>23</v>
      </c>
      <c r="G122" s="235">
        <v>24</v>
      </c>
      <c r="H122" s="235"/>
      <c r="I122" s="235"/>
      <c r="J122" s="235"/>
      <c r="L122" s="54" t="str">
        <f t="shared" si="7"/>
        <v>57CHALATENANGO</v>
      </c>
      <c r="M122" s="201">
        <v>57</v>
      </c>
      <c r="N122" s="201" t="s">
        <v>176</v>
      </c>
      <c r="O122" s="250" t="s">
        <v>92</v>
      </c>
      <c r="P122" s="235">
        <v>38</v>
      </c>
      <c r="Q122" s="235">
        <v>38</v>
      </c>
      <c r="R122" s="235">
        <v>38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58SAN MIGUEL</v>
      </c>
      <c r="B123" s="202">
        <v>58</v>
      </c>
      <c r="C123" s="201" t="s">
        <v>174</v>
      </c>
      <c r="D123" s="243" t="s">
        <v>93</v>
      </c>
      <c r="E123" s="235">
        <v>27.5</v>
      </c>
      <c r="F123" s="235">
        <v>27</v>
      </c>
      <c r="G123" s="235">
        <v>28</v>
      </c>
      <c r="H123" s="235"/>
      <c r="I123" s="235"/>
      <c r="J123" s="235"/>
      <c r="L123" s="54" t="str">
        <f t="shared" si="7"/>
        <v>58TIENDONA</v>
      </c>
      <c r="M123" s="202">
        <v>58</v>
      </c>
      <c r="N123" s="201" t="s">
        <v>190</v>
      </c>
      <c r="O123" s="250" t="s">
        <v>93</v>
      </c>
      <c r="P123" s="235">
        <v>25</v>
      </c>
      <c r="Q123" s="235">
        <v>25</v>
      </c>
      <c r="R123" s="235">
        <v>25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58SANTA ANA</v>
      </c>
      <c r="B124" s="201">
        <v>58</v>
      </c>
      <c r="C124" s="201" t="s">
        <v>172</v>
      </c>
      <c r="D124" s="243" t="s">
        <v>93</v>
      </c>
      <c r="E124" s="235">
        <v>26.666666666666668</v>
      </c>
      <c r="F124" s="235">
        <v>26</v>
      </c>
      <c r="G124" s="235">
        <v>27</v>
      </c>
      <c r="H124" s="235"/>
      <c r="I124" s="235"/>
      <c r="J124" s="235"/>
      <c r="L124" s="54" t="str">
        <f t="shared" si="7"/>
        <v>58COJUTEPEQUE</v>
      </c>
      <c r="M124" s="201">
        <v>58</v>
      </c>
      <c r="N124" s="201" t="s">
        <v>179</v>
      </c>
      <c r="O124" s="250" t="s">
        <v>93</v>
      </c>
      <c r="P124" s="235">
        <v>28</v>
      </c>
      <c r="Q124" s="235">
        <v>28</v>
      </c>
      <c r="R124" s="235">
        <v>28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58SENSUNTEPEQUE</v>
      </c>
      <c r="B125" s="201">
        <v>58</v>
      </c>
      <c r="C125" s="201" t="s">
        <v>181</v>
      </c>
      <c r="D125" s="243" t="s">
        <v>93</v>
      </c>
      <c r="E125" s="235">
        <v>26</v>
      </c>
      <c r="F125" s="235">
        <v>26</v>
      </c>
      <c r="G125" s="235">
        <v>26</v>
      </c>
      <c r="H125" s="235"/>
      <c r="I125" s="235"/>
      <c r="J125" s="235"/>
      <c r="L125" s="54" t="str">
        <f t="shared" si="7"/>
        <v>58SANTA ROSA DE LIMA</v>
      </c>
      <c r="M125" s="201">
        <v>58</v>
      </c>
      <c r="N125" s="201" t="s">
        <v>198</v>
      </c>
      <c r="O125" s="250" t="s">
        <v>93</v>
      </c>
      <c r="P125" s="235">
        <v>28.5</v>
      </c>
      <c r="Q125" s="235">
        <v>27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59TIENDONA</v>
      </c>
      <c r="B126" s="202">
        <v>59</v>
      </c>
      <c r="C126" s="201" t="s">
        <v>190</v>
      </c>
      <c r="D126" s="243" t="s">
        <v>94</v>
      </c>
      <c r="E126" s="235">
        <v>9.8000000000000007</v>
      </c>
      <c r="F126" s="235">
        <v>9</v>
      </c>
      <c r="G126" s="235">
        <v>10</v>
      </c>
      <c r="H126" s="235"/>
      <c r="I126" s="235"/>
      <c r="J126" s="235"/>
      <c r="L126" s="54" t="str">
        <f t="shared" si="7"/>
        <v>58CHALATENANGO</v>
      </c>
      <c r="M126" s="202">
        <v>58</v>
      </c>
      <c r="N126" s="201" t="s">
        <v>176</v>
      </c>
      <c r="O126" s="250" t="s">
        <v>93</v>
      </c>
      <c r="P126" s="235">
        <v>28</v>
      </c>
      <c r="Q126" s="235">
        <v>28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59SAN MIGUEL</v>
      </c>
      <c r="B127" s="201">
        <v>59</v>
      </c>
      <c r="C127" s="201" t="s">
        <v>174</v>
      </c>
      <c r="D127" s="243" t="s">
        <v>94</v>
      </c>
      <c r="E127" s="235">
        <v>14.5</v>
      </c>
      <c r="F127" s="235">
        <v>14</v>
      </c>
      <c r="G127" s="235">
        <v>15</v>
      </c>
      <c r="H127" s="235"/>
      <c r="I127" s="235"/>
      <c r="J127" s="235"/>
      <c r="L127" s="54" t="str">
        <f t="shared" si="7"/>
        <v>59TIENDONA</v>
      </c>
      <c r="M127" s="201">
        <v>59</v>
      </c>
      <c r="N127" s="201" t="s">
        <v>190</v>
      </c>
      <c r="O127" s="250" t="s">
        <v>94</v>
      </c>
      <c r="P127" s="235">
        <v>10</v>
      </c>
      <c r="Q127" s="235">
        <v>10</v>
      </c>
      <c r="R127" s="235">
        <v>10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59SENSUNTEPEQUE</v>
      </c>
      <c r="B128" s="201">
        <v>59</v>
      </c>
      <c r="C128" s="201" t="s">
        <v>181</v>
      </c>
      <c r="D128" s="243" t="s">
        <v>94</v>
      </c>
      <c r="E128" s="235">
        <v>10.5</v>
      </c>
      <c r="F128" s="235">
        <v>10</v>
      </c>
      <c r="G128" s="235">
        <v>11</v>
      </c>
      <c r="H128" s="235"/>
      <c r="I128" s="235"/>
      <c r="J128" s="235"/>
      <c r="L128" s="54" t="str">
        <f t="shared" si="7"/>
        <v>59COJUTEPEQUE</v>
      </c>
      <c r="M128" s="201">
        <v>59</v>
      </c>
      <c r="N128" s="201" t="s">
        <v>179</v>
      </c>
      <c r="O128" s="250" t="s">
        <v>94</v>
      </c>
      <c r="P128" s="235">
        <v>12</v>
      </c>
      <c r="Q128" s="235">
        <v>12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2">
        <v>62</v>
      </c>
      <c r="C129" s="201" t="s">
        <v>190</v>
      </c>
      <c r="D129" s="243" t="s">
        <v>96</v>
      </c>
      <c r="E129" s="235">
        <v>20</v>
      </c>
      <c r="F129" s="235">
        <v>20</v>
      </c>
      <c r="G129" s="235">
        <v>20</v>
      </c>
      <c r="H129" s="235"/>
      <c r="I129" s="235"/>
      <c r="J129" s="235"/>
      <c r="L129" s="54" t="str">
        <f t="shared" si="7"/>
        <v>59SANTA ROSA DE LIMA</v>
      </c>
      <c r="M129" s="202">
        <v>59</v>
      </c>
      <c r="N129" s="201" t="s">
        <v>198</v>
      </c>
      <c r="O129" s="250" t="s">
        <v>94</v>
      </c>
      <c r="P129" s="235">
        <v>15</v>
      </c>
      <c r="Q129" s="235">
        <v>14</v>
      </c>
      <c r="R129" s="235">
        <v>16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62SAN MIGUEL</v>
      </c>
      <c r="B130" s="201">
        <v>62</v>
      </c>
      <c r="C130" s="201" t="s">
        <v>174</v>
      </c>
      <c r="D130" s="243" t="s">
        <v>96</v>
      </c>
      <c r="E130" s="235">
        <v>33.75</v>
      </c>
      <c r="F130" s="235">
        <v>32</v>
      </c>
      <c r="G130" s="235">
        <v>35</v>
      </c>
      <c r="H130" s="235"/>
      <c r="I130" s="235"/>
      <c r="J130" s="235"/>
      <c r="L130" s="54" t="str">
        <f t="shared" si="7"/>
        <v>62TIENDONA</v>
      </c>
      <c r="M130" s="201">
        <v>62</v>
      </c>
      <c r="N130" s="201" t="s">
        <v>190</v>
      </c>
      <c r="O130" s="250" t="s">
        <v>96</v>
      </c>
      <c r="P130" s="235">
        <v>19</v>
      </c>
      <c r="Q130" s="235">
        <v>19</v>
      </c>
      <c r="R130" s="235">
        <v>19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62SENSUNTEPEQUE</v>
      </c>
      <c r="B131" s="202">
        <v>62</v>
      </c>
      <c r="C131" s="201" t="s">
        <v>181</v>
      </c>
      <c r="D131" s="243" t="s">
        <v>96</v>
      </c>
      <c r="E131" s="235">
        <v>24</v>
      </c>
      <c r="F131" s="235">
        <v>24</v>
      </c>
      <c r="G131" s="235">
        <v>24</v>
      </c>
      <c r="H131" s="235"/>
      <c r="I131" s="235"/>
      <c r="J131" s="235"/>
      <c r="L131" s="54" t="str">
        <f t="shared" si="7"/>
        <v>62COJUTEPEQUE</v>
      </c>
      <c r="M131" s="202">
        <v>62</v>
      </c>
      <c r="N131" s="201" t="s">
        <v>179</v>
      </c>
      <c r="O131" s="250" t="s">
        <v>96</v>
      </c>
      <c r="P131" s="235">
        <v>25</v>
      </c>
      <c r="Q131" s="235">
        <v>25</v>
      </c>
      <c r="R131" s="235">
        <v>25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2">
        <v>63</v>
      </c>
      <c r="C132" s="201" t="s">
        <v>190</v>
      </c>
      <c r="D132" s="243" t="s">
        <v>97</v>
      </c>
      <c r="E132" s="235">
        <v>17.600000000000001</v>
      </c>
      <c r="F132" s="235">
        <v>17</v>
      </c>
      <c r="G132" s="235">
        <v>18</v>
      </c>
      <c r="H132" s="235"/>
      <c r="I132" s="235"/>
      <c r="J132" s="235"/>
      <c r="L132" s="54" t="str">
        <f t="shared" si="7"/>
        <v>62SANTA ROSA DE LIMA</v>
      </c>
      <c r="M132" s="202">
        <v>62</v>
      </c>
      <c r="N132" s="201" t="s">
        <v>198</v>
      </c>
      <c r="O132" s="250" t="s">
        <v>96</v>
      </c>
      <c r="P132" s="235">
        <v>32</v>
      </c>
      <c r="Q132" s="235">
        <v>32</v>
      </c>
      <c r="R132" s="235">
        <v>32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43" t="s">
        <v>97</v>
      </c>
      <c r="E133" s="235">
        <v>21.2</v>
      </c>
      <c r="F133" s="235">
        <v>19</v>
      </c>
      <c r="G133" s="235">
        <v>24</v>
      </c>
      <c r="H133" s="235"/>
      <c r="I133" s="235"/>
      <c r="J133" s="235"/>
      <c r="L133" s="54" t="str">
        <f t="shared" si="7"/>
        <v>63TIENDONA</v>
      </c>
      <c r="M133" s="201">
        <v>63</v>
      </c>
      <c r="N133" s="201" t="s">
        <v>190</v>
      </c>
      <c r="O133" s="250" t="s">
        <v>97</v>
      </c>
      <c r="P133" s="235">
        <v>17</v>
      </c>
      <c r="Q133" s="235">
        <v>17</v>
      </c>
      <c r="R133" s="235">
        <v>17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63SANTA ANA</v>
      </c>
      <c r="B134" s="201">
        <v>63</v>
      </c>
      <c r="C134" s="201" t="s">
        <v>172</v>
      </c>
      <c r="D134" s="243" t="s">
        <v>97</v>
      </c>
      <c r="E134" s="235">
        <v>20</v>
      </c>
      <c r="F134" s="235">
        <v>20</v>
      </c>
      <c r="G134" s="235">
        <v>20</v>
      </c>
      <c r="H134" s="235"/>
      <c r="I134" s="235"/>
      <c r="J134" s="235"/>
      <c r="L134" s="54" t="str">
        <f t="shared" si="7"/>
        <v>63COJUTEPEQUE</v>
      </c>
      <c r="M134" s="201">
        <v>63</v>
      </c>
      <c r="N134" s="201" t="s">
        <v>179</v>
      </c>
      <c r="O134" s="250" t="s">
        <v>97</v>
      </c>
      <c r="P134" s="235">
        <v>21</v>
      </c>
      <c r="Q134" s="235">
        <v>21</v>
      </c>
      <c r="R134" s="235">
        <v>21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63SENSUNTEPEQUE</v>
      </c>
      <c r="B135" s="201">
        <v>63</v>
      </c>
      <c r="C135" s="201" t="s">
        <v>181</v>
      </c>
      <c r="D135" s="243" t="s">
        <v>97</v>
      </c>
      <c r="E135" s="235">
        <v>21.5</v>
      </c>
      <c r="F135" s="235">
        <v>21</v>
      </c>
      <c r="G135" s="235">
        <v>22</v>
      </c>
      <c r="H135" s="235"/>
      <c r="I135" s="235"/>
      <c r="J135" s="235"/>
      <c r="L135" s="54" t="str">
        <f t="shared" ref="L135:L198" si="9">+M135&amp;N135</f>
        <v>63SANTA ROSA DE LIMA</v>
      </c>
      <c r="M135" s="201">
        <v>63</v>
      </c>
      <c r="N135" s="201" t="s">
        <v>198</v>
      </c>
      <c r="O135" s="250" t="s">
        <v>97</v>
      </c>
      <c r="P135" s="235">
        <v>23</v>
      </c>
      <c r="Q135" s="235">
        <v>22</v>
      </c>
      <c r="R135" s="235">
        <v>24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64TIENDONA</v>
      </c>
      <c r="B136" s="202">
        <v>64</v>
      </c>
      <c r="C136" s="201" t="s">
        <v>190</v>
      </c>
      <c r="D136" s="243" t="s">
        <v>98</v>
      </c>
      <c r="E136" s="235">
        <v>9.6666666666666661</v>
      </c>
      <c r="F136" s="235">
        <v>9</v>
      </c>
      <c r="G136" s="235">
        <v>10</v>
      </c>
      <c r="H136" s="235"/>
      <c r="I136" s="235"/>
      <c r="J136" s="235"/>
      <c r="L136" s="54" t="str">
        <f t="shared" si="9"/>
        <v>63CHALATENANGO</v>
      </c>
      <c r="M136" s="202">
        <v>63</v>
      </c>
      <c r="N136" s="201" t="s">
        <v>176</v>
      </c>
      <c r="O136" s="250" t="s">
        <v>97</v>
      </c>
      <c r="P136" s="235">
        <v>20</v>
      </c>
      <c r="Q136" s="235">
        <v>20</v>
      </c>
      <c r="R136" s="235">
        <v>20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64SAN MIGUEL</v>
      </c>
      <c r="B137" s="202">
        <v>64</v>
      </c>
      <c r="C137" s="201" t="s">
        <v>174</v>
      </c>
      <c r="D137" s="243" t="s">
        <v>98</v>
      </c>
      <c r="E137" s="235">
        <v>10.6</v>
      </c>
      <c r="F137" s="235">
        <v>10</v>
      </c>
      <c r="G137" s="235">
        <v>12</v>
      </c>
      <c r="H137" s="235"/>
      <c r="I137" s="235"/>
      <c r="J137" s="235"/>
      <c r="L137" s="54" t="str">
        <f t="shared" si="9"/>
        <v>64TIENDONA</v>
      </c>
      <c r="M137" s="202">
        <v>64</v>
      </c>
      <c r="N137" s="201" t="s">
        <v>190</v>
      </c>
      <c r="O137" s="250" t="s">
        <v>98</v>
      </c>
      <c r="P137" s="235">
        <v>10</v>
      </c>
      <c r="Q137" s="235">
        <v>10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64SENSUNTEPEQUE</v>
      </c>
      <c r="B138" s="202">
        <v>64</v>
      </c>
      <c r="C138" s="201" t="s">
        <v>181</v>
      </c>
      <c r="D138" s="243" t="s">
        <v>98</v>
      </c>
      <c r="E138" s="235">
        <v>12</v>
      </c>
      <c r="F138" s="235">
        <v>12</v>
      </c>
      <c r="G138" s="235">
        <v>12</v>
      </c>
      <c r="H138" s="235"/>
      <c r="I138" s="235"/>
      <c r="J138" s="235"/>
      <c r="L138" s="54" t="str">
        <f t="shared" si="9"/>
        <v>64COJUTEPEQUE</v>
      </c>
      <c r="M138" s="202">
        <v>64</v>
      </c>
      <c r="N138" s="201" t="s">
        <v>179</v>
      </c>
      <c r="O138" s="250" t="s">
        <v>98</v>
      </c>
      <c r="P138" s="235">
        <v>13</v>
      </c>
      <c r="Q138" s="235">
        <v>13</v>
      </c>
      <c r="R138" s="235">
        <v>13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1">
        <v>65</v>
      </c>
      <c r="C139" s="201" t="s">
        <v>190</v>
      </c>
      <c r="D139" s="243" t="s">
        <v>98</v>
      </c>
      <c r="E139" s="235">
        <v>8</v>
      </c>
      <c r="F139" s="235">
        <v>8</v>
      </c>
      <c r="G139" s="235">
        <v>8</v>
      </c>
      <c r="H139" s="235"/>
      <c r="I139" s="235"/>
      <c r="J139" s="235"/>
      <c r="L139" s="54" t="str">
        <f t="shared" si="9"/>
        <v>64SANTA ROSA DE LIMA</v>
      </c>
      <c r="M139" s="201">
        <v>64</v>
      </c>
      <c r="N139" s="201" t="s">
        <v>198</v>
      </c>
      <c r="O139" s="250" t="s">
        <v>98</v>
      </c>
      <c r="P139" s="235">
        <v>12</v>
      </c>
      <c r="Q139" s="235">
        <v>12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65SAN MIGUEL</v>
      </c>
      <c r="B140" s="202">
        <v>65</v>
      </c>
      <c r="C140" s="201" t="s">
        <v>174</v>
      </c>
      <c r="D140" s="243" t="s">
        <v>98</v>
      </c>
      <c r="E140" s="235">
        <v>7.4</v>
      </c>
      <c r="F140" s="235">
        <v>7</v>
      </c>
      <c r="G140" s="235">
        <v>8</v>
      </c>
      <c r="H140" s="235"/>
      <c r="I140" s="235"/>
      <c r="J140" s="235"/>
      <c r="L140" s="54" t="str">
        <f t="shared" si="9"/>
        <v>65TIENDONA</v>
      </c>
      <c r="M140" s="202">
        <v>65</v>
      </c>
      <c r="N140" s="201" t="s">
        <v>190</v>
      </c>
      <c r="O140" s="250" t="s">
        <v>98</v>
      </c>
      <c r="P140" s="235">
        <v>8</v>
      </c>
      <c r="Q140" s="235">
        <v>8</v>
      </c>
      <c r="R140" s="235">
        <v>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65SANTA ANA</v>
      </c>
      <c r="B141" s="201">
        <v>65</v>
      </c>
      <c r="C141" s="201" t="s">
        <v>172</v>
      </c>
      <c r="D141" s="243" t="s">
        <v>98</v>
      </c>
      <c r="E141" s="235">
        <v>7</v>
      </c>
      <c r="F141" s="235">
        <v>7</v>
      </c>
      <c r="G141" s="235">
        <v>7</v>
      </c>
      <c r="H141" s="235"/>
      <c r="I141" s="235"/>
      <c r="J141" s="235"/>
      <c r="L141" s="54" t="str">
        <f t="shared" si="9"/>
        <v>65SANTA ROSA DE LIMA</v>
      </c>
      <c r="M141" s="201">
        <v>65</v>
      </c>
      <c r="N141" s="201" t="s">
        <v>198</v>
      </c>
      <c r="O141" s="250" t="s">
        <v>98</v>
      </c>
      <c r="P141" s="235">
        <v>8</v>
      </c>
      <c r="Q141" s="235">
        <v>7</v>
      </c>
      <c r="R141" s="235">
        <v>9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65SENSUNTEPEQUE</v>
      </c>
      <c r="B142" s="201">
        <v>65</v>
      </c>
      <c r="C142" s="201" t="s">
        <v>181</v>
      </c>
      <c r="D142" s="243" t="s">
        <v>98</v>
      </c>
      <c r="E142" s="235">
        <v>12</v>
      </c>
      <c r="F142" s="235">
        <v>12</v>
      </c>
      <c r="G142" s="235">
        <v>12</v>
      </c>
      <c r="H142" s="235"/>
      <c r="I142" s="235"/>
      <c r="J142" s="235"/>
      <c r="L142" s="54" t="str">
        <f t="shared" si="9"/>
        <v>65CHALATENANGO</v>
      </c>
      <c r="M142" s="201">
        <v>65</v>
      </c>
      <c r="N142" s="201" t="s">
        <v>176</v>
      </c>
      <c r="O142" s="250" t="s">
        <v>98</v>
      </c>
      <c r="P142" s="235">
        <v>11</v>
      </c>
      <c r="Q142" s="235">
        <v>11</v>
      </c>
      <c r="R142" s="235">
        <v>11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2">
        <v>68</v>
      </c>
      <c r="C143" s="201" t="s">
        <v>190</v>
      </c>
      <c r="D143" s="243" t="s">
        <v>101</v>
      </c>
      <c r="E143" s="235">
        <v>13</v>
      </c>
      <c r="F143" s="235">
        <v>13</v>
      </c>
      <c r="G143" s="235">
        <v>13</v>
      </c>
      <c r="H143" s="235"/>
      <c r="I143" s="235"/>
      <c r="J143" s="235"/>
      <c r="L143" s="54" t="str">
        <f t="shared" si="9"/>
        <v>68TIENDONA</v>
      </c>
      <c r="M143" s="202">
        <v>68</v>
      </c>
      <c r="N143" s="201" t="s">
        <v>190</v>
      </c>
      <c r="O143" s="250" t="s">
        <v>101</v>
      </c>
      <c r="P143" s="235">
        <v>13</v>
      </c>
      <c r="Q143" s="235">
        <v>13</v>
      </c>
      <c r="R143" s="235">
        <v>13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68SAN MIGUEL</v>
      </c>
      <c r="B144" s="201">
        <v>68</v>
      </c>
      <c r="C144" s="201" t="s">
        <v>174</v>
      </c>
      <c r="D144" s="243" t="s">
        <v>101</v>
      </c>
      <c r="E144" s="235">
        <v>12.25</v>
      </c>
      <c r="F144" s="235">
        <v>12</v>
      </c>
      <c r="G144" s="235">
        <v>13</v>
      </c>
      <c r="H144" s="235"/>
      <c r="I144" s="235"/>
      <c r="J144" s="235"/>
      <c r="L144" s="54" t="str">
        <f t="shared" si="9"/>
        <v>68COJUTEPEQUE</v>
      </c>
      <c r="M144" s="201">
        <v>68</v>
      </c>
      <c r="N144" s="201" t="s">
        <v>179</v>
      </c>
      <c r="O144" s="250" t="s">
        <v>101</v>
      </c>
      <c r="P144" s="235">
        <v>15</v>
      </c>
      <c r="Q144" s="235">
        <v>15</v>
      </c>
      <c r="R144" s="235">
        <v>15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68SENSUNTEPEQUE</v>
      </c>
      <c r="B145" s="202">
        <v>68</v>
      </c>
      <c r="C145" s="201" t="s">
        <v>181</v>
      </c>
      <c r="D145" s="243" t="s">
        <v>101</v>
      </c>
      <c r="E145" s="235">
        <v>15</v>
      </c>
      <c r="F145" s="235">
        <v>15</v>
      </c>
      <c r="G145" s="235">
        <v>15</v>
      </c>
      <c r="H145" s="235"/>
      <c r="I145" s="235"/>
      <c r="J145" s="235"/>
      <c r="L145" s="54" t="str">
        <f t="shared" si="9"/>
        <v>68SANTA ROSA DE LIMA</v>
      </c>
      <c r="M145" s="202">
        <v>68</v>
      </c>
      <c r="N145" s="201" t="s">
        <v>198</v>
      </c>
      <c r="O145" s="250" t="s">
        <v>101</v>
      </c>
      <c r="P145" s="235">
        <v>13.666666666666666</v>
      </c>
      <c r="Q145" s="235">
        <v>13</v>
      </c>
      <c r="R145" s="235">
        <v>14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43" t="s">
        <v>102</v>
      </c>
      <c r="E146" s="235">
        <v>8</v>
      </c>
      <c r="F146" s="235">
        <v>8</v>
      </c>
      <c r="G146" s="235">
        <v>8</v>
      </c>
      <c r="H146" s="235"/>
      <c r="I146" s="235"/>
      <c r="J146" s="235"/>
      <c r="L146" s="54" t="str">
        <f t="shared" si="9"/>
        <v>69TIENDONA</v>
      </c>
      <c r="M146" s="201">
        <v>69</v>
      </c>
      <c r="N146" s="201" t="s">
        <v>190</v>
      </c>
      <c r="O146" s="250" t="s">
        <v>102</v>
      </c>
      <c r="P146" s="235">
        <v>7</v>
      </c>
      <c r="Q146" s="235">
        <v>7</v>
      </c>
      <c r="R146" s="235">
        <v>7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69SANTA ANA</v>
      </c>
      <c r="B147" s="201">
        <v>69</v>
      </c>
      <c r="C147" s="201" t="s">
        <v>172</v>
      </c>
      <c r="D147" s="243" t="s">
        <v>102</v>
      </c>
      <c r="E147" s="235">
        <v>7</v>
      </c>
      <c r="F147" s="235">
        <v>7</v>
      </c>
      <c r="G147" s="235">
        <v>7</v>
      </c>
      <c r="H147" s="235"/>
      <c r="I147" s="235"/>
      <c r="J147" s="235"/>
      <c r="L147" s="54" t="str">
        <f t="shared" si="9"/>
        <v>69COJUTEPEQUE</v>
      </c>
      <c r="M147" s="201">
        <v>69</v>
      </c>
      <c r="N147" s="201" t="s">
        <v>179</v>
      </c>
      <c r="O147" s="250" t="s">
        <v>102</v>
      </c>
      <c r="P147" s="235">
        <v>7</v>
      </c>
      <c r="Q147" s="235">
        <v>6</v>
      </c>
      <c r="R147" s="235">
        <v>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69SENSUNTEPEQUE</v>
      </c>
      <c r="B148" s="201">
        <v>69</v>
      </c>
      <c r="C148" s="201" t="s">
        <v>181</v>
      </c>
      <c r="D148" s="243" t="s">
        <v>102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69CHALATENANGO</v>
      </c>
      <c r="M148" s="201">
        <v>69</v>
      </c>
      <c r="N148" s="201" t="s">
        <v>176</v>
      </c>
      <c r="O148" s="250" t="s">
        <v>102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2">
        <v>72</v>
      </c>
      <c r="C149" s="201" t="s">
        <v>190</v>
      </c>
      <c r="D149" s="243" t="s">
        <v>103</v>
      </c>
      <c r="E149" s="235">
        <v>8</v>
      </c>
      <c r="F149" s="235">
        <v>8</v>
      </c>
      <c r="G149" s="235">
        <v>8</v>
      </c>
      <c r="H149" s="235"/>
      <c r="I149" s="235"/>
      <c r="J149" s="235"/>
      <c r="L149" s="54" t="str">
        <f t="shared" si="9"/>
        <v>72TIENDONA</v>
      </c>
      <c r="M149" s="202">
        <v>72</v>
      </c>
      <c r="N149" s="201" t="s">
        <v>190</v>
      </c>
      <c r="O149" s="250" t="s">
        <v>103</v>
      </c>
      <c r="P149" s="235">
        <v>7</v>
      </c>
      <c r="Q149" s="235">
        <v>7</v>
      </c>
      <c r="R149" s="235">
        <v>7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72SAN MIGUEL</v>
      </c>
      <c r="B150" s="201">
        <v>72</v>
      </c>
      <c r="C150" s="201" t="s">
        <v>174</v>
      </c>
      <c r="D150" s="243" t="s">
        <v>103</v>
      </c>
      <c r="E150" s="235">
        <v>10.4</v>
      </c>
      <c r="F150" s="235">
        <v>8</v>
      </c>
      <c r="G150" s="235">
        <v>12</v>
      </c>
      <c r="H150" s="235"/>
      <c r="I150" s="235"/>
      <c r="J150" s="235"/>
      <c r="L150" s="54" t="str">
        <f t="shared" si="9"/>
        <v>72COJUTEPEQUE</v>
      </c>
      <c r="M150" s="201">
        <v>72</v>
      </c>
      <c r="N150" s="201" t="s">
        <v>179</v>
      </c>
      <c r="O150" s="250" t="s">
        <v>103</v>
      </c>
      <c r="P150" s="235">
        <v>5</v>
      </c>
      <c r="Q150" s="235">
        <v>5</v>
      </c>
      <c r="R150" s="235">
        <v>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72SANTA ANA</v>
      </c>
      <c r="B151" s="201">
        <v>72</v>
      </c>
      <c r="C151" s="201" t="s">
        <v>172</v>
      </c>
      <c r="D151" s="243" t="s">
        <v>103</v>
      </c>
      <c r="E151" s="235">
        <v>9</v>
      </c>
      <c r="F151" s="235">
        <v>9</v>
      </c>
      <c r="G151" s="235">
        <v>9</v>
      </c>
      <c r="H151" s="235"/>
      <c r="I151" s="235"/>
      <c r="J151" s="235"/>
      <c r="L151" s="54" t="str">
        <f t="shared" si="9"/>
        <v>72SANTA ROSA DE LIMA</v>
      </c>
      <c r="M151" s="201">
        <v>72</v>
      </c>
      <c r="N151" s="201" t="s">
        <v>198</v>
      </c>
      <c r="O151" s="250" t="s">
        <v>103</v>
      </c>
      <c r="P151" s="235">
        <v>9</v>
      </c>
      <c r="Q151" s="235">
        <v>9</v>
      </c>
      <c r="R151" s="235">
        <v>9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72SENSUNTEPEQUE</v>
      </c>
      <c r="B152" s="202">
        <v>72</v>
      </c>
      <c r="C152" s="201" t="s">
        <v>181</v>
      </c>
      <c r="D152" s="243" t="s">
        <v>103</v>
      </c>
      <c r="E152" s="235">
        <v>7</v>
      </c>
      <c r="F152" s="235">
        <v>7</v>
      </c>
      <c r="G152" s="235">
        <v>7</v>
      </c>
      <c r="H152" s="235"/>
      <c r="I152" s="235"/>
      <c r="J152" s="235"/>
      <c r="L152" s="54" t="str">
        <f t="shared" si="9"/>
        <v>72CHALATENANGO</v>
      </c>
      <c r="M152" s="202">
        <v>72</v>
      </c>
      <c r="N152" s="201" t="s">
        <v>176</v>
      </c>
      <c r="O152" s="250" t="s">
        <v>103</v>
      </c>
      <c r="P152" s="235">
        <v>9</v>
      </c>
      <c r="Q152" s="235">
        <v>9</v>
      </c>
      <c r="R152" s="235">
        <v>9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73TIENDONA</v>
      </c>
      <c r="B153" s="201">
        <v>73</v>
      </c>
      <c r="C153" s="201" t="s">
        <v>190</v>
      </c>
      <c r="D153" s="243" t="s">
        <v>104</v>
      </c>
      <c r="E153" s="235">
        <v>6</v>
      </c>
      <c r="F153" s="235">
        <v>6</v>
      </c>
      <c r="G153" s="235">
        <v>6</v>
      </c>
      <c r="H153" s="235"/>
      <c r="I153" s="235"/>
      <c r="J153" s="235"/>
      <c r="L153" s="54" t="str">
        <f t="shared" si="9"/>
        <v>73TIENDONA</v>
      </c>
      <c r="M153" s="201">
        <v>73</v>
      </c>
      <c r="N153" s="201" t="s">
        <v>190</v>
      </c>
      <c r="O153" s="250" t="s">
        <v>104</v>
      </c>
      <c r="P153" s="235">
        <v>5</v>
      </c>
      <c r="Q153" s="235">
        <v>5</v>
      </c>
      <c r="R153" s="235">
        <v>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79TIENDONA</v>
      </c>
      <c r="B154" s="201">
        <v>79</v>
      </c>
      <c r="C154" s="201" t="s">
        <v>190</v>
      </c>
      <c r="D154" s="243" t="s">
        <v>110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79TIENDONA</v>
      </c>
      <c r="M154" s="201">
        <v>79</v>
      </c>
      <c r="N154" s="201" t="s">
        <v>190</v>
      </c>
      <c r="O154" s="250" t="s">
        <v>110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79SAN MIGUEL</v>
      </c>
      <c r="B155" s="201">
        <v>79</v>
      </c>
      <c r="C155" s="201" t="s">
        <v>174</v>
      </c>
      <c r="D155" s="243" t="s">
        <v>110</v>
      </c>
      <c r="E155" s="235">
        <v>7.4</v>
      </c>
      <c r="F155" s="235">
        <v>7</v>
      </c>
      <c r="G155" s="235">
        <v>8</v>
      </c>
      <c r="H155" s="235"/>
      <c r="I155" s="235"/>
      <c r="J155" s="235"/>
      <c r="L155" s="54" t="str">
        <f t="shared" si="9"/>
        <v>79COJUTEPEQUE</v>
      </c>
      <c r="M155" s="201">
        <v>79</v>
      </c>
      <c r="N155" s="201" t="s">
        <v>179</v>
      </c>
      <c r="O155" s="250" t="s">
        <v>110</v>
      </c>
      <c r="P155" s="235">
        <v>12</v>
      </c>
      <c r="Q155" s="235">
        <v>12</v>
      </c>
      <c r="R155" s="235">
        <v>12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79SANTA ANA</v>
      </c>
      <c r="B156" s="201">
        <v>79</v>
      </c>
      <c r="C156" s="201" t="s">
        <v>172</v>
      </c>
      <c r="D156" s="243" t="s">
        <v>110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79SANTA ROSA DE LIMA</v>
      </c>
      <c r="M156" s="201">
        <v>79</v>
      </c>
      <c r="N156" s="201" t="s">
        <v>198</v>
      </c>
      <c r="O156" s="250" t="s">
        <v>110</v>
      </c>
      <c r="P156" s="235">
        <v>9.6666666666666661</v>
      </c>
      <c r="Q156" s="235">
        <v>9</v>
      </c>
      <c r="R156" s="235">
        <v>10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79SENSUNTEPEQUE</v>
      </c>
      <c r="B157" s="202">
        <v>79</v>
      </c>
      <c r="C157" s="201" t="s">
        <v>181</v>
      </c>
      <c r="D157" s="243" t="s">
        <v>110</v>
      </c>
      <c r="E157" s="235">
        <v>12</v>
      </c>
      <c r="F157" s="235">
        <v>12</v>
      </c>
      <c r="G157" s="235">
        <v>12</v>
      </c>
      <c r="H157" s="235"/>
      <c r="I157" s="235"/>
      <c r="J157" s="235"/>
      <c r="L157" s="54" t="str">
        <f t="shared" si="9"/>
        <v>80TIENDONA</v>
      </c>
      <c r="M157" s="202">
        <v>80</v>
      </c>
      <c r="N157" s="201" t="s">
        <v>190</v>
      </c>
      <c r="O157" s="250" t="s">
        <v>111</v>
      </c>
      <c r="P157" s="235">
        <v>14</v>
      </c>
      <c r="Q157" s="235">
        <v>14</v>
      </c>
      <c r="R157" s="235">
        <v>14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80TIENDONA</v>
      </c>
      <c r="B158" s="201">
        <v>80</v>
      </c>
      <c r="C158" s="201" t="s">
        <v>190</v>
      </c>
      <c r="D158" s="243" t="s">
        <v>111</v>
      </c>
      <c r="E158" s="235">
        <v>14</v>
      </c>
      <c r="F158" s="235">
        <v>14</v>
      </c>
      <c r="G158" s="235">
        <v>14</v>
      </c>
      <c r="H158" s="235"/>
      <c r="I158" s="235"/>
      <c r="J158" s="235"/>
      <c r="L158" s="54" t="str">
        <f t="shared" si="9"/>
        <v>80COJUTEPEQUE</v>
      </c>
      <c r="M158" s="201">
        <v>80</v>
      </c>
      <c r="N158" s="201" t="s">
        <v>179</v>
      </c>
      <c r="O158" s="250" t="s">
        <v>111</v>
      </c>
      <c r="P158" s="235">
        <v>15</v>
      </c>
      <c r="Q158" s="235">
        <v>15</v>
      </c>
      <c r="R158" s="235">
        <v>15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80SAN MIGUEL</v>
      </c>
      <c r="B159" s="201">
        <v>80</v>
      </c>
      <c r="C159" s="201" t="s">
        <v>174</v>
      </c>
      <c r="D159" s="243" t="s">
        <v>111</v>
      </c>
      <c r="E159" s="235">
        <v>12.2</v>
      </c>
      <c r="F159" s="235">
        <v>12</v>
      </c>
      <c r="G159" s="235">
        <v>13</v>
      </c>
      <c r="H159" s="235"/>
      <c r="I159" s="235"/>
      <c r="J159" s="235"/>
      <c r="L159" s="54" t="str">
        <f t="shared" si="9"/>
        <v>80SANTA ROSA DE LIMA</v>
      </c>
      <c r="M159" s="201">
        <v>80</v>
      </c>
      <c r="N159" s="201" t="s">
        <v>198</v>
      </c>
      <c r="O159" s="250" t="s">
        <v>111</v>
      </c>
      <c r="P159" s="235">
        <v>14</v>
      </c>
      <c r="Q159" s="235">
        <v>14</v>
      </c>
      <c r="R159" s="235">
        <v>14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80SANTA ANA</v>
      </c>
      <c r="B160" s="201">
        <v>80</v>
      </c>
      <c r="C160" s="201" t="s">
        <v>172</v>
      </c>
      <c r="D160" s="243" t="s">
        <v>111</v>
      </c>
      <c r="E160" s="235">
        <v>15</v>
      </c>
      <c r="F160" s="235">
        <v>15</v>
      </c>
      <c r="G160" s="235">
        <v>15</v>
      </c>
      <c r="H160" s="235"/>
      <c r="I160" s="235"/>
      <c r="J160" s="235"/>
      <c r="L160" s="54" t="str">
        <f t="shared" si="9"/>
        <v>80CHALATENANGO</v>
      </c>
      <c r="M160" s="201">
        <v>80</v>
      </c>
      <c r="N160" s="201" t="s">
        <v>176</v>
      </c>
      <c r="O160" s="250" t="s">
        <v>111</v>
      </c>
      <c r="P160" s="235">
        <v>15</v>
      </c>
      <c r="Q160" s="235">
        <v>15</v>
      </c>
      <c r="R160" s="235">
        <v>15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80SENSUNTEPEQUE</v>
      </c>
      <c r="B161" s="202">
        <v>80</v>
      </c>
      <c r="C161" s="201" t="s">
        <v>181</v>
      </c>
      <c r="D161" s="243" t="s">
        <v>111</v>
      </c>
      <c r="E161" s="235">
        <v>14</v>
      </c>
      <c r="F161" s="235">
        <v>14</v>
      </c>
      <c r="G161" s="235">
        <v>14</v>
      </c>
      <c r="H161" s="235"/>
      <c r="I161" s="235"/>
      <c r="J161" s="235"/>
      <c r="L161" s="54" t="str">
        <f t="shared" si="9"/>
        <v>81TIENDONA</v>
      </c>
      <c r="M161" s="202">
        <v>81</v>
      </c>
      <c r="N161" s="201" t="s">
        <v>190</v>
      </c>
      <c r="O161" s="250" t="s">
        <v>112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81TIENDONA</v>
      </c>
      <c r="B162" s="202">
        <v>81</v>
      </c>
      <c r="C162" s="201" t="s">
        <v>190</v>
      </c>
      <c r="D162" s="243" t="s">
        <v>112</v>
      </c>
      <c r="E162" s="235">
        <v>12</v>
      </c>
      <c r="F162" s="235">
        <v>12</v>
      </c>
      <c r="G162" s="235">
        <v>12</v>
      </c>
      <c r="H162" s="235"/>
      <c r="I162" s="235"/>
      <c r="J162" s="235"/>
      <c r="L162" s="54" t="str">
        <f t="shared" si="9"/>
        <v>84TIENDONA</v>
      </c>
      <c r="M162" s="202">
        <v>84</v>
      </c>
      <c r="N162" s="201" t="s">
        <v>190</v>
      </c>
      <c r="O162" s="250" t="s">
        <v>115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81SANTA ANA</v>
      </c>
      <c r="B163" s="202">
        <v>81</v>
      </c>
      <c r="C163" s="201" t="s">
        <v>172</v>
      </c>
      <c r="D163" s="243" t="s">
        <v>112</v>
      </c>
      <c r="E163" s="235">
        <v>12</v>
      </c>
      <c r="F163" s="235">
        <v>12</v>
      </c>
      <c r="G163" s="235">
        <v>12</v>
      </c>
      <c r="H163" s="235"/>
      <c r="I163" s="235"/>
      <c r="J163" s="235"/>
      <c r="L163" s="54" t="str">
        <f t="shared" si="9"/>
        <v>84COJUTEPEQUE</v>
      </c>
      <c r="M163" s="202">
        <v>84</v>
      </c>
      <c r="N163" s="201" t="s">
        <v>179</v>
      </c>
      <c r="O163" s="250" t="s">
        <v>115</v>
      </c>
      <c r="P163" s="235">
        <v>17</v>
      </c>
      <c r="Q163" s="235">
        <v>17</v>
      </c>
      <c r="R163" s="235">
        <v>17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84TIENDONA</v>
      </c>
      <c r="B164" s="201">
        <v>84</v>
      </c>
      <c r="C164" s="201" t="s">
        <v>190</v>
      </c>
      <c r="D164" s="243" t="s">
        <v>115</v>
      </c>
      <c r="E164" s="235">
        <v>14.166666666666666</v>
      </c>
      <c r="F164" s="235">
        <v>14</v>
      </c>
      <c r="G164" s="235">
        <v>15</v>
      </c>
      <c r="H164" s="235"/>
      <c r="I164" s="235"/>
      <c r="J164" s="235"/>
      <c r="L164" s="54" t="str">
        <f t="shared" si="9"/>
        <v>84SANTA ROSA DE LIMA</v>
      </c>
      <c r="M164" s="201">
        <v>84</v>
      </c>
      <c r="N164" s="201" t="s">
        <v>198</v>
      </c>
      <c r="O164" s="250" t="s">
        <v>115</v>
      </c>
      <c r="P164" s="235">
        <v>18.666666666666668</v>
      </c>
      <c r="Q164" s="235">
        <v>18</v>
      </c>
      <c r="R164" s="235">
        <v>20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84SAN MIGUEL</v>
      </c>
      <c r="B165" s="202">
        <v>84</v>
      </c>
      <c r="C165" s="201" t="s">
        <v>174</v>
      </c>
      <c r="D165" s="243" t="s">
        <v>115</v>
      </c>
      <c r="E165" s="235">
        <v>17</v>
      </c>
      <c r="F165" s="235">
        <v>16</v>
      </c>
      <c r="G165" s="235">
        <v>18</v>
      </c>
      <c r="H165" s="235"/>
      <c r="I165" s="235"/>
      <c r="J165" s="235"/>
      <c r="L165" s="54" t="str">
        <f t="shared" si="9"/>
        <v>84CHALATENANGO</v>
      </c>
      <c r="M165" s="202">
        <v>84</v>
      </c>
      <c r="N165" s="201" t="s">
        <v>176</v>
      </c>
      <c r="O165" s="250" t="s">
        <v>115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84SANTA ANA</v>
      </c>
      <c r="B166" s="201">
        <v>84</v>
      </c>
      <c r="C166" s="201" t="s">
        <v>172</v>
      </c>
      <c r="D166" s="243" t="s">
        <v>115</v>
      </c>
      <c r="E166" s="235">
        <v>17</v>
      </c>
      <c r="F166" s="235">
        <v>17</v>
      </c>
      <c r="G166" s="235">
        <v>17</v>
      </c>
      <c r="H166" s="235"/>
      <c r="I166" s="235"/>
      <c r="J166" s="235"/>
      <c r="L166" s="54" t="str">
        <f t="shared" si="9"/>
        <v>85TIENDONA</v>
      </c>
      <c r="M166" s="201">
        <v>85</v>
      </c>
      <c r="N166" s="201" t="s">
        <v>190</v>
      </c>
      <c r="O166" s="250" t="s">
        <v>116</v>
      </c>
      <c r="P166" s="235">
        <v>13</v>
      </c>
      <c r="Q166" s="235">
        <v>13</v>
      </c>
      <c r="R166" s="235">
        <v>13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84SENSUNTEPEQUE</v>
      </c>
      <c r="B167" s="201">
        <v>84</v>
      </c>
      <c r="C167" s="201" t="s">
        <v>181</v>
      </c>
      <c r="D167" s="243" t="s">
        <v>115</v>
      </c>
      <c r="E167" s="235">
        <v>18</v>
      </c>
      <c r="F167" s="235">
        <v>18</v>
      </c>
      <c r="G167" s="235">
        <v>18</v>
      </c>
      <c r="H167" s="235"/>
      <c r="I167" s="235"/>
      <c r="J167" s="235"/>
      <c r="L167" s="54" t="str">
        <f t="shared" si="9"/>
        <v>86TIENDONA</v>
      </c>
      <c r="M167" s="201">
        <v>86</v>
      </c>
      <c r="N167" s="201" t="s">
        <v>190</v>
      </c>
      <c r="O167" s="250" t="s">
        <v>117</v>
      </c>
      <c r="P167" s="235">
        <v>200</v>
      </c>
      <c r="Q167" s="235">
        <v>200</v>
      </c>
      <c r="R167" s="235">
        <v>200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85TIENDONA</v>
      </c>
      <c r="B168" s="201">
        <v>85</v>
      </c>
      <c r="C168" s="201" t="s">
        <v>190</v>
      </c>
      <c r="D168" s="243" t="s">
        <v>116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86COJUTEPEQUE</v>
      </c>
      <c r="M168" s="201">
        <v>86</v>
      </c>
      <c r="N168" s="201" t="s">
        <v>179</v>
      </c>
      <c r="O168" s="250" t="s">
        <v>117</v>
      </c>
      <c r="P168" s="235">
        <v>220</v>
      </c>
      <c r="Q168" s="235">
        <v>220</v>
      </c>
      <c r="R168" s="235">
        <v>220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85SAN MIGUEL</v>
      </c>
      <c r="B169" s="202">
        <v>85</v>
      </c>
      <c r="C169" s="201" t="s">
        <v>174</v>
      </c>
      <c r="D169" s="243" t="s">
        <v>116</v>
      </c>
      <c r="E169" s="235">
        <v>15</v>
      </c>
      <c r="F169" s="235">
        <v>15</v>
      </c>
      <c r="G169" s="235">
        <v>15</v>
      </c>
      <c r="H169" s="235"/>
      <c r="I169" s="235"/>
      <c r="J169" s="235"/>
      <c r="L169" s="54" t="str">
        <f t="shared" si="9"/>
        <v>86SANTA ROSA DE LIMA</v>
      </c>
      <c r="M169" s="202">
        <v>86</v>
      </c>
      <c r="N169" s="201" t="s">
        <v>198</v>
      </c>
      <c r="O169" s="250" t="s">
        <v>117</v>
      </c>
      <c r="P169" s="235">
        <v>196.66666666666666</v>
      </c>
      <c r="Q169" s="235">
        <v>190</v>
      </c>
      <c r="R169" s="235">
        <v>200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86TIENDONA</v>
      </c>
      <c r="B170" s="201">
        <v>86</v>
      </c>
      <c r="C170" s="201" t="s">
        <v>190</v>
      </c>
      <c r="D170" s="243" t="s">
        <v>117</v>
      </c>
      <c r="E170" s="235">
        <v>200</v>
      </c>
      <c r="F170" s="235">
        <v>200</v>
      </c>
      <c r="G170" s="235">
        <v>200</v>
      </c>
      <c r="H170" s="235"/>
      <c r="I170" s="235"/>
      <c r="J170" s="235"/>
      <c r="L170" s="54" t="str">
        <f t="shared" si="9"/>
        <v>86CHALATENANGO</v>
      </c>
      <c r="M170" s="201">
        <v>86</v>
      </c>
      <c r="N170" s="201" t="s">
        <v>176</v>
      </c>
      <c r="O170" s="250" t="s">
        <v>117</v>
      </c>
      <c r="P170" s="235">
        <v>250</v>
      </c>
      <c r="Q170" s="235">
        <v>250</v>
      </c>
      <c r="R170" s="235">
        <v>250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86SAN MIGUEL</v>
      </c>
      <c r="B171" s="201">
        <v>86</v>
      </c>
      <c r="C171" s="201" t="s">
        <v>174</v>
      </c>
      <c r="D171" s="243" t="s">
        <v>117</v>
      </c>
      <c r="E171" s="235">
        <v>183.75</v>
      </c>
      <c r="F171" s="235">
        <v>180</v>
      </c>
      <c r="G171" s="235">
        <v>185</v>
      </c>
      <c r="H171" s="235"/>
      <c r="I171" s="235"/>
      <c r="J171" s="235"/>
      <c r="L171" s="54" t="str">
        <f t="shared" si="9"/>
        <v>87TIENDONA</v>
      </c>
      <c r="M171" s="201">
        <v>87</v>
      </c>
      <c r="N171" s="201" t="s">
        <v>190</v>
      </c>
      <c r="O171" s="250" t="s">
        <v>118</v>
      </c>
      <c r="P171" s="235">
        <v>150</v>
      </c>
      <c r="Q171" s="235">
        <v>150</v>
      </c>
      <c r="R171" s="235">
        <v>150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86SANTA ANA</v>
      </c>
      <c r="B172" s="201">
        <v>86</v>
      </c>
      <c r="C172" s="201" t="s">
        <v>172</v>
      </c>
      <c r="D172" s="243" t="s">
        <v>117</v>
      </c>
      <c r="E172" s="235">
        <v>250</v>
      </c>
      <c r="F172" s="235">
        <v>250</v>
      </c>
      <c r="G172" s="235">
        <v>250</v>
      </c>
      <c r="H172" s="235"/>
      <c r="I172" s="235"/>
      <c r="J172" s="235"/>
      <c r="L172" s="54" t="str">
        <f t="shared" si="9"/>
        <v>87SANTA ROSA DE LIMA</v>
      </c>
      <c r="M172" s="201">
        <v>87</v>
      </c>
      <c r="N172" s="201" t="s">
        <v>198</v>
      </c>
      <c r="O172" s="250" t="s">
        <v>118</v>
      </c>
      <c r="P172" s="235">
        <v>175</v>
      </c>
      <c r="Q172" s="235">
        <v>175</v>
      </c>
      <c r="R172" s="235">
        <v>175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86SENSUNTEPEQUE</v>
      </c>
      <c r="B173" s="202">
        <v>86</v>
      </c>
      <c r="C173" s="201" t="s">
        <v>181</v>
      </c>
      <c r="D173" s="243" t="s">
        <v>117</v>
      </c>
      <c r="E173" s="235">
        <v>215</v>
      </c>
      <c r="F173" s="235">
        <v>210</v>
      </c>
      <c r="G173" s="235">
        <v>220</v>
      </c>
      <c r="H173" s="235"/>
      <c r="I173" s="235"/>
      <c r="J173" s="235"/>
      <c r="L173" s="54" t="str">
        <f t="shared" si="9"/>
        <v>88TIENDONA</v>
      </c>
      <c r="M173" s="202">
        <v>88</v>
      </c>
      <c r="N173" s="201" t="s">
        <v>190</v>
      </c>
      <c r="O173" s="250" t="s">
        <v>119</v>
      </c>
      <c r="P173" s="235">
        <v>125</v>
      </c>
      <c r="Q173" s="235">
        <v>125</v>
      </c>
      <c r="R173" s="235">
        <v>125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87TIENDONA</v>
      </c>
      <c r="B174" s="201">
        <v>87</v>
      </c>
      <c r="C174" s="201" t="s">
        <v>190</v>
      </c>
      <c r="D174" s="243" t="s">
        <v>118</v>
      </c>
      <c r="E174" s="235">
        <v>150</v>
      </c>
      <c r="F174" s="235">
        <v>150</v>
      </c>
      <c r="G174" s="235">
        <v>150</v>
      </c>
      <c r="H174" s="235"/>
      <c r="I174" s="235"/>
      <c r="J174" s="235"/>
      <c r="L174" s="54" t="str">
        <f t="shared" si="9"/>
        <v>88SANTA ROSA DE LIMA</v>
      </c>
      <c r="M174" s="201">
        <v>88</v>
      </c>
      <c r="N174" s="201" t="s">
        <v>198</v>
      </c>
      <c r="O174" s="250" t="s">
        <v>119</v>
      </c>
      <c r="P174" s="235">
        <v>141.66666666666666</v>
      </c>
      <c r="Q174" s="235">
        <v>125</v>
      </c>
      <c r="R174" s="235">
        <v>150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87SAN MIGUEL</v>
      </c>
      <c r="B175" s="201">
        <v>87</v>
      </c>
      <c r="C175" s="201" t="s">
        <v>174</v>
      </c>
      <c r="D175" s="243" t="s">
        <v>118</v>
      </c>
      <c r="E175" s="235">
        <v>165</v>
      </c>
      <c r="F175" s="235">
        <v>160</v>
      </c>
      <c r="G175" s="235">
        <v>170</v>
      </c>
      <c r="H175" s="235"/>
      <c r="I175" s="235"/>
      <c r="J175" s="235"/>
      <c r="L175" s="54" t="str">
        <f t="shared" si="9"/>
        <v>88CHALATENANGO</v>
      </c>
      <c r="M175" s="201">
        <v>88</v>
      </c>
      <c r="N175" s="201" t="s">
        <v>176</v>
      </c>
      <c r="O175" s="250" t="s">
        <v>119</v>
      </c>
      <c r="P175" s="235">
        <v>125</v>
      </c>
      <c r="Q175" s="235">
        <v>125</v>
      </c>
      <c r="R175" s="235">
        <v>125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88TIENDONA</v>
      </c>
      <c r="B176" s="201">
        <v>88</v>
      </c>
      <c r="C176" s="201" t="s">
        <v>190</v>
      </c>
      <c r="D176" s="243" t="s">
        <v>119</v>
      </c>
      <c r="E176" s="235">
        <v>125</v>
      </c>
      <c r="F176" s="235">
        <v>125</v>
      </c>
      <c r="G176" s="235">
        <v>125</v>
      </c>
      <c r="H176" s="235"/>
      <c r="I176" s="235"/>
      <c r="J176" s="235"/>
      <c r="L176" s="54" t="str">
        <f t="shared" si="9"/>
        <v>89TIENDONA</v>
      </c>
      <c r="M176" s="201">
        <v>89</v>
      </c>
      <c r="N176" s="201" t="s">
        <v>190</v>
      </c>
      <c r="O176" s="250" t="s">
        <v>120</v>
      </c>
      <c r="P176" s="235">
        <v>27</v>
      </c>
      <c r="Q176" s="235">
        <v>27</v>
      </c>
      <c r="R176" s="235">
        <v>27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88SAN MIGUEL</v>
      </c>
      <c r="B177" s="202">
        <v>88</v>
      </c>
      <c r="C177" s="201" t="s">
        <v>174</v>
      </c>
      <c r="D177" s="243" t="s">
        <v>119</v>
      </c>
      <c r="E177" s="235">
        <v>103.75</v>
      </c>
      <c r="F177" s="235">
        <v>100</v>
      </c>
      <c r="G177" s="235">
        <v>110</v>
      </c>
      <c r="H177" s="235"/>
      <c r="I177" s="235"/>
      <c r="J177" s="235"/>
      <c r="L177" s="54" t="str">
        <f t="shared" si="9"/>
        <v>89COJUTEPEQUE</v>
      </c>
      <c r="M177" s="202">
        <v>89</v>
      </c>
      <c r="N177" s="201" t="s">
        <v>179</v>
      </c>
      <c r="O177" s="250" t="s">
        <v>120</v>
      </c>
      <c r="P177" s="235">
        <v>30</v>
      </c>
      <c r="Q177" s="235">
        <v>28</v>
      </c>
      <c r="R177" s="235">
        <v>32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88SANTA ANA</v>
      </c>
      <c r="B178" s="201">
        <v>88</v>
      </c>
      <c r="C178" s="201" t="s">
        <v>172</v>
      </c>
      <c r="D178" s="243" t="s">
        <v>119</v>
      </c>
      <c r="E178" s="235">
        <v>120</v>
      </c>
      <c r="F178" s="235">
        <v>120</v>
      </c>
      <c r="G178" s="235">
        <v>120</v>
      </c>
      <c r="H178" s="235"/>
      <c r="I178" s="235"/>
      <c r="J178" s="235"/>
      <c r="L178" s="54" t="str">
        <f t="shared" si="9"/>
        <v>89SANTA ROSA DE LIMA</v>
      </c>
      <c r="M178" s="201">
        <v>89</v>
      </c>
      <c r="N178" s="201" t="s">
        <v>198</v>
      </c>
      <c r="O178" s="250" t="s">
        <v>120</v>
      </c>
      <c r="P178" s="235">
        <v>25.666666666666668</v>
      </c>
      <c r="Q178" s="235">
        <v>25</v>
      </c>
      <c r="R178" s="235">
        <v>26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2">
        <v>89</v>
      </c>
      <c r="C179" s="201" t="s">
        <v>190</v>
      </c>
      <c r="D179" s="243" t="s">
        <v>120</v>
      </c>
      <c r="E179" s="235">
        <v>27.4</v>
      </c>
      <c r="F179" s="235">
        <v>27</v>
      </c>
      <c r="G179" s="235">
        <v>28</v>
      </c>
      <c r="H179" s="235"/>
      <c r="I179" s="235"/>
      <c r="J179" s="235"/>
      <c r="L179" s="54" t="str">
        <f t="shared" si="9"/>
        <v>89CHALATENANGO</v>
      </c>
      <c r="M179" s="202">
        <v>89</v>
      </c>
      <c r="N179" s="201" t="s">
        <v>176</v>
      </c>
      <c r="O179" s="250" t="s">
        <v>120</v>
      </c>
      <c r="P179" s="235">
        <v>30</v>
      </c>
      <c r="Q179" s="235">
        <v>30</v>
      </c>
      <c r="R179" s="235">
        <v>30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89SAN MIGUEL</v>
      </c>
      <c r="B180" s="202">
        <v>89</v>
      </c>
      <c r="C180" s="201" t="s">
        <v>174</v>
      </c>
      <c r="D180" s="243" t="s">
        <v>120</v>
      </c>
      <c r="E180" s="235">
        <v>25.5</v>
      </c>
      <c r="F180" s="235">
        <v>25</v>
      </c>
      <c r="G180" s="235">
        <v>26</v>
      </c>
      <c r="H180" s="235"/>
      <c r="I180" s="235"/>
      <c r="J180" s="235"/>
      <c r="L180" s="54" t="str">
        <f t="shared" si="9"/>
        <v>90TIENDONA</v>
      </c>
      <c r="M180" s="202">
        <v>90</v>
      </c>
      <c r="N180" s="201" t="s">
        <v>190</v>
      </c>
      <c r="O180" s="250" t="s">
        <v>121</v>
      </c>
      <c r="P180" s="235">
        <v>17</v>
      </c>
      <c r="Q180" s="235">
        <v>17</v>
      </c>
      <c r="R180" s="235">
        <v>17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89SANTA ANA</v>
      </c>
      <c r="B181" s="201">
        <v>89</v>
      </c>
      <c r="C181" s="201" t="s">
        <v>172</v>
      </c>
      <c r="D181" s="243" t="s">
        <v>120</v>
      </c>
      <c r="E181" s="235">
        <v>28</v>
      </c>
      <c r="F181" s="235">
        <v>28</v>
      </c>
      <c r="G181" s="235">
        <v>28</v>
      </c>
      <c r="H181" s="235"/>
      <c r="I181" s="235"/>
      <c r="J181" s="235"/>
      <c r="L181" s="54" t="str">
        <f t="shared" si="9"/>
        <v>90COJUTEPEQUE</v>
      </c>
      <c r="M181" s="201">
        <v>90</v>
      </c>
      <c r="N181" s="201" t="s">
        <v>179</v>
      </c>
      <c r="O181" s="250" t="s">
        <v>121</v>
      </c>
      <c r="P181" s="235">
        <v>28</v>
      </c>
      <c r="Q181" s="235">
        <v>28</v>
      </c>
      <c r="R181" s="235">
        <v>28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89SENSUNTEPEQUE</v>
      </c>
      <c r="B182" s="201">
        <v>89</v>
      </c>
      <c r="C182" s="201" t="s">
        <v>181</v>
      </c>
      <c r="D182" s="243" t="s">
        <v>120</v>
      </c>
      <c r="E182" s="235">
        <v>28</v>
      </c>
      <c r="F182" s="235">
        <v>27</v>
      </c>
      <c r="G182" s="235">
        <v>29</v>
      </c>
      <c r="H182" s="235"/>
      <c r="I182" s="235"/>
      <c r="J182" s="235"/>
      <c r="L182" s="54" t="str">
        <f t="shared" si="9"/>
        <v>90SANTA ROSA DE LIMA</v>
      </c>
      <c r="M182" s="201">
        <v>90</v>
      </c>
      <c r="N182" s="201" t="s">
        <v>198</v>
      </c>
      <c r="O182" s="250" t="s">
        <v>121</v>
      </c>
      <c r="P182" s="235">
        <v>20</v>
      </c>
      <c r="Q182" s="235">
        <v>20</v>
      </c>
      <c r="R182" s="235">
        <v>20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90TIENDONA</v>
      </c>
      <c r="B183" s="202">
        <v>90</v>
      </c>
      <c r="C183" s="201" t="s">
        <v>190</v>
      </c>
      <c r="D183" s="243" t="s">
        <v>121</v>
      </c>
      <c r="E183" s="235">
        <v>16.8</v>
      </c>
      <c r="F183" s="235">
        <v>16</v>
      </c>
      <c r="G183" s="235">
        <v>17</v>
      </c>
      <c r="H183" s="235"/>
      <c r="I183" s="235"/>
      <c r="J183" s="235"/>
      <c r="L183" s="54" t="str">
        <f t="shared" si="9"/>
        <v>92TIENDONA</v>
      </c>
      <c r="M183" s="202">
        <v>92</v>
      </c>
      <c r="N183" s="201" t="s">
        <v>190</v>
      </c>
      <c r="O183" s="250" t="s">
        <v>122</v>
      </c>
      <c r="P183" s="235">
        <v>160</v>
      </c>
      <c r="Q183" s="235">
        <v>160</v>
      </c>
      <c r="R183" s="235">
        <v>160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90SAN MIGUEL</v>
      </c>
      <c r="B184" s="201">
        <v>90</v>
      </c>
      <c r="C184" s="201" t="s">
        <v>174</v>
      </c>
      <c r="D184" s="243" t="s">
        <v>121</v>
      </c>
      <c r="E184" s="235">
        <v>21</v>
      </c>
      <c r="F184" s="235">
        <v>20</v>
      </c>
      <c r="G184" s="235">
        <v>22</v>
      </c>
      <c r="H184" s="235"/>
      <c r="I184" s="235"/>
      <c r="J184" s="235"/>
      <c r="L184" s="54" t="str">
        <f t="shared" si="9"/>
        <v>92COJUTEPEQUE</v>
      </c>
      <c r="M184" s="201">
        <v>92</v>
      </c>
      <c r="N184" s="201" t="s">
        <v>179</v>
      </c>
      <c r="O184" s="250" t="s">
        <v>122</v>
      </c>
      <c r="P184" s="235">
        <v>175</v>
      </c>
      <c r="Q184" s="235">
        <v>175</v>
      </c>
      <c r="R184" s="235">
        <v>175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90SENSUNTEPEQUE</v>
      </c>
      <c r="B185" s="201">
        <v>90</v>
      </c>
      <c r="C185" s="201" t="s">
        <v>181</v>
      </c>
      <c r="D185" s="243" t="s">
        <v>121</v>
      </c>
      <c r="E185" s="235">
        <v>24.5</v>
      </c>
      <c r="F185" s="235">
        <v>23</v>
      </c>
      <c r="G185" s="235">
        <v>26</v>
      </c>
      <c r="H185" s="235"/>
      <c r="I185" s="235"/>
      <c r="J185" s="235"/>
      <c r="L185" s="54" t="str">
        <f t="shared" si="9"/>
        <v>92SANTA ROSA DE LIMA</v>
      </c>
      <c r="M185" s="201">
        <v>92</v>
      </c>
      <c r="N185" s="201" t="s">
        <v>198</v>
      </c>
      <c r="O185" s="250" t="s">
        <v>122</v>
      </c>
      <c r="P185" s="235">
        <v>180</v>
      </c>
      <c r="Q185" s="235">
        <v>175</v>
      </c>
      <c r="R185" s="235">
        <v>185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92TIENDONA</v>
      </c>
      <c r="B186" s="201">
        <v>92</v>
      </c>
      <c r="C186" s="201" t="s">
        <v>190</v>
      </c>
      <c r="D186" s="243" t="s">
        <v>122</v>
      </c>
      <c r="E186" s="235">
        <v>165</v>
      </c>
      <c r="F186" s="235">
        <v>165</v>
      </c>
      <c r="G186" s="235">
        <v>165</v>
      </c>
      <c r="H186" s="235"/>
      <c r="I186" s="235"/>
      <c r="J186" s="235"/>
      <c r="L186" s="54" t="str">
        <f t="shared" si="9"/>
        <v xml:space="preserve">95GERARDO BARRIOS </v>
      </c>
      <c r="M186" s="201">
        <v>95</v>
      </c>
      <c r="N186" s="201" t="s">
        <v>262</v>
      </c>
      <c r="O186" s="250" t="s">
        <v>204</v>
      </c>
      <c r="P186" s="235">
        <v>122.5</v>
      </c>
      <c r="Q186" s="235">
        <v>120</v>
      </c>
      <c r="R186" s="235">
        <v>125</v>
      </c>
      <c r="S186" s="235">
        <v>1.5</v>
      </c>
      <c r="T186" s="235">
        <v>1.4</v>
      </c>
      <c r="U186" s="235">
        <v>1.6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92SAN MIGUEL</v>
      </c>
      <c r="B187" s="202">
        <v>92</v>
      </c>
      <c r="C187" s="201" t="s">
        <v>174</v>
      </c>
      <c r="D187" s="243" t="s">
        <v>122</v>
      </c>
      <c r="E187" s="235">
        <v>167</v>
      </c>
      <c r="F187" s="235">
        <v>155</v>
      </c>
      <c r="G187" s="235">
        <v>180</v>
      </c>
      <c r="H187" s="235"/>
      <c r="I187" s="235"/>
      <c r="J187" s="235"/>
      <c r="L187" s="54" t="str">
        <f t="shared" si="9"/>
        <v>95COJUTEPEQUE</v>
      </c>
      <c r="M187" s="202">
        <v>95</v>
      </c>
      <c r="N187" s="201" t="s">
        <v>179</v>
      </c>
      <c r="O187" s="250" t="s">
        <v>204</v>
      </c>
      <c r="P187" s="235"/>
      <c r="Q187" s="235"/>
      <c r="R187" s="235"/>
      <c r="S187" s="235">
        <v>1.6</v>
      </c>
      <c r="T187" s="235">
        <v>1.6</v>
      </c>
      <c r="U187" s="235">
        <v>1.6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95GERARDO BARRIOS </v>
      </c>
      <c r="B188" s="201">
        <v>95</v>
      </c>
      <c r="C188" s="201" t="s">
        <v>262</v>
      </c>
      <c r="D188" s="243" t="s">
        <v>204</v>
      </c>
      <c r="E188" s="235">
        <v>117.5</v>
      </c>
      <c r="F188" s="235">
        <v>115</v>
      </c>
      <c r="G188" s="235">
        <v>120</v>
      </c>
      <c r="H188" s="235">
        <v>1.2250000000000001</v>
      </c>
      <c r="I188" s="235">
        <v>1.2</v>
      </c>
      <c r="J188" s="235">
        <v>1.25</v>
      </c>
      <c r="L188" s="54" t="str">
        <f t="shared" si="9"/>
        <v>95SANTA ROSA DE LIMA</v>
      </c>
      <c r="M188" s="201">
        <v>95</v>
      </c>
      <c r="N188" s="201" t="s">
        <v>198</v>
      </c>
      <c r="O188" s="250" t="s">
        <v>204</v>
      </c>
      <c r="P188" s="235"/>
      <c r="Q188" s="235"/>
      <c r="R188" s="235"/>
      <c r="S188" s="235">
        <v>1.55</v>
      </c>
      <c r="T188" s="235">
        <v>1.5</v>
      </c>
      <c r="U188" s="235">
        <v>1.65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95SAN MIGUEL</v>
      </c>
      <c r="B189" s="202">
        <v>95</v>
      </c>
      <c r="C189" s="201" t="s">
        <v>174</v>
      </c>
      <c r="D189" s="243" t="s">
        <v>204</v>
      </c>
      <c r="E189" s="235">
        <v>119.66666666666667</v>
      </c>
      <c r="F189" s="235">
        <v>114</v>
      </c>
      <c r="G189" s="235">
        <v>125</v>
      </c>
      <c r="H189" s="235">
        <v>1.35</v>
      </c>
      <c r="I189" s="235">
        <v>1.3</v>
      </c>
      <c r="J189" s="235">
        <v>1.4</v>
      </c>
      <c r="L189" s="54" t="str">
        <f t="shared" si="9"/>
        <v>95CHALATENANGO</v>
      </c>
      <c r="M189" s="202">
        <v>95</v>
      </c>
      <c r="N189" s="201" t="s">
        <v>176</v>
      </c>
      <c r="O189" s="250" t="s">
        <v>204</v>
      </c>
      <c r="P189" s="235">
        <v>127.5</v>
      </c>
      <c r="Q189" s="235">
        <v>125</v>
      </c>
      <c r="R189" s="235">
        <v>130</v>
      </c>
      <c r="S189" s="235">
        <v>1.6000000000000003</v>
      </c>
      <c r="T189" s="235">
        <v>1.6</v>
      </c>
      <c r="U189" s="235">
        <v>1.6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95SANTA ANA</v>
      </c>
      <c r="B190" s="201">
        <v>95</v>
      </c>
      <c r="C190" s="201" t="s">
        <v>172</v>
      </c>
      <c r="D190" s="243" t="s">
        <v>204</v>
      </c>
      <c r="E190" s="235">
        <v>125</v>
      </c>
      <c r="F190" s="235">
        <v>125</v>
      </c>
      <c r="G190" s="235">
        <v>125</v>
      </c>
      <c r="H190" s="235">
        <v>1.6</v>
      </c>
      <c r="I190" s="235">
        <v>1.6</v>
      </c>
      <c r="J190" s="235">
        <v>1.6</v>
      </c>
      <c r="L190" s="54" t="str">
        <f t="shared" si="9"/>
        <v xml:space="preserve">96GERARDO BARRIOS </v>
      </c>
      <c r="M190" s="201">
        <v>96</v>
      </c>
      <c r="N190" s="201" t="s">
        <v>262</v>
      </c>
      <c r="O190" s="250" t="s">
        <v>205</v>
      </c>
      <c r="P190" s="235">
        <v>48.833333333333336</v>
      </c>
      <c r="Q190" s="235">
        <v>48</v>
      </c>
      <c r="R190" s="235">
        <v>50</v>
      </c>
      <c r="S190" s="235">
        <v>0.51</v>
      </c>
      <c r="T190" s="235">
        <v>0.5</v>
      </c>
      <c r="U190" s="235">
        <v>0.55000000000000004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95SENSUNTEPEQUE</v>
      </c>
      <c r="B191" s="201">
        <v>95</v>
      </c>
      <c r="C191" s="201" t="s">
        <v>181</v>
      </c>
      <c r="D191" s="243" t="s">
        <v>204</v>
      </c>
      <c r="E191" s="235">
        <v>140</v>
      </c>
      <c r="F191" s="235">
        <v>140</v>
      </c>
      <c r="G191" s="235">
        <v>140</v>
      </c>
      <c r="H191" s="235">
        <v>1.7062499999999998</v>
      </c>
      <c r="I191" s="235">
        <v>1.5</v>
      </c>
      <c r="J191" s="235">
        <v>1.75</v>
      </c>
      <c r="L191" s="54" t="str">
        <f t="shared" si="9"/>
        <v>96COJUTEPEQUE</v>
      </c>
      <c r="M191" s="201">
        <v>96</v>
      </c>
      <c r="N191" s="201" t="s">
        <v>179</v>
      </c>
      <c r="O191" s="250" t="s">
        <v>205</v>
      </c>
      <c r="P191" s="235">
        <v>49.6</v>
      </c>
      <c r="Q191" s="235">
        <v>49</v>
      </c>
      <c r="R191" s="235">
        <v>50</v>
      </c>
      <c r="S191" s="235">
        <v>0.55750000000000011</v>
      </c>
      <c r="T191" s="235">
        <v>0.55000000000000004</v>
      </c>
      <c r="U191" s="235">
        <v>0.57999999999999996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96GERARDO BARRIOS </v>
      </c>
      <c r="B192" s="201">
        <v>96</v>
      </c>
      <c r="C192" s="201" t="s">
        <v>262</v>
      </c>
      <c r="D192" s="243" t="s">
        <v>205</v>
      </c>
      <c r="E192" s="235">
        <v>48</v>
      </c>
      <c r="F192" s="235">
        <v>48</v>
      </c>
      <c r="G192" s="235">
        <v>48</v>
      </c>
      <c r="H192" s="235">
        <v>0.54999999999999993</v>
      </c>
      <c r="I192" s="235">
        <v>0.55000000000000004</v>
      </c>
      <c r="J192" s="235">
        <v>0.55000000000000004</v>
      </c>
      <c r="L192" s="54" t="str">
        <f t="shared" si="9"/>
        <v>96SANTA ROSA DE LIMA</v>
      </c>
      <c r="M192" s="201">
        <v>96</v>
      </c>
      <c r="N192" s="201" t="s">
        <v>198</v>
      </c>
      <c r="O192" s="250" t="s">
        <v>205</v>
      </c>
      <c r="P192" s="235">
        <v>48.75</v>
      </c>
      <c r="Q192" s="235">
        <v>48.5</v>
      </c>
      <c r="R192" s="235">
        <v>49</v>
      </c>
      <c r="S192" s="235">
        <v>0.5625</v>
      </c>
      <c r="T192" s="235">
        <v>0.55000000000000004</v>
      </c>
      <c r="U192" s="235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96SAN MIGUEL</v>
      </c>
      <c r="B193" s="201">
        <v>96</v>
      </c>
      <c r="C193" s="201" t="s">
        <v>174</v>
      </c>
      <c r="D193" s="243" t="s">
        <v>205</v>
      </c>
      <c r="E193" s="235">
        <v>47.9</v>
      </c>
      <c r="F193" s="235">
        <v>47.75</v>
      </c>
      <c r="G193" s="235">
        <v>48</v>
      </c>
      <c r="H193" s="235">
        <v>0.53</v>
      </c>
      <c r="I193" s="235">
        <v>0.5</v>
      </c>
      <c r="J193" s="235">
        <v>0.55000000000000004</v>
      </c>
      <c r="L193" s="54" t="str">
        <f t="shared" si="9"/>
        <v>96CHALATENANGO</v>
      </c>
      <c r="M193" s="201">
        <v>96</v>
      </c>
      <c r="N193" s="201" t="s">
        <v>176</v>
      </c>
      <c r="O193" s="250" t="s">
        <v>205</v>
      </c>
      <c r="P193" s="235">
        <v>49</v>
      </c>
      <c r="Q193" s="235">
        <v>49</v>
      </c>
      <c r="R193" s="235">
        <v>49</v>
      </c>
      <c r="S193" s="235">
        <v>0.6</v>
      </c>
      <c r="T193" s="235">
        <v>0.6</v>
      </c>
      <c r="U193" s="235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96SANTA ANA</v>
      </c>
      <c r="B194" s="202">
        <v>96</v>
      </c>
      <c r="C194" s="201" t="s">
        <v>172</v>
      </c>
      <c r="D194" s="243" t="s">
        <v>205</v>
      </c>
      <c r="E194" s="235">
        <v>49</v>
      </c>
      <c r="F194" s="235">
        <v>49</v>
      </c>
      <c r="G194" s="235">
        <v>49</v>
      </c>
      <c r="H194" s="235">
        <v>0.6</v>
      </c>
      <c r="I194" s="235">
        <v>0.6</v>
      </c>
      <c r="J194" s="235">
        <v>0.6</v>
      </c>
      <c r="L194" s="54" t="str">
        <f t="shared" si="9"/>
        <v xml:space="preserve">97GERARDO BARRIOS </v>
      </c>
      <c r="M194" s="202">
        <v>97</v>
      </c>
      <c r="N194" s="201" t="s">
        <v>262</v>
      </c>
      <c r="O194" s="250" t="s">
        <v>206</v>
      </c>
      <c r="P194" s="235">
        <v>110</v>
      </c>
      <c r="Q194" s="235">
        <v>110</v>
      </c>
      <c r="R194" s="235">
        <v>110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96SENSUNTEPEQUE</v>
      </c>
      <c r="B195" s="202">
        <v>96</v>
      </c>
      <c r="C195" s="201" t="s">
        <v>181</v>
      </c>
      <c r="D195" s="243" t="s">
        <v>205</v>
      </c>
      <c r="E195" s="235"/>
      <c r="F195" s="235"/>
      <c r="G195" s="235"/>
      <c r="H195" s="235">
        <v>0.59000000000000008</v>
      </c>
      <c r="I195" s="235">
        <v>0.55000000000000004</v>
      </c>
      <c r="J195" s="235">
        <v>0.6</v>
      </c>
      <c r="L195" s="54" t="str">
        <f t="shared" si="9"/>
        <v>97COJUTEPEQUE</v>
      </c>
      <c r="M195" s="202">
        <v>97</v>
      </c>
      <c r="N195" s="201" t="s">
        <v>179</v>
      </c>
      <c r="O195" s="250" t="s">
        <v>206</v>
      </c>
      <c r="P195" s="235"/>
      <c r="Q195" s="235"/>
      <c r="R195" s="235"/>
      <c r="S195" s="235">
        <v>1.5</v>
      </c>
      <c r="T195" s="235">
        <v>1.4</v>
      </c>
      <c r="U195" s="235">
        <v>1.6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97GERARDO BARRIOS </v>
      </c>
      <c r="B196" s="201">
        <v>97</v>
      </c>
      <c r="C196" s="201" t="s">
        <v>262</v>
      </c>
      <c r="D196" s="243" t="s">
        <v>206</v>
      </c>
      <c r="E196" s="235">
        <v>105</v>
      </c>
      <c r="F196" s="235">
        <v>105</v>
      </c>
      <c r="G196" s="235">
        <v>105</v>
      </c>
      <c r="H196" s="235">
        <v>1.1259999999999999</v>
      </c>
      <c r="I196" s="235">
        <v>1.1000000000000001</v>
      </c>
      <c r="J196" s="235">
        <v>1.18</v>
      </c>
      <c r="L196" s="54" t="str">
        <f t="shared" si="9"/>
        <v>97SANTA ROSA DE LIMA</v>
      </c>
      <c r="M196" s="201">
        <v>97</v>
      </c>
      <c r="N196" s="201" t="s">
        <v>198</v>
      </c>
      <c r="O196" s="250" t="s">
        <v>206</v>
      </c>
      <c r="P196" s="235"/>
      <c r="Q196" s="235"/>
      <c r="R196" s="235"/>
      <c r="S196" s="235">
        <v>1.3333333333333333</v>
      </c>
      <c r="T196" s="235">
        <v>1.25</v>
      </c>
      <c r="U196" s="235">
        <v>1.5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97SENSUNTEPEQUE</v>
      </c>
      <c r="B197" s="202">
        <v>97</v>
      </c>
      <c r="C197" s="201" t="s">
        <v>181</v>
      </c>
      <c r="D197" s="243" t="s">
        <v>206</v>
      </c>
      <c r="E197" s="235">
        <v>121.25</v>
      </c>
      <c r="F197" s="235">
        <v>120</v>
      </c>
      <c r="G197" s="235">
        <v>125</v>
      </c>
      <c r="H197" s="235">
        <v>1.4833333333333334</v>
      </c>
      <c r="I197" s="235">
        <v>1.4</v>
      </c>
      <c r="J197" s="235">
        <v>1.6</v>
      </c>
      <c r="L197" s="54" t="str">
        <f t="shared" si="9"/>
        <v xml:space="preserve">98GERARDO BARRIOS </v>
      </c>
      <c r="M197" s="202">
        <v>98</v>
      </c>
      <c r="N197" s="201" t="s">
        <v>262</v>
      </c>
      <c r="O197" s="250" t="s">
        <v>266</v>
      </c>
      <c r="P197" s="235">
        <v>203</v>
      </c>
      <c r="Q197" s="235">
        <v>195</v>
      </c>
      <c r="R197" s="235">
        <v>210</v>
      </c>
      <c r="S197" s="235">
        <v>2.2749999999999999</v>
      </c>
      <c r="T197" s="235">
        <v>2.1</v>
      </c>
      <c r="U197" s="235">
        <v>2.5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98GERARDO BARRIOS </v>
      </c>
      <c r="B198" s="201">
        <v>98</v>
      </c>
      <c r="C198" s="201" t="s">
        <v>262</v>
      </c>
      <c r="D198" s="243" t="s">
        <v>266</v>
      </c>
      <c r="E198" s="235">
        <v>203.88888888888889</v>
      </c>
      <c r="F198" s="235">
        <v>200</v>
      </c>
      <c r="G198" s="235">
        <v>205</v>
      </c>
      <c r="H198" s="235">
        <v>2.1549999999999998</v>
      </c>
      <c r="I198" s="235">
        <v>2.1</v>
      </c>
      <c r="J198" s="235">
        <v>2.2000000000000002</v>
      </c>
      <c r="L198" s="54" t="str">
        <f t="shared" si="9"/>
        <v>98COJUTEPEQUE</v>
      </c>
      <c r="M198" s="201">
        <v>98</v>
      </c>
      <c r="N198" s="201" t="s">
        <v>179</v>
      </c>
      <c r="O198" s="250" t="s">
        <v>266</v>
      </c>
      <c r="P198" s="235"/>
      <c r="Q198" s="235"/>
      <c r="R198" s="235"/>
      <c r="S198" s="235">
        <v>2.5</v>
      </c>
      <c r="T198" s="235">
        <v>2.5</v>
      </c>
      <c r="U198" s="235">
        <v>2.5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98SANTA ANA</v>
      </c>
      <c r="B199" s="202">
        <v>98</v>
      </c>
      <c r="C199" s="201" t="s">
        <v>172</v>
      </c>
      <c r="D199" s="243" t="s">
        <v>266</v>
      </c>
      <c r="E199" s="235">
        <v>200</v>
      </c>
      <c r="F199" s="235">
        <v>200</v>
      </c>
      <c r="G199" s="235">
        <v>200</v>
      </c>
      <c r="H199" s="235">
        <v>2.25</v>
      </c>
      <c r="I199" s="235">
        <v>2.25</v>
      </c>
      <c r="J199" s="235">
        <v>2.25</v>
      </c>
      <c r="L199" s="54" t="str">
        <f t="shared" ref="L199:L262" si="11">+M199&amp;N199</f>
        <v>98SANTA ROSA DE LIMA</v>
      </c>
      <c r="M199" s="202">
        <v>98</v>
      </c>
      <c r="N199" s="201" t="s">
        <v>198</v>
      </c>
      <c r="O199" s="250" t="s">
        <v>266</v>
      </c>
      <c r="P199" s="235"/>
      <c r="Q199" s="235"/>
      <c r="R199" s="235"/>
      <c r="S199" s="235">
        <v>2.1666666666666665</v>
      </c>
      <c r="T199" s="235">
        <v>2</v>
      </c>
      <c r="U199" s="235">
        <v>2.25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98SENSUNTEPEQUE</v>
      </c>
      <c r="B200" s="201">
        <v>98</v>
      </c>
      <c r="C200" s="201" t="s">
        <v>181</v>
      </c>
      <c r="D200" s="243" t="s">
        <v>266</v>
      </c>
      <c r="E200" s="235">
        <v>220</v>
      </c>
      <c r="F200" s="235">
        <v>215</v>
      </c>
      <c r="G200" s="235">
        <v>225</v>
      </c>
      <c r="H200" s="235">
        <v>2.4624999999999999</v>
      </c>
      <c r="I200" s="235">
        <v>2.2999999999999998</v>
      </c>
      <c r="J200" s="235">
        <v>2.5</v>
      </c>
      <c r="L200" s="54" t="str">
        <f t="shared" si="11"/>
        <v xml:space="preserve">99GERARDO BARRIOS </v>
      </c>
      <c r="M200" s="201">
        <v>99</v>
      </c>
      <c r="N200" s="201" t="s">
        <v>262</v>
      </c>
      <c r="O200" s="250" t="s">
        <v>208</v>
      </c>
      <c r="P200" s="235">
        <v>24.8</v>
      </c>
      <c r="Q200" s="235">
        <v>24</v>
      </c>
      <c r="R200" s="235">
        <v>25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99GERARDO BARRIOS </v>
      </c>
      <c r="B201" s="201">
        <v>99</v>
      </c>
      <c r="C201" s="201" t="s">
        <v>262</v>
      </c>
      <c r="D201" s="243" t="s">
        <v>208</v>
      </c>
      <c r="E201" s="235">
        <v>28</v>
      </c>
      <c r="F201" s="235">
        <v>28</v>
      </c>
      <c r="G201" s="235">
        <v>28</v>
      </c>
      <c r="H201" s="235"/>
      <c r="I201" s="235"/>
      <c r="J201" s="235"/>
      <c r="L201" s="54" t="str">
        <f t="shared" si="11"/>
        <v>99CHALATENANGO</v>
      </c>
      <c r="M201" s="201">
        <v>99</v>
      </c>
      <c r="N201" s="201" t="s">
        <v>176</v>
      </c>
      <c r="O201" s="250" t="s">
        <v>208</v>
      </c>
      <c r="P201" s="235">
        <v>28</v>
      </c>
      <c r="Q201" s="235">
        <v>28</v>
      </c>
      <c r="R201" s="235">
        <v>28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99SANTA ANA</v>
      </c>
      <c r="B202" s="202">
        <v>99</v>
      </c>
      <c r="C202" s="201" t="s">
        <v>172</v>
      </c>
      <c r="D202" s="243" t="s">
        <v>208</v>
      </c>
      <c r="E202" s="235">
        <v>27</v>
      </c>
      <c r="F202" s="235">
        <v>27</v>
      </c>
      <c r="G202" s="235">
        <v>27</v>
      </c>
      <c r="H202" s="235"/>
      <c r="I202" s="235"/>
      <c r="J202" s="235"/>
      <c r="L202" s="54" t="str">
        <f t="shared" si="11"/>
        <v xml:space="preserve">100GERARDO BARRIOS </v>
      </c>
      <c r="M202" s="202">
        <v>100</v>
      </c>
      <c r="N202" s="201" t="s">
        <v>262</v>
      </c>
      <c r="O202" s="250" t="s">
        <v>209</v>
      </c>
      <c r="P202" s="235">
        <v>25.25</v>
      </c>
      <c r="Q202" s="235">
        <v>24.5</v>
      </c>
      <c r="R202" s="235">
        <v>26</v>
      </c>
      <c r="S202" s="235">
        <v>0.75</v>
      </c>
      <c r="T202" s="235">
        <v>0.75</v>
      </c>
      <c r="U202" s="235">
        <v>0.75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100SAN MIGUEL</v>
      </c>
      <c r="B203" s="201">
        <v>100</v>
      </c>
      <c r="C203" s="201" t="s">
        <v>174</v>
      </c>
      <c r="D203" s="243" t="s">
        <v>209</v>
      </c>
      <c r="E203" s="235">
        <v>24.5</v>
      </c>
      <c r="F203" s="235">
        <v>24.5</v>
      </c>
      <c r="G203" s="235">
        <v>24.5</v>
      </c>
      <c r="H203" s="235">
        <v>0.55000000000000004</v>
      </c>
      <c r="I203" s="235">
        <v>0.55000000000000004</v>
      </c>
      <c r="J203" s="235">
        <v>0.55000000000000004</v>
      </c>
      <c r="L203" s="54" t="str">
        <f t="shared" si="11"/>
        <v>100COJUTEPEQUE</v>
      </c>
      <c r="M203" s="201">
        <v>100</v>
      </c>
      <c r="N203" s="201" t="s">
        <v>179</v>
      </c>
      <c r="O203" s="250" t="s">
        <v>209</v>
      </c>
      <c r="P203" s="235">
        <v>23</v>
      </c>
      <c r="Q203" s="235">
        <v>23</v>
      </c>
      <c r="R203" s="235">
        <v>23</v>
      </c>
      <c r="S203" s="235">
        <v>0.52500000000000002</v>
      </c>
      <c r="T203" s="235">
        <v>0.5</v>
      </c>
      <c r="U203" s="235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100SANTA ANA</v>
      </c>
      <c r="B204" s="201">
        <v>100</v>
      </c>
      <c r="C204" s="201" t="s">
        <v>172</v>
      </c>
      <c r="D204" s="243" t="s">
        <v>209</v>
      </c>
      <c r="E204" s="235">
        <v>23.75</v>
      </c>
      <c r="F204" s="235">
        <v>23.5</v>
      </c>
      <c r="G204" s="235">
        <v>24</v>
      </c>
      <c r="H204" s="235"/>
      <c r="I204" s="235"/>
      <c r="J204" s="235"/>
      <c r="L204" s="54" t="str">
        <f t="shared" si="11"/>
        <v>100SANTA ROSA DE LIMA</v>
      </c>
      <c r="M204" s="201">
        <v>100</v>
      </c>
      <c r="N204" s="201" t="s">
        <v>198</v>
      </c>
      <c r="O204" s="250" t="s">
        <v>209</v>
      </c>
      <c r="P204" s="235">
        <v>24.833333333333332</v>
      </c>
      <c r="Q204" s="235">
        <v>24</v>
      </c>
      <c r="R204" s="235">
        <v>25.5</v>
      </c>
      <c r="S204" s="235">
        <v>0.58333333333333337</v>
      </c>
      <c r="T204" s="235">
        <v>0.55000000000000004</v>
      </c>
      <c r="U204" s="235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100SENSUNTEPEQUE</v>
      </c>
      <c r="B205" s="201">
        <v>100</v>
      </c>
      <c r="C205" s="201" t="s">
        <v>181</v>
      </c>
      <c r="D205" s="243" t="s">
        <v>209</v>
      </c>
      <c r="E205" s="235">
        <v>22</v>
      </c>
      <c r="F205" s="235">
        <v>22</v>
      </c>
      <c r="G205" s="235">
        <v>22</v>
      </c>
      <c r="H205" s="235">
        <v>0.5</v>
      </c>
      <c r="I205" s="235">
        <v>0.5</v>
      </c>
      <c r="J205" s="235">
        <v>0.5</v>
      </c>
      <c r="L205" s="54" t="str">
        <f t="shared" si="11"/>
        <v xml:space="preserve">101GERARDO BARRIOS </v>
      </c>
      <c r="M205" s="201">
        <v>101</v>
      </c>
      <c r="N205" s="201" t="s">
        <v>262</v>
      </c>
      <c r="O205" s="250" t="s">
        <v>210</v>
      </c>
      <c r="P205" s="235">
        <v>23.25</v>
      </c>
      <c r="Q205" s="235">
        <v>23</v>
      </c>
      <c r="R205" s="235">
        <v>23.5</v>
      </c>
      <c r="S205" s="235">
        <v>0.6</v>
      </c>
      <c r="T205" s="235">
        <v>0.6</v>
      </c>
      <c r="U205" s="235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101GERARDO BARRIOS </v>
      </c>
      <c r="B206" s="202">
        <v>101</v>
      </c>
      <c r="C206" s="201" t="s">
        <v>262</v>
      </c>
      <c r="D206" s="243" t="s">
        <v>210</v>
      </c>
      <c r="E206" s="235">
        <v>23</v>
      </c>
      <c r="F206" s="235">
        <v>23</v>
      </c>
      <c r="G206" s="235">
        <v>23</v>
      </c>
      <c r="H206" s="235"/>
      <c r="I206" s="235"/>
      <c r="J206" s="235"/>
      <c r="L206" s="54" t="str">
        <f t="shared" si="11"/>
        <v>101COJUTEPEQUE</v>
      </c>
      <c r="M206" s="202">
        <v>101</v>
      </c>
      <c r="N206" s="201" t="s">
        <v>179</v>
      </c>
      <c r="O206" s="250" t="s">
        <v>210</v>
      </c>
      <c r="P206" s="235">
        <v>21</v>
      </c>
      <c r="Q206" s="235">
        <v>21</v>
      </c>
      <c r="R206" s="235">
        <v>21</v>
      </c>
      <c r="S206" s="235">
        <v>0.52500000000000002</v>
      </c>
      <c r="T206" s="235">
        <v>0.5</v>
      </c>
      <c r="U206" s="235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101SAN MIGUEL</v>
      </c>
      <c r="B207" s="201">
        <v>101</v>
      </c>
      <c r="C207" s="201" t="s">
        <v>174</v>
      </c>
      <c r="D207" s="243" t="s">
        <v>210</v>
      </c>
      <c r="E207" s="235">
        <v>23.5</v>
      </c>
      <c r="F207" s="235">
        <v>23.5</v>
      </c>
      <c r="G207" s="235">
        <v>23.5</v>
      </c>
      <c r="H207" s="235">
        <v>0.55000000000000004</v>
      </c>
      <c r="I207" s="235">
        <v>0.55000000000000004</v>
      </c>
      <c r="J207" s="235">
        <v>0.55000000000000004</v>
      </c>
      <c r="L207" s="54" t="str">
        <f t="shared" si="11"/>
        <v>101SANTA ROSA DE LIMA</v>
      </c>
      <c r="M207" s="201">
        <v>101</v>
      </c>
      <c r="N207" s="201" t="s">
        <v>198</v>
      </c>
      <c r="O207" s="250" t="s">
        <v>210</v>
      </c>
      <c r="P207" s="235">
        <v>24</v>
      </c>
      <c r="Q207" s="235">
        <v>23</v>
      </c>
      <c r="R207" s="235">
        <v>24.5</v>
      </c>
      <c r="S207" s="235">
        <v>0.57500000000000007</v>
      </c>
      <c r="T207" s="235">
        <v>0.55000000000000004</v>
      </c>
      <c r="U207" s="235">
        <v>0.6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101SANTA ANA</v>
      </c>
      <c r="B208" s="201">
        <v>101</v>
      </c>
      <c r="C208" s="201" t="s">
        <v>172</v>
      </c>
      <c r="D208" s="243" t="s">
        <v>210</v>
      </c>
      <c r="E208" s="235">
        <v>22.25</v>
      </c>
      <c r="F208" s="235">
        <v>22</v>
      </c>
      <c r="G208" s="235">
        <v>22.5</v>
      </c>
      <c r="H208" s="235"/>
      <c r="I208" s="235"/>
      <c r="J208" s="235"/>
      <c r="L208" s="54" t="str">
        <f t="shared" si="11"/>
        <v>102COJUTEPEQUE</v>
      </c>
      <c r="M208" s="201">
        <v>102</v>
      </c>
      <c r="N208" s="201" t="s">
        <v>179</v>
      </c>
      <c r="O208" s="250" t="s">
        <v>211</v>
      </c>
      <c r="P208" s="235">
        <v>5.833333333333333</v>
      </c>
      <c r="Q208" s="235">
        <v>5.5</v>
      </c>
      <c r="R208" s="235">
        <v>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101SENSUNTEPEQUE</v>
      </c>
      <c r="B209" s="201">
        <v>101</v>
      </c>
      <c r="C209" s="201" t="s">
        <v>181</v>
      </c>
      <c r="D209" s="243" t="s">
        <v>210</v>
      </c>
      <c r="E209" s="235">
        <v>20</v>
      </c>
      <c r="F209" s="235">
        <v>20</v>
      </c>
      <c r="G209" s="235">
        <v>20</v>
      </c>
      <c r="H209" s="235">
        <v>0.56666666666666665</v>
      </c>
      <c r="I209" s="235">
        <v>0.5</v>
      </c>
      <c r="J209" s="235">
        <v>0.6</v>
      </c>
      <c r="L209" s="54" t="str">
        <f t="shared" si="11"/>
        <v>102SANTA ROSA DE LIMA</v>
      </c>
      <c r="M209" s="201">
        <v>102</v>
      </c>
      <c r="N209" s="201" t="s">
        <v>198</v>
      </c>
      <c r="O209" s="250" t="s">
        <v>211</v>
      </c>
      <c r="P209" s="235">
        <v>5</v>
      </c>
      <c r="Q209" s="235">
        <v>5</v>
      </c>
      <c r="R209" s="235">
        <v>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102GERARDO BARRIOS </v>
      </c>
      <c r="B210" s="202">
        <v>102</v>
      </c>
      <c r="C210" s="201" t="s">
        <v>262</v>
      </c>
      <c r="D210" s="243" t="s">
        <v>211</v>
      </c>
      <c r="E210" s="235">
        <v>5</v>
      </c>
      <c r="F210" s="235">
        <v>5</v>
      </c>
      <c r="G210" s="235">
        <v>5</v>
      </c>
      <c r="H210" s="235"/>
      <c r="I210" s="235"/>
      <c r="J210" s="235"/>
      <c r="L210" s="54" t="str">
        <f t="shared" si="11"/>
        <v>102CHALATENANGO</v>
      </c>
      <c r="M210" s="202">
        <v>102</v>
      </c>
      <c r="N210" s="201" t="s">
        <v>176</v>
      </c>
      <c r="O210" s="250" t="s">
        <v>211</v>
      </c>
      <c r="P210" s="235">
        <v>4.5</v>
      </c>
      <c r="Q210" s="235">
        <v>4.5</v>
      </c>
      <c r="R210" s="235">
        <v>4.5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102SANTA ANA</v>
      </c>
      <c r="B211" s="201">
        <v>102</v>
      </c>
      <c r="C211" s="201" t="s">
        <v>172</v>
      </c>
      <c r="D211" s="243" t="s">
        <v>211</v>
      </c>
      <c r="E211" s="235">
        <v>4.5</v>
      </c>
      <c r="F211" s="235">
        <v>4.5</v>
      </c>
      <c r="G211" s="235">
        <v>4.5</v>
      </c>
      <c r="H211" s="235">
        <v>1</v>
      </c>
      <c r="I211" s="235">
        <v>1</v>
      </c>
      <c r="J211" s="235">
        <v>1</v>
      </c>
      <c r="L211" s="54" t="str">
        <f t="shared" si="11"/>
        <v xml:space="preserve">103GERARDO BARRIOS </v>
      </c>
      <c r="M211" s="201">
        <v>103</v>
      </c>
      <c r="N211" s="201" t="s">
        <v>262</v>
      </c>
      <c r="O211" s="250" t="s">
        <v>212</v>
      </c>
      <c r="P211" s="235">
        <v>95</v>
      </c>
      <c r="Q211" s="235">
        <v>95</v>
      </c>
      <c r="R211" s="235">
        <v>95</v>
      </c>
      <c r="S211" s="235">
        <v>1.1000000000000001</v>
      </c>
      <c r="T211" s="235">
        <v>1.1000000000000001</v>
      </c>
      <c r="U211" s="235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102SENSUNTEPEQUE</v>
      </c>
      <c r="B212" s="201">
        <v>102</v>
      </c>
      <c r="C212" s="201" t="s">
        <v>181</v>
      </c>
      <c r="D212" s="243" t="s">
        <v>211</v>
      </c>
      <c r="E212" s="235">
        <v>5.75</v>
      </c>
      <c r="F212" s="235">
        <v>5</v>
      </c>
      <c r="G212" s="235">
        <v>6</v>
      </c>
      <c r="H212" s="235"/>
      <c r="I212" s="235"/>
      <c r="J212" s="235"/>
      <c r="L212" s="54" t="str">
        <f t="shared" si="11"/>
        <v>103COJUTEPEQUE</v>
      </c>
      <c r="M212" s="201">
        <v>103</v>
      </c>
      <c r="N212" s="201" t="s">
        <v>179</v>
      </c>
      <c r="O212" s="250" t="s">
        <v>212</v>
      </c>
      <c r="P212" s="235">
        <v>100</v>
      </c>
      <c r="Q212" s="235">
        <v>100</v>
      </c>
      <c r="R212" s="235">
        <v>100</v>
      </c>
      <c r="S212" s="235">
        <v>1.2333333333333334</v>
      </c>
      <c r="T212" s="235">
        <v>1.2</v>
      </c>
      <c r="U212" s="235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103GERARDO BARRIOS </v>
      </c>
      <c r="B213" s="202">
        <v>103</v>
      </c>
      <c r="C213" s="201" t="s">
        <v>262</v>
      </c>
      <c r="D213" s="243" t="s">
        <v>212</v>
      </c>
      <c r="E213" s="235">
        <v>90</v>
      </c>
      <c r="F213" s="235">
        <v>90</v>
      </c>
      <c r="G213" s="235">
        <v>90</v>
      </c>
      <c r="H213" s="235">
        <v>1</v>
      </c>
      <c r="I213" s="235">
        <v>1</v>
      </c>
      <c r="J213" s="235">
        <v>1</v>
      </c>
      <c r="L213" s="54" t="str">
        <f t="shared" si="11"/>
        <v>103CHALATENANGO</v>
      </c>
      <c r="M213" s="202">
        <v>103</v>
      </c>
      <c r="N213" s="201" t="s">
        <v>176</v>
      </c>
      <c r="O213" s="250" t="s">
        <v>212</v>
      </c>
      <c r="P213" s="235"/>
      <c r="Q213" s="235"/>
      <c r="R213" s="235"/>
      <c r="S213" s="235">
        <v>1</v>
      </c>
      <c r="T213" s="235">
        <v>1</v>
      </c>
      <c r="U213" s="235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103SANTA ANA</v>
      </c>
      <c r="B214" s="202">
        <v>103</v>
      </c>
      <c r="C214" s="201" t="s">
        <v>172</v>
      </c>
      <c r="D214" s="243" t="s">
        <v>212</v>
      </c>
      <c r="E214" s="235"/>
      <c r="F214" s="235"/>
      <c r="G214" s="235"/>
      <c r="H214" s="235">
        <v>1</v>
      </c>
      <c r="I214" s="235">
        <v>1</v>
      </c>
      <c r="J214" s="235">
        <v>1</v>
      </c>
      <c r="L214" s="54" t="str">
        <f t="shared" si="11"/>
        <v xml:space="preserve">105GERARDO BARRIOS </v>
      </c>
      <c r="M214" s="202">
        <v>105</v>
      </c>
      <c r="N214" s="201" t="s">
        <v>262</v>
      </c>
      <c r="O214" s="250" t="s">
        <v>267</v>
      </c>
      <c r="P214" s="235">
        <v>10.166666666666666</v>
      </c>
      <c r="Q214" s="235">
        <v>10</v>
      </c>
      <c r="R214" s="235">
        <v>10.5</v>
      </c>
      <c r="S214" s="235">
        <v>0.15</v>
      </c>
      <c r="T214" s="235">
        <v>0.15</v>
      </c>
      <c r="U214" s="235">
        <v>0.15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103SENSUNTEPEQUE</v>
      </c>
      <c r="B215" s="201">
        <v>103</v>
      </c>
      <c r="C215" s="201" t="s">
        <v>181</v>
      </c>
      <c r="D215" s="243" t="s">
        <v>212</v>
      </c>
      <c r="E215" s="235">
        <v>91.666666666666671</v>
      </c>
      <c r="F215" s="235">
        <v>90</v>
      </c>
      <c r="G215" s="235">
        <v>95</v>
      </c>
      <c r="H215" s="235">
        <v>1.2437499999999999</v>
      </c>
      <c r="I215" s="235">
        <v>1.2</v>
      </c>
      <c r="J215" s="235">
        <v>1.25</v>
      </c>
      <c r="L215" s="54" t="str">
        <f t="shared" si="11"/>
        <v>105COJUTEPEQUE</v>
      </c>
      <c r="M215" s="201">
        <v>105</v>
      </c>
      <c r="N215" s="201" t="s">
        <v>179</v>
      </c>
      <c r="O215" s="250" t="s">
        <v>267</v>
      </c>
      <c r="P215" s="235">
        <v>12.333333333333334</v>
      </c>
      <c r="Q215" s="235">
        <v>12</v>
      </c>
      <c r="R215" s="235">
        <v>13</v>
      </c>
      <c r="S215" s="235">
        <v>0.20000000000000004</v>
      </c>
      <c r="T215" s="235">
        <v>0.2</v>
      </c>
      <c r="U215" s="235">
        <v>0.2</v>
      </c>
      <c r="W215" s="45" t="str">
        <f t="shared" si="5"/>
        <v/>
      </c>
    </row>
    <row r="216" spans="1:29" ht="15.75">
      <c r="A216" s="175" t="str">
        <f t="shared" si="12"/>
        <v xml:space="preserve">105GERARDO BARRIOS </v>
      </c>
      <c r="B216" s="202">
        <v>105</v>
      </c>
      <c r="C216" s="201" t="s">
        <v>262</v>
      </c>
      <c r="D216" s="243" t="s">
        <v>267</v>
      </c>
      <c r="E216" s="235">
        <v>14</v>
      </c>
      <c r="F216" s="235">
        <v>14</v>
      </c>
      <c r="G216" s="235">
        <v>14</v>
      </c>
      <c r="H216" s="235">
        <v>0.2</v>
      </c>
      <c r="I216" s="235">
        <v>0.2</v>
      </c>
      <c r="J216" s="235">
        <v>0.2</v>
      </c>
      <c r="L216" s="54" t="str">
        <f t="shared" si="11"/>
        <v>105SANTA ROSA DE LIMA</v>
      </c>
      <c r="M216" s="202">
        <v>105</v>
      </c>
      <c r="N216" s="201" t="s">
        <v>198</v>
      </c>
      <c r="O216" s="250" t="s">
        <v>267</v>
      </c>
      <c r="P216" s="235">
        <v>12</v>
      </c>
      <c r="Q216" s="235">
        <v>12</v>
      </c>
      <c r="R216" s="235">
        <v>12</v>
      </c>
      <c r="S216" s="235">
        <v>0.15</v>
      </c>
      <c r="T216" s="235">
        <v>0.15</v>
      </c>
      <c r="U216" s="235">
        <v>0.15</v>
      </c>
      <c r="W216" s="45" t="str">
        <f t="shared" ref="W216:W234" si="13">+X216&amp;Y216</f>
        <v/>
      </c>
    </row>
    <row r="217" spans="1:29" ht="15.75">
      <c r="A217" s="175" t="str">
        <f t="shared" si="12"/>
        <v>105SAN MIGUEL</v>
      </c>
      <c r="B217" s="201">
        <v>105</v>
      </c>
      <c r="C217" s="201" t="s">
        <v>174</v>
      </c>
      <c r="D217" s="243" t="s">
        <v>267</v>
      </c>
      <c r="E217" s="235">
        <v>12.2</v>
      </c>
      <c r="F217" s="235">
        <v>12</v>
      </c>
      <c r="G217" s="235">
        <v>13</v>
      </c>
      <c r="H217" s="235">
        <v>0.15</v>
      </c>
      <c r="I217" s="235">
        <v>0.15</v>
      </c>
      <c r="J217" s="235">
        <v>0.15</v>
      </c>
      <c r="L217" s="54" t="str">
        <f t="shared" si="11"/>
        <v>105CHALATENANGO</v>
      </c>
      <c r="M217" s="201">
        <v>105</v>
      </c>
      <c r="N217" s="201" t="s">
        <v>176</v>
      </c>
      <c r="O217" s="250" t="s">
        <v>267</v>
      </c>
      <c r="P217" s="235">
        <v>12</v>
      </c>
      <c r="Q217" s="235">
        <v>12</v>
      </c>
      <c r="R217" s="235">
        <v>12</v>
      </c>
      <c r="S217" s="235">
        <v>0.15</v>
      </c>
      <c r="T217" s="235">
        <v>0.15</v>
      </c>
      <c r="U217" s="235">
        <v>0.15</v>
      </c>
      <c r="W217" s="45" t="str">
        <f t="shared" si="13"/>
        <v/>
      </c>
    </row>
    <row r="218" spans="1:29" ht="15.75">
      <c r="A218" s="175" t="str">
        <f t="shared" si="12"/>
        <v>105SANTA ANA</v>
      </c>
      <c r="B218" s="201">
        <v>105</v>
      </c>
      <c r="C218" s="201" t="s">
        <v>172</v>
      </c>
      <c r="D218" s="243" t="s">
        <v>267</v>
      </c>
      <c r="E218" s="235">
        <v>11.666666666666666</v>
      </c>
      <c r="F218" s="235">
        <v>10</v>
      </c>
      <c r="G218" s="235">
        <v>12</v>
      </c>
      <c r="H218" s="235">
        <v>0.15</v>
      </c>
      <c r="I218" s="235">
        <v>0.15</v>
      </c>
      <c r="J218" s="235">
        <v>0.15</v>
      </c>
      <c r="L218" s="54" t="str">
        <f t="shared" si="11"/>
        <v xml:space="preserve">107GERARDO BARRIOS </v>
      </c>
      <c r="M218" s="201">
        <v>107</v>
      </c>
      <c r="N218" s="201" t="s">
        <v>262</v>
      </c>
      <c r="O218" s="250" t="s">
        <v>288</v>
      </c>
      <c r="P218" s="235">
        <v>45</v>
      </c>
      <c r="Q218" s="235">
        <v>45</v>
      </c>
      <c r="R218" s="235">
        <v>45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105SENSUNTEPEQUE</v>
      </c>
      <c r="B219" s="201">
        <v>105</v>
      </c>
      <c r="C219" s="201" t="s">
        <v>181</v>
      </c>
      <c r="D219" s="243" t="s">
        <v>267</v>
      </c>
      <c r="E219" s="235">
        <v>12.166666666666666</v>
      </c>
      <c r="F219" s="235">
        <v>12</v>
      </c>
      <c r="G219" s="235">
        <v>13</v>
      </c>
      <c r="H219" s="235">
        <v>0.19999999999999998</v>
      </c>
      <c r="I219" s="235">
        <v>0.2</v>
      </c>
      <c r="J219" s="235">
        <v>0.2</v>
      </c>
      <c r="L219" s="54" t="str">
        <f t="shared" si="11"/>
        <v>109MERCADO CENTRAL</v>
      </c>
      <c r="M219" s="201">
        <v>109</v>
      </c>
      <c r="N219" s="201" t="s">
        <v>229</v>
      </c>
      <c r="O219" s="250" t="s">
        <v>215</v>
      </c>
      <c r="P219" s="235">
        <v>4.75</v>
      </c>
      <c r="Q219" s="235">
        <v>4.75</v>
      </c>
      <c r="R219" s="235">
        <v>4.75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 xml:space="preserve">107GERARDO BARRIOS </v>
      </c>
      <c r="B220" s="202">
        <v>107</v>
      </c>
      <c r="C220" s="201" t="s">
        <v>262</v>
      </c>
      <c r="D220" s="243" t="s">
        <v>288</v>
      </c>
      <c r="E220" s="235">
        <v>40</v>
      </c>
      <c r="F220" s="235">
        <v>40</v>
      </c>
      <c r="G220" s="235">
        <v>40</v>
      </c>
      <c r="H220" s="235">
        <v>0.5</v>
      </c>
      <c r="I220" s="235">
        <v>0.5</v>
      </c>
      <c r="J220" s="235">
        <v>0.5</v>
      </c>
      <c r="L220" s="54" t="str">
        <f t="shared" si="11"/>
        <v>109COJUTEPEQUE</v>
      </c>
      <c r="M220" s="202">
        <v>109</v>
      </c>
      <c r="N220" s="201" t="s">
        <v>179</v>
      </c>
      <c r="O220" s="250" t="s">
        <v>215</v>
      </c>
      <c r="P220" s="235">
        <v>5</v>
      </c>
      <c r="Q220" s="235">
        <v>5</v>
      </c>
      <c r="R220" s="235">
        <v>5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107SENSUNTEPEQUE</v>
      </c>
      <c r="B221" s="201">
        <v>107</v>
      </c>
      <c r="C221" s="201" t="s">
        <v>181</v>
      </c>
      <c r="D221" s="243" t="s">
        <v>288</v>
      </c>
      <c r="E221" s="235">
        <v>70</v>
      </c>
      <c r="F221" s="235">
        <v>70</v>
      </c>
      <c r="G221" s="235">
        <v>70</v>
      </c>
      <c r="H221" s="235">
        <v>0.91999999999999993</v>
      </c>
      <c r="I221" s="235">
        <v>0.9</v>
      </c>
      <c r="J221" s="235">
        <v>1</v>
      </c>
      <c r="L221" s="54" t="str">
        <f t="shared" si="11"/>
        <v>109SANTA ROSA DE LIMA</v>
      </c>
      <c r="M221" s="201">
        <v>109</v>
      </c>
      <c r="N221" s="201" t="s">
        <v>198</v>
      </c>
      <c r="O221" s="250" t="s">
        <v>215</v>
      </c>
      <c r="P221" s="235">
        <v>4</v>
      </c>
      <c r="Q221" s="235">
        <v>4</v>
      </c>
      <c r="R221" s="235">
        <v>4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109SAN MIGUEL</v>
      </c>
      <c r="B222" s="201">
        <v>109</v>
      </c>
      <c r="C222" s="201" t="s">
        <v>174</v>
      </c>
      <c r="D222" s="243" t="s">
        <v>215</v>
      </c>
      <c r="E222" s="235">
        <v>4.833333333333333</v>
      </c>
      <c r="F222" s="235">
        <v>4.5</v>
      </c>
      <c r="G222" s="235">
        <v>5</v>
      </c>
      <c r="H222" s="235"/>
      <c r="I222" s="235"/>
      <c r="J222" s="235"/>
      <c r="L222" s="54" t="str">
        <f t="shared" si="11"/>
        <v>109CHALATENANGO</v>
      </c>
      <c r="M222" s="201">
        <v>109</v>
      </c>
      <c r="N222" s="201" t="s">
        <v>176</v>
      </c>
      <c r="O222" s="250" t="s">
        <v>215</v>
      </c>
      <c r="P222" s="235">
        <v>5</v>
      </c>
      <c r="Q222" s="235">
        <v>5</v>
      </c>
      <c r="R222" s="235">
        <v>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109SANTA ANA</v>
      </c>
      <c r="B223" s="202">
        <v>109</v>
      </c>
      <c r="C223" s="201" t="s">
        <v>172</v>
      </c>
      <c r="D223" s="243" t="s">
        <v>215</v>
      </c>
      <c r="E223" s="235">
        <v>4.3375000000000004</v>
      </c>
      <c r="F223" s="235">
        <v>4.25</v>
      </c>
      <c r="G223" s="235">
        <v>4.5</v>
      </c>
      <c r="H223" s="235"/>
      <c r="I223" s="235"/>
      <c r="J223" s="235"/>
      <c r="L223" s="54" t="str">
        <f t="shared" si="11"/>
        <v>110MERCADO CENTRAL</v>
      </c>
      <c r="M223" s="202">
        <v>110</v>
      </c>
      <c r="N223" s="201" t="s">
        <v>229</v>
      </c>
      <c r="O223" s="250" t="s">
        <v>216</v>
      </c>
      <c r="P223" s="235">
        <v>4.5</v>
      </c>
      <c r="Q223" s="235">
        <v>4.5</v>
      </c>
      <c r="R223" s="235">
        <v>4.5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109SENSUNTEPEQUE</v>
      </c>
      <c r="B224" s="201">
        <v>109</v>
      </c>
      <c r="C224" s="201" t="s">
        <v>181</v>
      </c>
      <c r="D224" s="243" t="s">
        <v>215</v>
      </c>
      <c r="E224" s="235">
        <v>5</v>
      </c>
      <c r="F224" s="235">
        <v>5</v>
      </c>
      <c r="G224" s="235">
        <v>5</v>
      </c>
      <c r="H224" s="235"/>
      <c r="I224" s="235"/>
      <c r="J224" s="235"/>
      <c r="L224" s="54" t="str">
        <f t="shared" si="11"/>
        <v>110COJUTEPEQUE</v>
      </c>
      <c r="M224" s="201">
        <v>110</v>
      </c>
      <c r="N224" s="201" t="s">
        <v>179</v>
      </c>
      <c r="O224" s="250" t="s">
        <v>216</v>
      </c>
      <c r="P224" s="235">
        <v>4.625</v>
      </c>
      <c r="Q224" s="235">
        <v>4.5</v>
      </c>
      <c r="R224" s="235">
        <v>4.75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110SAN MIGUEL</v>
      </c>
      <c r="B225" s="201">
        <v>110</v>
      </c>
      <c r="C225" s="201" t="s">
        <v>174</v>
      </c>
      <c r="D225" s="243" t="s">
        <v>216</v>
      </c>
      <c r="E225" s="235">
        <v>4.833333333333333</v>
      </c>
      <c r="F225" s="235">
        <v>4.5</v>
      </c>
      <c r="G225" s="235">
        <v>5</v>
      </c>
      <c r="H225" s="235"/>
      <c r="I225" s="235"/>
      <c r="J225" s="235"/>
      <c r="L225" s="54" t="str">
        <f t="shared" si="11"/>
        <v>110SANTA ROSA DE LIMA</v>
      </c>
      <c r="M225" s="201">
        <v>110</v>
      </c>
      <c r="N225" s="201" t="s">
        <v>198</v>
      </c>
      <c r="O225" s="250" t="s">
        <v>216</v>
      </c>
      <c r="P225" s="235">
        <v>4</v>
      </c>
      <c r="Q225" s="235">
        <v>4</v>
      </c>
      <c r="R225" s="235">
        <v>4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110SANTA ANA</v>
      </c>
      <c r="B226" s="201">
        <v>110</v>
      </c>
      <c r="C226" s="201" t="s">
        <v>172</v>
      </c>
      <c r="D226" s="243" t="s">
        <v>216</v>
      </c>
      <c r="E226" s="235">
        <v>4.3375000000000004</v>
      </c>
      <c r="F226" s="235">
        <v>4.25</v>
      </c>
      <c r="G226" s="235">
        <v>4.5</v>
      </c>
      <c r="H226" s="235"/>
      <c r="I226" s="235"/>
      <c r="J226" s="235"/>
      <c r="L226" s="54" t="str">
        <f t="shared" si="11"/>
        <v>110CHALATENANGO</v>
      </c>
      <c r="M226" s="201">
        <v>110</v>
      </c>
      <c r="N226" s="201" t="s">
        <v>176</v>
      </c>
      <c r="O226" s="250" t="s">
        <v>216</v>
      </c>
      <c r="P226" s="235">
        <v>5</v>
      </c>
      <c r="Q226" s="235">
        <v>5</v>
      </c>
      <c r="R226" s="235">
        <v>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110SENSUNTEPEQUE</v>
      </c>
      <c r="B227" s="202">
        <v>110</v>
      </c>
      <c r="C227" s="201" t="s">
        <v>181</v>
      </c>
      <c r="D227" s="243" t="s">
        <v>216</v>
      </c>
      <c r="E227" s="235">
        <v>5</v>
      </c>
      <c r="F227" s="235">
        <v>5</v>
      </c>
      <c r="G227" s="235">
        <v>5</v>
      </c>
      <c r="H227" s="235"/>
      <c r="I227" s="235"/>
      <c r="J227" s="235"/>
      <c r="L227" s="54" t="str">
        <f t="shared" si="11"/>
        <v>111MERCADO CENTRAL</v>
      </c>
      <c r="M227" s="202">
        <v>111</v>
      </c>
      <c r="N227" s="201" t="s">
        <v>229</v>
      </c>
      <c r="O227" s="250" t="s">
        <v>217</v>
      </c>
      <c r="P227" s="235">
        <v>4.5</v>
      </c>
      <c r="Q227" s="235">
        <v>4.5</v>
      </c>
      <c r="R227" s="235">
        <v>4.5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111SAN MIGUEL</v>
      </c>
      <c r="B228" s="201">
        <v>111</v>
      </c>
      <c r="C228" s="201" t="s">
        <v>174</v>
      </c>
      <c r="D228" s="243" t="s">
        <v>217</v>
      </c>
      <c r="E228" s="235">
        <v>4</v>
      </c>
      <c r="F228" s="235">
        <v>4</v>
      </c>
      <c r="G228" s="235">
        <v>4</v>
      </c>
      <c r="H228" s="235"/>
      <c r="I228" s="235"/>
      <c r="J228" s="235"/>
      <c r="L228" s="54" t="str">
        <f t="shared" si="11"/>
        <v>111COJUTEPEQUE</v>
      </c>
      <c r="M228" s="201">
        <v>111</v>
      </c>
      <c r="N228" s="201" t="s">
        <v>179</v>
      </c>
      <c r="O228" s="250" t="s">
        <v>217</v>
      </c>
      <c r="P228" s="235">
        <v>4.625</v>
      </c>
      <c r="Q228" s="235">
        <v>4.5</v>
      </c>
      <c r="R228" s="235">
        <v>4.75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111SANTA ANA</v>
      </c>
      <c r="B229" s="202">
        <v>111</v>
      </c>
      <c r="C229" s="201" t="s">
        <v>172</v>
      </c>
      <c r="D229" s="243" t="s">
        <v>217</v>
      </c>
      <c r="E229" s="235">
        <v>4.3375000000000004</v>
      </c>
      <c r="F229" s="235">
        <v>4.25</v>
      </c>
      <c r="G229" s="235">
        <v>4.5</v>
      </c>
      <c r="H229" s="235"/>
      <c r="I229" s="235"/>
      <c r="J229" s="235"/>
      <c r="L229" s="54" t="str">
        <f t="shared" si="11"/>
        <v>111SANTA ROSA DE LIMA</v>
      </c>
      <c r="M229" s="202">
        <v>111</v>
      </c>
      <c r="N229" s="201" t="s">
        <v>198</v>
      </c>
      <c r="O229" s="250" t="s">
        <v>217</v>
      </c>
      <c r="P229" s="235">
        <v>4</v>
      </c>
      <c r="Q229" s="235">
        <v>4</v>
      </c>
      <c r="R229" s="235">
        <v>4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111SENSUNTEPEQUE</v>
      </c>
      <c r="B230" s="201">
        <v>111</v>
      </c>
      <c r="C230" s="201" t="s">
        <v>181</v>
      </c>
      <c r="D230" s="243" t="s">
        <v>217</v>
      </c>
      <c r="E230" s="235">
        <v>5</v>
      </c>
      <c r="F230" s="235">
        <v>5</v>
      </c>
      <c r="G230" s="235">
        <v>5</v>
      </c>
      <c r="H230" s="235"/>
      <c r="I230" s="235"/>
      <c r="J230" s="235"/>
      <c r="L230" s="54" t="str">
        <f t="shared" si="11"/>
        <v>111CHALATENANGO</v>
      </c>
      <c r="M230" s="201">
        <v>111</v>
      </c>
      <c r="N230" s="201" t="s">
        <v>176</v>
      </c>
      <c r="O230" s="250" t="s">
        <v>217</v>
      </c>
      <c r="P230" s="235">
        <v>5</v>
      </c>
      <c r="Q230" s="235">
        <v>5</v>
      </c>
      <c r="R230" s="235">
        <v>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112SAN MIGUEL</v>
      </c>
      <c r="B231" s="201">
        <v>112</v>
      </c>
      <c r="C231" s="201" t="s">
        <v>174</v>
      </c>
      <c r="D231" s="243" t="s">
        <v>218</v>
      </c>
      <c r="E231" s="235">
        <v>3.5833333333333335</v>
      </c>
      <c r="F231" s="235">
        <v>3.5</v>
      </c>
      <c r="G231" s="235">
        <v>3.75</v>
      </c>
      <c r="H231" s="235"/>
      <c r="I231" s="235"/>
      <c r="J231" s="235"/>
      <c r="L231" s="54" t="str">
        <f t="shared" si="11"/>
        <v>112MERCADO CENTRAL</v>
      </c>
      <c r="M231" s="201">
        <v>112</v>
      </c>
      <c r="N231" s="201" t="s">
        <v>229</v>
      </c>
      <c r="O231" s="250" t="s">
        <v>218</v>
      </c>
      <c r="P231" s="235">
        <v>4.5</v>
      </c>
      <c r="Q231" s="235">
        <v>4.5</v>
      </c>
      <c r="R231" s="235">
        <v>4.5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112SANTA ANA</v>
      </c>
      <c r="B232" s="202">
        <v>112</v>
      </c>
      <c r="C232" s="201" t="s">
        <v>172</v>
      </c>
      <c r="D232" s="243" t="s">
        <v>218</v>
      </c>
      <c r="E232" s="235">
        <v>3.6875</v>
      </c>
      <c r="F232" s="235">
        <v>3.5</v>
      </c>
      <c r="G232" s="235">
        <v>3.75</v>
      </c>
      <c r="H232" s="235"/>
      <c r="I232" s="235"/>
      <c r="J232" s="235"/>
      <c r="L232" s="54" t="str">
        <f t="shared" si="11"/>
        <v>112COJUTEPEQUE</v>
      </c>
      <c r="M232" s="202">
        <v>112</v>
      </c>
      <c r="N232" s="201" t="s">
        <v>179</v>
      </c>
      <c r="O232" s="250" t="s">
        <v>218</v>
      </c>
      <c r="P232" s="235">
        <v>4</v>
      </c>
      <c r="Q232" s="235">
        <v>4</v>
      </c>
      <c r="R232" s="235">
        <v>4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112SENSUNTEPEQUE</v>
      </c>
      <c r="B233" s="201">
        <v>112</v>
      </c>
      <c r="C233" s="201" t="s">
        <v>181</v>
      </c>
      <c r="D233" s="243" t="s">
        <v>218</v>
      </c>
      <c r="E233" s="235">
        <v>4</v>
      </c>
      <c r="F233" s="235">
        <v>4</v>
      </c>
      <c r="G233" s="235">
        <v>4</v>
      </c>
      <c r="H233" s="235"/>
      <c r="I233" s="235"/>
      <c r="J233" s="235"/>
      <c r="L233" s="54" t="str">
        <f t="shared" si="11"/>
        <v>112SANTA ROSA DE LIMA</v>
      </c>
      <c r="M233" s="201">
        <v>112</v>
      </c>
      <c r="N233" s="201" t="s">
        <v>198</v>
      </c>
      <c r="O233" s="250" t="s">
        <v>218</v>
      </c>
      <c r="P233" s="235">
        <v>4</v>
      </c>
      <c r="Q233" s="235">
        <v>4</v>
      </c>
      <c r="R233" s="235">
        <v>4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113SAN MIGUEL</v>
      </c>
      <c r="B234" s="201">
        <v>113</v>
      </c>
      <c r="C234" s="201" t="s">
        <v>174</v>
      </c>
      <c r="D234" s="243" t="s">
        <v>219</v>
      </c>
      <c r="E234" s="235">
        <v>4</v>
      </c>
      <c r="F234" s="235">
        <v>4</v>
      </c>
      <c r="G234" s="235">
        <v>4</v>
      </c>
      <c r="H234" s="235"/>
      <c r="I234" s="235"/>
      <c r="J234" s="235"/>
      <c r="L234" s="54" t="str">
        <f t="shared" si="11"/>
        <v>112CHALATENANGO</v>
      </c>
      <c r="M234" s="201">
        <v>112</v>
      </c>
      <c r="N234" s="201" t="s">
        <v>176</v>
      </c>
      <c r="O234" s="250" t="s">
        <v>218</v>
      </c>
      <c r="P234" s="235">
        <v>4.625</v>
      </c>
      <c r="Q234" s="235">
        <v>4.5</v>
      </c>
      <c r="R234" s="235">
        <v>4.75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113SANTA ANA</v>
      </c>
      <c r="B235" s="201">
        <v>113</v>
      </c>
      <c r="C235" s="201" t="s">
        <v>172</v>
      </c>
      <c r="D235" s="243" t="s">
        <v>219</v>
      </c>
      <c r="E235" s="235">
        <v>4</v>
      </c>
      <c r="F235" s="235">
        <v>4</v>
      </c>
      <c r="G235" s="235">
        <v>4</v>
      </c>
      <c r="H235" s="235"/>
      <c r="I235" s="235"/>
      <c r="J235" s="235"/>
      <c r="L235" s="54" t="str">
        <f t="shared" si="11"/>
        <v>113MERCADO CENTRAL</v>
      </c>
      <c r="M235" s="201">
        <v>113</v>
      </c>
      <c r="N235" s="201" t="s">
        <v>229</v>
      </c>
      <c r="O235" s="250" t="s">
        <v>219</v>
      </c>
      <c r="P235" s="235">
        <v>4</v>
      </c>
      <c r="Q235" s="235">
        <v>4</v>
      </c>
      <c r="R235" s="235">
        <v>4</v>
      </c>
      <c r="S235" s="235"/>
      <c r="T235" s="235"/>
      <c r="U235" s="235"/>
      <c r="W235" s="45"/>
    </row>
    <row r="236" spans="1:23" ht="15.75">
      <c r="A236" s="175" t="str">
        <f t="shared" si="12"/>
        <v>113SENSUNTEPEQUE</v>
      </c>
      <c r="B236" s="201">
        <v>113</v>
      </c>
      <c r="C236" s="201" t="s">
        <v>181</v>
      </c>
      <c r="D236" s="243" t="s">
        <v>219</v>
      </c>
      <c r="E236" s="235">
        <v>4.5</v>
      </c>
      <c r="F236" s="235">
        <v>4.5</v>
      </c>
      <c r="G236" s="235">
        <v>4.5</v>
      </c>
      <c r="H236" s="235"/>
      <c r="I236" s="235"/>
      <c r="J236" s="235"/>
      <c r="L236" s="54" t="str">
        <f t="shared" si="11"/>
        <v>113COJUTEPEQUE</v>
      </c>
      <c r="M236" s="201">
        <v>113</v>
      </c>
      <c r="N236" s="201" t="s">
        <v>179</v>
      </c>
      <c r="O236" s="250" t="s">
        <v>219</v>
      </c>
      <c r="P236" s="235">
        <v>4.5</v>
      </c>
      <c r="Q236" s="235">
        <v>4.5</v>
      </c>
      <c r="R236" s="235">
        <v>4.5</v>
      </c>
      <c r="S236" s="235"/>
      <c r="T236" s="235"/>
      <c r="U236" s="235"/>
      <c r="W236" s="45"/>
    </row>
    <row r="237" spans="1:23" ht="15.75">
      <c r="A237" s="175" t="str">
        <f t="shared" si="12"/>
        <v>114SAN MIGUEL</v>
      </c>
      <c r="B237" s="202">
        <v>114</v>
      </c>
      <c r="C237" s="201" t="s">
        <v>174</v>
      </c>
      <c r="D237" s="243" t="s">
        <v>220</v>
      </c>
      <c r="E237" s="235">
        <v>3.9166666666666665</v>
      </c>
      <c r="F237" s="235">
        <v>3.75</v>
      </c>
      <c r="G237" s="235">
        <v>4</v>
      </c>
      <c r="H237" s="235"/>
      <c r="I237" s="235"/>
      <c r="J237" s="235"/>
      <c r="L237" s="54" t="str">
        <f t="shared" si="11"/>
        <v>113SANTA ROSA DE LIMA</v>
      </c>
      <c r="M237" s="202">
        <v>113</v>
      </c>
      <c r="N237" s="201" t="s">
        <v>198</v>
      </c>
      <c r="O237" s="250" t="s">
        <v>219</v>
      </c>
      <c r="P237" s="235">
        <v>4</v>
      </c>
      <c r="Q237" s="235">
        <v>4</v>
      </c>
      <c r="R237" s="235">
        <v>4</v>
      </c>
      <c r="S237" s="235"/>
      <c r="T237" s="235"/>
      <c r="U237" s="235"/>
      <c r="W237" s="45"/>
    </row>
    <row r="238" spans="1:23" ht="15.75">
      <c r="A238" s="175" t="str">
        <f t="shared" si="12"/>
        <v>114SANTA ANA</v>
      </c>
      <c r="B238" s="201">
        <v>114</v>
      </c>
      <c r="C238" s="201" t="s">
        <v>172</v>
      </c>
      <c r="D238" s="243" t="s">
        <v>220</v>
      </c>
      <c r="E238" s="235">
        <v>4</v>
      </c>
      <c r="F238" s="235">
        <v>4</v>
      </c>
      <c r="G238" s="235">
        <v>4</v>
      </c>
      <c r="H238" s="235"/>
      <c r="I238" s="235"/>
      <c r="J238" s="235"/>
      <c r="L238" s="54" t="str">
        <f t="shared" si="11"/>
        <v>113CHALATENANGO</v>
      </c>
      <c r="M238" s="201">
        <v>113</v>
      </c>
      <c r="N238" s="201" t="s">
        <v>176</v>
      </c>
      <c r="O238" s="250" t="s">
        <v>219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114SENSUNTEPEQUE</v>
      </c>
      <c r="B239" s="202">
        <v>114</v>
      </c>
      <c r="C239" s="201" t="s">
        <v>181</v>
      </c>
      <c r="D239" s="243" t="s">
        <v>220</v>
      </c>
      <c r="E239" s="235">
        <v>4.5</v>
      </c>
      <c r="F239" s="235">
        <v>4.5</v>
      </c>
      <c r="G239" s="235">
        <v>4.5</v>
      </c>
      <c r="H239" s="235"/>
      <c r="I239" s="235"/>
      <c r="J239" s="235"/>
      <c r="L239" s="54" t="str">
        <f t="shared" si="11"/>
        <v>114MERCADO CENTRAL</v>
      </c>
      <c r="M239" s="202">
        <v>114</v>
      </c>
      <c r="N239" s="201" t="s">
        <v>229</v>
      </c>
      <c r="O239" s="250" t="s">
        <v>220</v>
      </c>
      <c r="P239" s="235">
        <v>4.25</v>
      </c>
      <c r="Q239" s="235">
        <v>4.25</v>
      </c>
      <c r="R239" s="235">
        <v>4.25</v>
      </c>
      <c r="S239" s="235"/>
      <c r="T239" s="235"/>
      <c r="U239" s="235"/>
      <c r="W239" s="45"/>
    </row>
    <row r="240" spans="1:23" ht="15.75">
      <c r="A240" s="175" t="str">
        <f t="shared" si="12"/>
        <v>115SAN MIGUEL</v>
      </c>
      <c r="B240" s="201">
        <v>115</v>
      </c>
      <c r="C240" s="201" t="s">
        <v>174</v>
      </c>
      <c r="D240" s="243" t="s">
        <v>221</v>
      </c>
      <c r="E240" s="235">
        <v>4</v>
      </c>
      <c r="F240" s="235">
        <v>4</v>
      </c>
      <c r="G240" s="235">
        <v>4</v>
      </c>
      <c r="H240" s="235"/>
      <c r="I240" s="235"/>
      <c r="J240" s="235"/>
      <c r="L240" s="54" t="str">
        <f t="shared" si="11"/>
        <v>114COJUTEPEQUE</v>
      </c>
      <c r="M240" s="201">
        <v>114</v>
      </c>
      <c r="N240" s="201" t="s">
        <v>179</v>
      </c>
      <c r="O240" s="250" t="s">
        <v>220</v>
      </c>
      <c r="P240" s="235">
        <v>4.25</v>
      </c>
      <c r="Q240" s="235">
        <v>4</v>
      </c>
      <c r="R240" s="235">
        <v>4.5</v>
      </c>
      <c r="S240" s="235"/>
      <c r="T240" s="235"/>
      <c r="U240" s="235"/>
      <c r="W240" s="45"/>
    </row>
    <row r="241" spans="1:23" ht="15.75">
      <c r="A241" s="175" t="str">
        <f t="shared" si="12"/>
        <v>115SANTA ANA</v>
      </c>
      <c r="B241" s="202">
        <v>115</v>
      </c>
      <c r="C241" s="201" t="s">
        <v>172</v>
      </c>
      <c r="D241" s="243" t="s">
        <v>221</v>
      </c>
      <c r="E241" s="235">
        <v>4</v>
      </c>
      <c r="F241" s="235">
        <v>4</v>
      </c>
      <c r="G241" s="235">
        <v>4</v>
      </c>
      <c r="H241" s="235"/>
      <c r="I241" s="235"/>
      <c r="J241" s="235"/>
      <c r="L241" s="54" t="str">
        <f t="shared" si="11"/>
        <v>114SANTA ROSA DE LIMA</v>
      </c>
      <c r="M241" s="202">
        <v>114</v>
      </c>
      <c r="N241" s="201" t="s">
        <v>198</v>
      </c>
      <c r="O241" s="250" t="s">
        <v>220</v>
      </c>
      <c r="P241" s="235">
        <v>4</v>
      </c>
      <c r="Q241" s="235">
        <v>4</v>
      </c>
      <c r="R241" s="235">
        <v>4</v>
      </c>
      <c r="S241" s="235"/>
      <c r="T241" s="235"/>
      <c r="U241" s="235"/>
      <c r="W241" s="45"/>
    </row>
    <row r="242" spans="1:23" ht="15.75">
      <c r="A242" s="175" t="str">
        <f t="shared" si="12"/>
        <v>115SENSUNTEPEQUE</v>
      </c>
      <c r="B242" s="202">
        <v>115</v>
      </c>
      <c r="C242" s="201" t="s">
        <v>181</v>
      </c>
      <c r="D242" s="243" t="s">
        <v>221</v>
      </c>
      <c r="E242" s="235">
        <v>4</v>
      </c>
      <c r="F242" s="235">
        <v>4</v>
      </c>
      <c r="G242" s="235">
        <v>4</v>
      </c>
      <c r="H242" s="235"/>
      <c r="I242" s="235"/>
      <c r="J242" s="235"/>
      <c r="L242" s="54" t="str">
        <f t="shared" si="11"/>
        <v>114CHALATENANGO</v>
      </c>
      <c r="M242" s="202">
        <v>114</v>
      </c>
      <c r="N242" s="201" t="s">
        <v>176</v>
      </c>
      <c r="O242" s="250" t="s">
        <v>220</v>
      </c>
      <c r="P242" s="235">
        <v>5</v>
      </c>
      <c r="Q242" s="235">
        <v>5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>116SAN MIGUEL</v>
      </c>
      <c r="B243" s="201">
        <v>116</v>
      </c>
      <c r="C243" s="201" t="s">
        <v>174</v>
      </c>
      <c r="D243" s="243" t="s">
        <v>222</v>
      </c>
      <c r="E243" s="235">
        <v>4</v>
      </c>
      <c r="F243" s="235">
        <v>4</v>
      </c>
      <c r="G243" s="235">
        <v>4</v>
      </c>
      <c r="H243" s="235"/>
      <c r="I243" s="235"/>
      <c r="J243" s="235"/>
      <c r="L243" s="54" t="str">
        <f t="shared" si="11"/>
        <v>115MERCADO CENTRAL</v>
      </c>
      <c r="M243" s="201">
        <v>115</v>
      </c>
      <c r="N243" s="201" t="s">
        <v>229</v>
      </c>
      <c r="O243" s="250" t="s">
        <v>221</v>
      </c>
      <c r="P243" s="235">
        <v>4</v>
      </c>
      <c r="Q243" s="235">
        <v>4</v>
      </c>
      <c r="R243" s="235">
        <v>4</v>
      </c>
      <c r="S243" s="235"/>
      <c r="T243" s="235"/>
      <c r="U243" s="235"/>
      <c r="W243" s="45"/>
    </row>
    <row r="244" spans="1:23" ht="15.75">
      <c r="A244" s="175" t="str">
        <f t="shared" si="12"/>
        <v>116SANTA ANA</v>
      </c>
      <c r="B244" s="202">
        <v>116</v>
      </c>
      <c r="C244" s="201" t="s">
        <v>172</v>
      </c>
      <c r="D244" s="243" t="s">
        <v>222</v>
      </c>
      <c r="E244" s="235">
        <v>4</v>
      </c>
      <c r="F244" s="235">
        <v>4</v>
      </c>
      <c r="G244" s="235">
        <v>4</v>
      </c>
      <c r="H244" s="235"/>
      <c r="I244" s="235"/>
      <c r="J244" s="235"/>
      <c r="L244" s="54" t="str">
        <f t="shared" si="11"/>
        <v>115COJUTEPEQUE</v>
      </c>
      <c r="M244" s="202">
        <v>115</v>
      </c>
      <c r="N244" s="201" t="s">
        <v>179</v>
      </c>
      <c r="O244" s="250" t="s">
        <v>221</v>
      </c>
      <c r="P244" s="235">
        <v>4</v>
      </c>
      <c r="Q244" s="235">
        <v>4</v>
      </c>
      <c r="R244" s="235">
        <v>4</v>
      </c>
      <c r="S244" s="235"/>
      <c r="T244" s="235"/>
      <c r="U244" s="235"/>
      <c r="W244" s="45"/>
    </row>
    <row r="245" spans="1:23" ht="15.75">
      <c r="A245" s="175" t="str">
        <f t="shared" si="12"/>
        <v>116SENSUNTEPEQUE</v>
      </c>
      <c r="B245" s="201">
        <v>116</v>
      </c>
      <c r="C245" s="201" t="s">
        <v>181</v>
      </c>
      <c r="D245" s="243" t="s">
        <v>222</v>
      </c>
      <c r="E245" s="235">
        <v>4</v>
      </c>
      <c r="F245" s="235">
        <v>4</v>
      </c>
      <c r="G245" s="235">
        <v>4</v>
      </c>
      <c r="H245" s="235"/>
      <c r="I245" s="235"/>
      <c r="J245" s="235"/>
      <c r="L245" s="54" t="str">
        <f t="shared" si="11"/>
        <v>115SANTA ROSA DE LIMA</v>
      </c>
      <c r="M245" s="201">
        <v>115</v>
      </c>
      <c r="N245" s="201" t="s">
        <v>198</v>
      </c>
      <c r="O245" s="250" t="s">
        <v>221</v>
      </c>
      <c r="P245" s="235">
        <v>4</v>
      </c>
      <c r="Q245" s="235">
        <v>4</v>
      </c>
      <c r="R245" s="235">
        <v>4</v>
      </c>
      <c r="S245" s="235"/>
      <c r="T245" s="235"/>
      <c r="U245" s="235"/>
      <c r="W245" s="45"/>
    </row>
    <row r="246" spans="1:23" ht="15.75">
      <c r="A246" s="175" t="str">
        <f t="shared" si="12"/>
        <v>119SAN MIGUEL</v>
      </c>
      <c r="B246" s="201">
        <v>119</v>
      </c>
      <c r="C246" s="201" t="s">
        <v>174</v>
      </c>
      <c r="D246" s="243" t="s">
        <v>144</v>
      </c>
      <c r="E246" s="235">
        <v>6.166666666666667</v>
      </c>
      <c r="F246" s="235">
        <v>6</v>
      </c>
      <c r="G246" s="235">
        <v>6.5</v>
      </c>
      <c r="H246" s="235"/>
      <c r="I246" s="235"/>
      <c r="J246" s="235"/>
      <c r="L246" s="54" t="str">
        <f t="shared" si="11"/>
        <v>115CHALATENANGO</v>
      </c>
      <c r="M246" s="201">
        <v>115</v>
      </c>
      <c r="N246" s="201" t="s">
        <v>176</v>
      </c>
      <c r="O246" s="250" t="s">
        <v>221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119SANTA ANA</v>
      </c>
      <c r="B247" s="201">
        <v>119</v>
      </c>
      <c r="C247" s="201" t="s">
        <v>172</v>
      </c>
      <c r="D247" s="243" t="s">
        <v>144</v>
      </c>
      <c r="E247" s="235">
        <v>5</v>
      </c>
      <c r="F247" s="235">
        <v>5</v>
      </c>
      <c r="G247" s="235">
        <v>5</v>
      </c>
      <c r="H247" s="235"/>
      <c r="I247" s="235"/>
      <c r="J247" s="235"/>
      <c r="L247" s="54" t="str">
        <f t="shared" si="11"/>
        <v>116MERCADO CENTRAL</v>
      </c>
      <c r="M247" s="201">
        <v>116</v>
      </c>
      <c r="N247" s="201" t="s">
        <v>229</v>
      </c>
      <c r="O247" s="250" t="s">
        <v>222</v>
      </c>
      <c r="P247" s="235">
        <v>4.25</v>
      </c>
      <c r="Q247" s="235">
        <v>4.25</v>
      </c>
      <c r="R247" s="235">
        <v>4.25</v>
      </c>
      <c r="S247" s="235"/>
      <c r="T247" s="235"/>
      <c r="U247" s="235"/>
      <c r="W247" s="45"/>
    </row>
    <row r="248" spans="1:23" ht="15.75">
      <c r="A248" s="175" t="str">
        <f t="shared" si="12"/>
        <v>119SENSUNTEPEQUE</v>
      </c>
      <c r="B248" s="201">
        <v>119</v>
      </c>
      <c r="C248" s="201" t="s">
        <v>181</v>
      </c>
      <c r="D248" s="243" t="s">
        <v>144</v>
      </c>
      <c r="E248" s="235">
        <v>6.5</v>
      </c>
      <c r="F248" s="235">
        <v>6.5</v>
      </c>
      <c r="G248" s="235">
        <v>6.5</v>
      </c>
      <c r="H248" s="235"/>
      <c r="I248" s="235"/>
      <c r="J248" s="235"/>
      <c r="L248" s="54" t="str">
        <f t="shared" si="11"/>
        <v>116COJUTEPEQUE</v>
      </c>
      <c r="M248" s="201">
        <v>116</v>
      </c>
      <c r="N248" s="201" t="s">
        <v>179</v>
      </c>
      <c r="O248" s="250" t="s">
        <v>222</v>
      </c>
      <c r="P248" s="235">
        <v>4</v>
      </c>
      <c r="Q248" s="235">
        <v>4</v>
      </c>
      <c r="R248" s="235">
        <v>4</v>
      </c>
      <c r="S248" s="235"/>
      <c r="T248" s="235"/>
      <c r="U248" s="235"/>
      <c r="W248" s="45"/>
    </row>
    <row r="249" spans="1:23" ht="15.75">
      <c r="A249" s="175" t="str">
        <f t="shared" si="12"/>
        <v>120SAN MIGUEL</v>
      </c>
      <c r="B249" s="202">
        <v>120</v>
      </c>
      <c r="C249" s="201" t="s">
        <v>174</v>
      </c>
      <c r="D249" s="243" t="s">
        <v>145</v>
      </c>
      <c r="E249" s="235">
        <v>3.5</v>
      </c>
      <c r="F249" s="235">
        <v>3.5</v>
      </c>
      <c r="G249" s="235">
        <v>3.5</v>
      </c>
      <c r="H249" s="235"/>
      <c r="I249" s="235"/>
      <c r="J249" s="235"/>
      <c r="L249" s="54" t="str">
        <f t="shared" si="11"/>
        <v>116SANTA ROSA DE LIMA</v>
      </c>
      <c r="M249" s="202">
        <v>116</v>
      </c>
      <c r="N249" s="201" t="s">
        <v>198</v>
      </c>
      <c r="O249" s="250" t="s">
        <v>222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120SANTA ANA</v>
      </c>
      <c r="B250" s="201">
        <v>120</v>
      </c>
      <c r="C250" s="201" t="s">
        <v>172</v>
      </c>
      <c r="D250" s="243" t="s">
        <v>145</v>
      </c>
      <c r="E250" s="235">
        <v>3</v>
      </c>
      <c r="F250" s="235">
        <v>3</v>
      </c>
      <c r="G250" s="235">
        <v>3</v>
      </c>
      <c r="H250" s="235"/>
      <c r="I250" s="235"/>
      <c r="J250" s="235"/>
      <c r="L250" s="54" t="str">
        <f t="shared" si="11"/>
        <v>116CHALATENANGO</v>
      </c>
      <c r="M250" s="201">
        <v>116</v>
      </c>
      <c r="N250" s="201" t="s">
        <v>176</v>
      </c>
      <c r="O250" s="250" t="s">
        <v>222</v>
      </c>
      <c r="P250" s="235">
        <v>5</v>
      </c>
      <c r="Q250" s="235">
        <v>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120SENSUNTEPEQUE</v>
      </c>
      <c r="B251" s="201">
        <v>120</v>
      </c>
      <c r="C251" s="201" t="s">
        <v>181</v>
      </c>
      <c r="D251" s="243" t="s">
        <v>145</v>
      </c>
      <c r="E251" s="235">
        <v>3.5</v>
      </c>
      <c r="F251" s="235">
        <v>3.5</v>
      </c>
      <c r="G251" s="235">
        <v>3.5</v>
      </c>
      <c r="H251" s="235"/>
      <c r="I251" s="235"/>
      <c r="J251" s="235"/>
      <c r="L251" s="54" t="str">
        <f t="shared" si="11"/>
        <v>119MERCADO CENTRAL</v>
      </c>
      <c r="M251" s="201">
        <v>119</v>
      </c>
      <c r="N251" s="201" t="s">
        <v>229</v>
      </c>
      <c r="O251" s="250" t="s">
        <v>144</v>
      </c>
      <c r="P251" s="235">
        <v>6</v>
      </c>
      <c r="Q251" s="235">
        <v>6</v>
      </c>
      <c r="R251" s="235">
        <v>6</v>
      </c>
      <c r="S251" s="235"/>
      <c r="T251" s="235"/>
      <c r="U251" s="235"/>
      <c r="W251" s="45"/>
    </row>
    <row r="252" spans="1:23" ht="15.75">
      <c r="A252" s="175" t="str">
        <f t="shared" si="12"/>
        <v>121SAN MIGUEL</v>
      </c>
      <c r="B252" s="201">
        <v>121</v>
      </c>
      <c r="C252" s="201" t="s">
        <v>174</v>
      </c>
      <c r="D252" s="243" t="s">
        <v>146</v>
      </c>
      <c r="E252" s="235">
        <v>3.5</v>
      </c>
      <c r="F252" s="235">
        <v>3.5</v>
      </c>
      <c r="G252" s="235">
        <v>3.5</v>
      </c>
      <c r="H252" s="235"/>
      <c r="I252" s="235"/>
      <c r="J252" s="235"/>
      <c r="L252" s="54" t="str">
        <f t="shared" si="11"/>
        <v>119COJUTEPEQUE</v>
      </c>
      <c r="M252" s="201">
        <v>119</v>
      </c>
      <c r="N252" s="201" t="s">
        <v>179</v>
      </c>
      <c r="O252" s="250" t="s">
        <v>144</v>
      </c>
      <c r="P252" s="235">
        <v>6</v>
      </c>
      <c r="Q252" s="235">
        <v>6</v>
      </c>
      <c r="R252" s="235">
        <v>6</v>
      </c>
      <c r="S252" s="235"/>
      <c r="T252" s="235"/>
      <c r="U252" s="235"/>
      <c r="W252" s="45"/>
    </row>
    <row r="253" spans="1:23" ht="15.75">
      <c r="A253" s="175" t="str">
        <f t="shared" si="12"/>
        <v>121SANTA ANA</v>
      </c>
      <c r="B253" s="201">
        <v>121</v>
      </c>
      <c r="C253" s="201" t="s">
        <v>172</v>
      </c>
      <c r="D253" s="243" t="s">
        <v>146</v>
      </c>
      <c r="E253" s="235">
        <v>3</v>
      </c>
      <c r="F253" s="235">
        <v>3</v>
      </c>
      <c r="G253" s="235">
        <v>3</v>
      </c>
      <c r="H253" s="235"/>
      <c r="I253" s="235"/>
      <c r="J253" s="235"/>
      <c r="L253" s="54" t="str">
        <f t="shared" si="11"/>
        <v>119SANTA ROSA DE LIMA</v>
      </c>
      <c r="M253" s="201">
        <v>119</v>
      </c>
      <c r="N253" s="201" t="s">
        <v>198</v>
      </c>
      <c r="O253" s="250" t="s">
        <v>144</v>
      </c>
      <c r="P253" s="235">
        <v>6</v>
      </c>
      <c r="Q253" s="235">
        <v>6</v>
      </c>
      <c r="R253" s="235">
        <v>6</v>
      </c>
      <c r="S253" s="235"/>
      <c r="T253" s="235"/>
      <c r="U253" s="235"/>
      <c r="W253" s="45"/>
    </row>
    <row r="254" spans="1:23" ht="15.75">
      <c r="A254" s="175" t="str">
        <f t="shared" si="12"/>
        <v>121SENSUNTEPEQUE</v>
      </c>
      <c r="B254" s="202">
        <v>121</v>
      </c>
      <c r="C254" s="201" t="s">
        <v>181</v>
      </c>
      <c r="D254" s="243" t="s">
        <v>146</v>
      </c>
      <c r="E254" s="235">
        <v>3.5</v>
      </c>
      <c r="F254" s="235">
        <v>3.5</v>
      </c>
      <c r="G254" s="235">
        <v>3.5</v>
      </c>
      <c r="H254" s="235"/>
      <c r="I254" s="235"/>
      <c r="J254" s="235"/>
      <c r="L254" s="54" t="str">
        <f t="shared" si="11"/>
        <v>119CHALATENANGO</v>
      </c>
      <c r="M254" s="202">
        <v>119</v>
      </c>
      <c r="N254" s="201" t="s">
        <v>176</v>
      </c>
      <c r="O254" s="250" t="s">
        <v>144</v>
      </c>
      <c r="P254" s="235">
        <v>6</v>
      </c>
      <c r="Q254" s="235">
        <v>6</v>
      </c>
      <c r="R254" s="235">
        <v>6</v>
      </c>
      <c r="S254" s="235"/>
      <c r="T254" s="235"/>
      <c r="U254" s="235"/>
      <c r="W254" s="45"/>
    </row>
    <row r="255" spans="1:23" ht="15.75">
      <c r="A255" s="175" t="str">
        <f t="shared" si="12"/>
        <v>122SAN MIGUEL</v>
      </c>
      <c r="B255" s="201">
        <v>122</v>
      </c>
      <c r="C255" s="201" t="s">
        <v>174</v>
      </c>
      <c r="D255" s="243" t="s">
        <v>155</v>
      </c>
      <c r="E255" s="235">
        <v>3.5</v>
      </c>
      <c r="F255" s="235">
        <v>3.5</v>
      </c>
      <c r="G255" s="235">
        <v>3.5</v>
      </c>
      <c r="H255" s="235"/>
      <c r="I255" s="235"/>
      <c r="J255" s="235"/>
      <c r="L255" s="54" t="str">
        <f t="shared" si="11"/>
        <v>120MERCADO CENTRAL</v>
      </c>
      <c r="M255" s="201">
        <v>120</v>
      </c>
      <c r="N255" s="201" t="s">
        <v>229</v>
      </c>
      <c r="O255" s="250" t="s">
        <v>145</v>
      </c>
      <c r="P255" s="235">
        <v>3</v>
      </c>
      <c r="Q255" s="235">
        <v>3</v>
      </c>
      <c r="R255" s="235">
        <v>3</v>
      </c>
      <c r="S255" s="235"/>
      <c r="T255" s="235"/>
      <c r="U255" s="235"/>
      <c r="W255" s="45"/>
    </row>
    <row r="256" spans="1:23" ht="15.75">
      <c r="A256" s="175" t="str">
        <f t="shared" si="12"/>
        <v>122SANTA ANA</v>
      </c>
      <c r="B256" s="201">
        <v>122</v>
      </c>
      <c r="C256" s="201" t="s">
        <v>172</v>
      </c>
      <c r="D256" s="243" t="s">
        <v>155</v>
      </c>
      <c r="E256" s="235">
        <v>3</v>
      </c>
      <c r="F256" s="235">
        <v>3</v>
      </c>
      <c r="G256" s="235">
        <v>3</v>
      </c>
      <c r="H256" s="235"/>
      <c r="I256" s="235"/>
      <c r="J256" s="235"/>
      <c r="L256" s="54" t="str">
        <f t="shared" si="11"/>
        <v>120COJUTEPEQUE</v>
      </c>
      <c r="M256" s="201">
        <v>120</v>
      </c>
      <c r="N256" s="201" t="s">
        <v>179</v>
      </c>
      <c r="O256" s="250" t="s">
        <v>145</v>
      </c>
      <c r="P256" s="235">
        <v>3.375</v>
      </c>
      <c r="Q256" s="235">
        <v>3.25</v>
      </c>
      <c r="R256" s="235">
        <v>3.5</v>
      </c>
      <c r="S256" s="235"/>
      <c r="T256" s="235"/>
      <c r="U256" s="235"/>
      <c r="W256" s="45"/>
    </row>
    <row r="257" spans="1:23" ht="15.75">
      <c r="A257" s="175" t="str">
        <f t="shared" si="12"/>
        <v>122SENSUNTEPEQUE</v>
      </c>
      <c r="B257" s="201">
        <v>122</v>
      </c>
      <c r="C257" s="201" t="s">
        <v>181</v>
      </c>
      <c r="D257" s="243" t="s">
        <v>155</v>
      </c>
      <c r="E257" s="235">
        <v>3.5</v>
      </c>
      <c r="F257" s="235">
        <v>3.5</v>
      </c>
      <c r="G257" s="235">
        <v>3.5</v>
      </c>
      <c r="H257" s="235"/>
      <c r="I257" s="235"/>
      <c r="J257" s="235"/>
      <c r="L257" s="54" t="str">
        <f t="shared" si="11"/>
        <v>120SANTA ROSA DE LIMA</v>
      </c>
      <c r="M257" s="201">
        <v>120</v>
      </c>
      <c r="N257" s="201" t="s">
        <v>198</v>
      </c>
      <c r="O257" s="250" t="s">
        <v>145</v>
      </c>
      <c r="P257" s="235">
        <v>3.25</v>
      </c>
      <c r="Q257" s="235">
        <v>3.25</v>
      </c>
      <c r="R257" s="235">
        <v>3.25</v>
      </c>
      <c r="S257" s="235"/>
      <c r="T257" s="235"/>
      <c r="U257" s="235"/>
      <c r="W257" s="45"/>
    </row>
    <row r="258" spans="1:23" ht="15.75">
      <c r="A258" s="175" t="str">
        <f t="shared" si="12"/>
        <v>124SAN MIGUEL</v>
      </c>
      <c r="B258" s="201">
        <v>124</v>
      </c>
      <c r="C258" s="201" t="s">
        <v>174</v>
      </c>
      <c r="D258" s="243" t="s">
        <v>147</v>
      </c>
      <c r="E258" s="235">
        <v>1.2625</v>
      </c>
      <c r="F258" s="235">
        <v>1.25</v>
      </c>
      <c r="G258" s="235">
        <v>1.3</v>
      </c>
      <c r="H258" s="235"/>
      <c r="I258" s="235"/>
      <c r="J258" s="235"/>
      <c r="L258" s="54" t="str">
        <f t="shared" si="11"/>
        <v>120CHALATENANGO</v>
      </c>
      <c r="M258" s="201">
        <v>120</v>
      </c>
      <c r="N258" s="201" t="s">
        <v>176</v>
      </c>
      <c r="O258" s="250" t="s">
        <v>145</v>
      </c>
      <c r="P258" s="235">
        <v>3</v>
      </c>
      <c r="Q258" s="235">
        <v>3</v>
      </c>
      <c r="R258" s="235">
        <v>3</v>
      </c>
      <c r="S258" s="235"/>
      <c r="T258" s="235"/>
      <c r="U258" s="235"/>
      <c r="W258" s="45"/>
    </row>
    <row r="259" spans="1:23" ht="15.75">
      <c r="A259" s="175" t="str">
        <f t="shared" si="12"/>
        <v>124SANTA ANA</v>
      </c>
      <c r="B259" s="202">
        <v>124</v>
      </c>
      <c r="C259" s="201" t="s">
        <v>172</v>
      </c>
      <c r="D259" s="243" t="s">
        <v>147</v>
      </c>
      <c r="E259" s="235">
        <v>1.3</v>
      </c>
      <c r="F259" s="235">
        <v>1.3</v>
      </c>
      <c r="G259" s="235">
        <v>1.3</v>
      </c>
      <c r="H259" s="235"/>
      <c r="I259" s="235"/>
      <c r="J259" s="235"/>
      <c r="L259" s="54" t="str">
        <f t="shared" si="11"/>
        <v>121MERCADO CENTRAL</v>
      </c>
      <c r="M259" s="202">
        <v>121</v>
      </c>
      <c r="N259" s="201" t="s">
        <v>229</v>
      </c>
      <c r="O259" s="250" t="s">
        <v>146</v>
      </c>
      <c r="P259" s="235">
        <v>2.8</v>
      </c>
      <c r="Q259" s="235">
        <v>2.8</v>
      </c>
      <c r="R259" s="235">
        <v>2.8</v>
      </c>
      <c r="S259" s="235"/>
      <c r="T259" s="235"/>
      <c r="U259" s="235"/>
      <c r="W259" s="45"/>
    </row>
    <row r="260" spans="1:23" ht="15.75">
      <c r="A260" s="175" t="str">
        <f t="shared" si="12"/>
        <v>124SENSUNTEPEQUE</v>
      </c>
      <c r="B260" s="201">
        <v>124</v>
      </c>
      <c r="C260" s="201" t="s">
        <v>181</v>
      </c>
      <c r="D260" s="243" t="s">
        <v>147</v>
      </c>
      <c r="E260" s="235">
        <v>1.4</v>
      </c>
      <c r="F260" s="235">
        <v>1.35</v>
      </c>
      <c r="G260" s="235">
        <v>1.45</v>
      </c>
      <c r="H260" s="235"/>
      <c r="I260" s="235"/>
      <c r="J260" s="235"/>
      <c r="L260" s="54" t="str">
        <f t="shared" si="11"/>
        <v>121COJUTEPEQUE</v>
      </c>
      <c r="M260" s="201">
        <v>121</v>
      </c>
      <c r="N260" s="201" t="s">
        <v>179</v>
      </c>
      <c r="O260" s="250" t="s">
        <v>146</v>
      </c>
      <c r="P260" s="235">
        <v>3.375</v>
      </c>
      <c r="Q260" s="235">
        <v>3.25</v>
      </c>
      <c r="R260" s="235">
        <v>3.5</v>
      </c>
      <c r="S260" s="235"/>
      <c r="T260" s="235"/>
      <c r="U260" s="235"/>
      <c r="W260" s="45"/>
    </row>
    <row r="261" spans="1:23" ht="15.75">
      <c r="A261" s="175" t="str">
        <f t="shared" si="12"/>
        <v>125SAN MIGUEL</v>
      </c>
      <c r="B261" s="201">
        <v>125</v>
      </c>
      <c r="C261" s="201" t="s">
        <v>174</v>
      </c>
      <c r="D261" s="243" t="s">
        <v>148</v>
      </c>
      <c r="E261" s="235">
        <v>2.0625</v>
      </c>
      <c r="F261" s="235">
        <v>2</v>
      </c>
      <c r="G261" s="235">
        <v>2.25</v>
      </c>
      <c r="H261" s="235"/>
      <c r="I261" s="235"/>
      <c r="J261" s="235"/>
      <c r="L261" s="54" t="str">
        <f t="shared" si="11"/>
        <v>121SANTA ROSA DE LIMA</v>
      </c>
      <c r="M261" s="201">
        <v>121</v>
      </c>
      <c r="N261" s="201" t="s">
        <v>198</v>
      </c>
      <c r="O261" s="250" t="s">
        <v>146</v>
      </c>
      <c r="P261" s="235">
        <v>3.25</v>
      </c>
      <c r="Q261" s="235">
        <v>3.25</v>
      </c>
      <c r="R261" s="235">
        <v>3.25</v>
      </c>
      <c r="S261" s="235"/>
      <c r="T261" s="235"/>
      <c r="U261" s="235"/>
      <c r="W261" s="45"/>
    </row>
    <row r="262" spans="1:23" ht="15.75">
      <c r="A262" s="175" t="str">
        <f t="shared" si="12"/>
        <v>125SANTA ANA</v>
      </c>
      <c r="B262" s="201">
        <v>125</v>
      </c>
      <c r="C262" s="201" t="s">
        <v>172</v>
      </c>
      <c r="D262" s="243" t="s">
        <v>148</v>
      </c>
      <c r="E262" s="235">
        <v>1.7</v>
      </c>
      <c r="F262" s="235">
        <v>1.7</v>
      </c>
      <c r="G262" s="235">
        <v>1.7</v>
      </c>
      <c r="H262" s="235"/>
      <c r="I262" s="235"/>
      <c r="J262" s="235"/>
      <c r="L262" s="54" t="str">
        <f t="shared" si="11"/>
        <v>121CHALATENANGO</v>
      </c>
      <c r="M262" s="201">
        <v>121</v>
      </c>
      <c r="N262" s="201" t="s">
        <v>176</v>
      </c>
      <c r="O262" s="250" t="s">
        <v>146</v>
      </c>
      <c r="P262" s="235">
        <v>3</v>
      </c>
      <c r="Q262" s="235">
        <v>3</v>
      </c>
      <c r="R262" s="235">
        <v>3</v>
      </c>
      <c r="S262" s="235"/>
      <c r="T262" s="235"/>
      <c r="U262" s="235"/>
      <c r="W262" s="45"/>
    </row>
    <row r="263" spans="1:23" ht="15.75">
      <c r="A263" s="175" t="str">
        <f t="shared" si="12"/>
        <v>125SENSUNTEPEQUE</v>
      </c>
      <c r="B263" s="201">
        <v>125</v>
      </c>
      <c r="C263" s="201" t="s">
        <v>181</v>
      </c>
      <c r="D263" s="243" t="s">
        <v>148</v>
      </c>
      <c r="E263" s="235">
        <v>2</v>
      </c>
      <c r="F263" s="235">
        <v>2</v>
      </c>
      <c r="G263" s="235">
        <v>2</v>
      </c>
      <c r="H263" s="235"/>
      <c r="I263" s="235"/>
      <c r="J263" s="235"/>
      <c r="L263" s="54" t="str">
        <f t="shared" ref="L263:L326" si="14">+M263&amp;N263</f>
        <v>122MERCADO CENTRAL</v>
      </c>
      <c r="M263" s="201">
        <v>122</v>
      </c>
      <c r="N263" s="201" t="s">
        <v>229</v>
      </c>
      <c r="O263" s="250" t="s">
        <v>155</v>
      </c>
      <c r="P263" s="235">
        <v>2.8</v>
      </c>
      <c r="Q263" s="235">
        <v>2.8</v>
      </c>
      <c r="R263" s="235">
        <v>2.8</v>
      </c>
      <c r="S263" s="235"/>
      <c r="T263" s="235"/>
      <c r="U263" s="235"/>
      <c r="W263" s="45"/>
    </row>
    <row r="264" spans="1:23" ht="15.75">
      <c r="A264" s="175" t="str">
        <f t="shared" si="12"/>
        <v>126SAN MIGUEL</v>
      </c>
      <c r="B264" s="202">
        <v>126</v>
      </c>
      <c r="C264" s="201" t="s">
        <v>174</v>
      </c>
      <c r="D264" s="243" t="s">
        <v>269</v>
      </c>
      <c r="E264" s="235">
        <v>5.875</v>
      </c>
      <c r="F264" s="235">
        <v>5.75</v>
      </c>
      <c r="G264" s="235">
        <v>6</v>
      </c>
      <c r="H264" s="235"/>
      <c r="I264" s="235"/>
      <c r="J264" s="235"/>
      <c r="L264" s="54" t="str">
        <f t="shared" si="14"/>
        <v>122COJUTEPEQUE</v>
      </c>
      <c r="M264" s="202">
        <v>122</v>
      </c>
      <c r="N264" s="201" t="s">
        <v>179</v>
      </c>
      <c r="O264" s="250" t="s">
        <v>155</v>
      </c>
      <c r="P264" s="235">
        <v>3.375</v>
      </c>
      <c r="Q264" s="235">
        <v>3.25</v>
      </c>
      <c r="R264" s="235">
        <v>3.5</v>
      </c>
      <c r="S264" s="235"/>
      <c r="T264" s="235"/>
      <c r="U264" s="235"/>
      <c r="W264" s="45"/>
    </row>
    <row r="265" spans="1:23" ht="15.75">
      <c r="A265" s="175" t="str">
        <f t="shared" si="12"/>
        <v>126SANTA ANA</v>
      </c>
      <c r="B265" s="201">
        <v>126</v>
      </c>
      <c r="C265" s="201" t="s">
        <v>172</v>
      </c>
      <c r="D265" s="243" t="s">
        <v>269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122SANTA ROSA DE LIMA</v>
      </c>
      <c r="M265" s="201">
        <v>122</v>
      </c>
      <c r="N265" s="201" t="s">
        <v>198</v>
      </c>
      <c r="O265" s="250" t="s">
        <v>155</v>
      </c>
      <c r="P265" s="235">
        <v>3.25</v>
      </c>
      <c r="Q265" s="235">
        <v>3.25</v>
      </c>
      <c r="R265" s="235">
        <v>3.25</v>
      </c>
      <c r="S265" s="235"/>
      <c r="T265" s="235"/>
      <c r="U265" s="235"/>
      <c r="W265" s="45"/>
    </row>
    <row r="266" spans="1:23" ht="15.75">
      <c r="A266" s="175" t="str">
        <f t="shared" si="12"/>
        <v>126SENSUNTEPEQUE</v>
      </c>
      <c r="B266" s="202">
        <v>126</v>
      </c>
      <c r="C266" s="201" t="s">
        <v>181</v>
      </c>
      <c r="D266" s="243" t="s">
        <v>269</v>
      </c>
      <c r="E266" s="235">
        <v>5.5024999999999995</v>
      </c>
      <c r="F266" s="235">
        <v>5.5</v>
      </c>
      <c r="G266" s="235">
        <v>5.51</v>
      </c>
      <c r="H266" s="235"/>
      <c r="I266" s="235"/>
      <c r="J266" s="235"/>
      <c r="L266" s="54" t="str">
        <f t="shared" si="14"/>
        <v>122CHALATENANGO</v>
      </c>
      <c r="M266" s="202">
        <v>122</v>
      </c>
      <c r="N266" s="201" t="s">
        <v>176</v>
      </c>
      <c r="O266" s="250" t="s">
        <v>155</v>
      </c>
      <c r="P266" s="235">
        <v>3</v>
      </c>
      <c r="Q266" s="235">
        <v>3</v>
      </c>
      <c r="R266" s="235">
        <v>3</v>
      </c>
      <c r="S266" s="235"/>
      <c r="T266" s="235"/>
      <c r="U266" s="235"/>
      <c r="W266" s="45"/>
    </row>
    <row r="267" spans="1:23" ht="15.75">
      <c r="A267" s="175" t="str">
        <f t="shared" si="12"/>
        <v>127SAN MIGUEL</v>
      </c>
      <c r="B267" s="201">
        <v>127</v>
      </c>
      <c r="C267" s="201" t="s">
        <v>174</v>
      </c>
      <c r="D267" s="243" t="s">
        <v>270</v>
      </c>
      <c r="E267" s="235">
        <v>5.5</v>
      </c>
      <c r="F267" s="235">
        <v>5.5</v>
      </c>
      <c r="G267" s="235">
        <v>5.5</v>
      </c>
      <c r="H267" s="235"/>
      <c r="I267" s="235"/>
      <c r="J267" s="235"/>
      <c r="L267" s="54" t="str">
        <f t="shared" si="14"/>
        <v>124MERCADO CENTRAL</v>
      </c>
      <c r="M267" s="201">
        <v>124</v>
      </c>
      <c r="N267" s="201" t="s">
        <v>229</v>
      </c>
      <c r="O267" s="250" t="s">
        <v>147</v>
      </c>
      <c r="P267" s="235">
        <v>1.5</v>
      </c>
      <c r="Q267" s="235">
        <v>1.5</v>
      </c>
      <c r="R267" s="235">
        <v>1.5</v>
      </c>
      <c r="S267" s="235"/>
      <c r="T267" s="235"/>
      <c r="U267" s="235"/>
      <c r="W267" s="45"/>
    </row>
    <row r="268" spans="1:23" ht="15.75">
      <c r="A268" s="175" t="str">
        <f t="shared" si="12"/>
        <v>127SANTA ANA</v>
      </c>
      <c r="B268" s="201">
        <v>127</v>
      </c>
      <c r="C268" s="201" t="s">
        <v>172</v>
      </c>
      <c r="D268" s="243" t="s">
        <v>270</v>
      </c>
      <c r="E268" s="235">
        <v>4.75</v>
      </c>
      <c r="F268" s="235">
        <v>4.75</v>
      </c>
      <c r="G268" s="235">
        <v>4.75</v>
      </c>
      <c r="H268" s="235"/>
      <c r="I268" s="235"/>
      <c r="J268" s="235"/>
      <c r="L268" s="54" t="str">
        <f t="shared" si="14"/>
        <v>124COJUTEPEQUE</v>
      </c>
      <c r="M268" s="201">
        <v>124</v>
      </c>
      <c r="N268" s="201" t="s">
        <v>179</v>
      </c>
      <c r="O268" s="250" t="s">
        <v>147</v>
      </c>
      <c r="P268" s="235">
        <v>1.3624999999999998</v>
      </c>
      <c r="Q268" s="235">
        <v>1.25</v>
      </c>
      <c r="R268" s="235">
        <v>1.4</v>
      </c>
      <c r="S268" s="235"/>
      <c r="T268" s="235"/>
      <c r="U268" s="235"/>
      <c r="W268" s="45"/>
    </row>
    <row r="269" spans="1:23" ht="15.75">
      <c r="A269" s="175" t="str">
        <f t="shared" si="12"/>
        <v>127SENSUNTEPEQUE</v>
      </c>
      <c r="B269" s="201">
        <v>127</v>
      </c>
      <c r="C269" s="201" t="s">
        <v>181</v>
      </c>
      <c r="D269" s="243" t="s">
        <v>270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124SANTA ROSA DE LIMA</v>
      </c>
      <c r="M269" s="201">
        <v>124</v>
      </c>
      <c r="N269" s="201" t="s">
        <v>198</v>
      </c>
      <c r="O269" s="250" t="s">
        <v>147</v>
      </c>
      <c r="P269" s="235">
        <v>1.35</v>
      </c>
      <c r="Q269" s="235">
        <v>1.3</v>
      </c>
      <c r="R269" s="235">
        <v>1.4</v>
      </c>
      <c r="S269" s="235"/>
      <c r="T269" s="235"/>
      <c r="U269" s="235"/>
      <c r="W269" s="45"/>
    </row>
    <row r="270" spans="1:23" ht="15.75">
      <c r="A270" s="175" t="str">
        <f t="shared" si="12"/>
        <v>130SAN MIGUEL</v>
      </c>
      <c r="B270" s="202">
        <v>130</v>
      </c>
      <c r="C270" s="201" t="s">
        <v>174</v>
      </c>
      <c r="D270" s="243" t="s">
        <v>150</v>
      </c>
      <c r="E270" s="235">
        <v>3</v>
      </c>
      <c r="F270" s="235">
        <v>3</v>
      </c>
      <c r="G270" s="235">
        <v>3</v>
      </c>
      <c r="H270" s="235"/>
      <c r="I270" s="235"/>
      <c r="J270" s="235"/>
      <c r="L270" s="54" t="str">
        <f t="shared" si="14"/>
        <v>124CHALATENANGO</v>
      </c>
      <c r="M270" s="202">
        <v>124</v>
      </c>
      <c r="N270" s="201" t="s">
        <v>176</v>
      </c>
      <c r="O270" s="250" t="s">
        <v>147</v>
      </c>
      <c r="P270" s="235">
        <v>1.35</v>
      </c>
      <c r="Q270" s="235">
        <v>1.3</v>
      </c>
      <c r="R270" s="235">
        <v>1.4</v>
      </c>
      <c r="S270" s="235"/>
      <c r="T270" s="235"/>
      <c r="U270" s="235"/>
      <c r="W270" s="45"/>
    </row>
    <row r="271" spans="1:23" ht="15.75">
      <c r="A271" s="175" t="str">
        <f t="shared" si="12"/>
        <v>130SANTA ANA</v>
      </c>
      <c r="B271" s="201">
        <v>130</v>
      </c>
      <c r="C271" s="201" t="s">
        <v>172</v>
      </c>
      <c r="D271" s="243" t="s">
        <v>150</v>
      </c>
      <c r="E271" s="235">
        <v>3.5</v>
      </c>
      <c r="F271" s="235">
        <v>3.5</v>
      </c>
      <c r="G271" s="235">
        <v>3.5</v>
      </c>
      <c r="H271" s="235"/>
      <c r="I271" s="235"/>
      <c r="J271" s="235"/>
      <c r="L271" s="54" t="str">
        <f t="shared" si="14"/>
        <v>125MERCADO CENTRAL</v>
      </c>
      <c r="M271" s="201">
        <v>125</v>
      </c>
      <c r="N271" s="201" t="s">
        <v>229</v>
      </c>
      <c r="O271" s="250" t="s">
        <v>148</v>
      </c>
      <c r="P271" s="235">
        <v>1.9</v>
      </c>
      <c r="Q271" s="235">
        <v>1.9</v>
      </c>
      <c r="R271" s="235">
        <v>1.9</v>
      </c>
      <c r="S271" s="235"/>
      <c r="T271" s="235"/>
      <c r="U271" s="235"/>
      <c r="W271" s="45"/>
    </row>
    <row r="272" spans="1:23" ht="15.75">
      <c r="A272" s="175" t="str">
        <f t="shared" si="12"/>
        <v>130SENSUNTEPEQUE</v>
      </c>
      <c r="B272" s="201">
        <v>130</v>
      </c>
      <c r="C272" s="201" t="s">
        <v>181</v>
      </c>
      <c r="D272" s="243" t="s">
        <v>150</v>
      </c>
      <c r="E272" s="235">
        <v>3</v>
      </c>
      <c r="F272" s="235">
        <v>3</v>
      </c>
      <c r="G272" s="235">
        <v>3</v>
      </c>
      <c r="H272" s="235"/>
      <c r="I272" s="235"/>
      <c r="J272" s="235"/>
      <c r="L272" s="54" t="str">
        <f t="shared" si="14"/>
        <v>125COJUTEPEQUE</v>
      </c>
      <c r="M272" s="201">
        <v>125</v>
      </c>
      <c r="N272" s="201" t="s">
        <v>179</v>
      </c>
      <c r="O272" s="250" t="s">
        <v>148</v>
      </c>
      <c r="P272" s="235">
        <v>2</v>
      </c>
      <c r="Q272" s="235">
        <v>2</v>
      </c>
      <c r="R272" s="235">
        <v>2</v>
      </c>
      <c r="S272" s="235"/>
      <c r="T272" s="235"/>
      <c r="U272" s="235"/>
      <c r="W272" s="45"/>
    </row>
    <row r="273" spans="1:23" ht="15.75">
      <c r="A273" s="175" t="str">
        <f t="shared" si="12"/>
        <v>132SAN MIGUEL</v>
      </c>
      <c r="B273" s="201">
        <v>132</v>
      </c>
      <c r="C273" s="201" t="s">
        <v>174</v>
      </c>
      <c r="D273" s="243" t="s">
        <v>151</v>
      </c>
      <c r="E273" s="235">
        <v>2.875</v>
      </c>
      <c r="F273" s="235">
        <v>2.75</v>
      </c>
      <c r="G273" s="235">
        <v>3</v>
      </c>
      <c r="H273" s="235"/>
      <c r="I273" s="235"/>
      <c r="J273" s="235"/>
      <c r="L273" s="54" t="str">
        <f t="shared" si="14"/>
        <v>125SANTA ROSA DE LIMA</v>
      </c>
      <c r="M273" s="201">
        <v>125</v>
      </c>
      <c r="N273" s="201" t="s">
        <v>198</v>
      </c>
      <c r="O273" s="250" t="s">
        <v>148</v>
      </c>
      <c r="P273" s="235">
        <v>2.125</v>
      </c>
      <c r="Q273" s="235">
        <v>2</v>
      </c>
      <c r="R273" s="235">
        <v>2.25</v>
      </c>
      <c r="S273" s="235"/>
      <c r="T273" s="235"/>
      <c r="U273" s="235"/>
      <c r="W273" s="45"/>
    </row>
    <row r="274" spans="1:23" ht="15.75">
      <c r="A274" s="175" t="str">
        <f t="shared" si="12"/>
        <v>132SANTA ANA</v>
      </c>
      <c r="B274" s="202">
        <v>132</v>
      </c>
      <c r="C274" s="201" t="s">
        <v>172</v>
      </c>
      <c r="D274" s="243" t="s">
        <v>151</v>
      </c>
      <c r="E274" s="235">
        <v>2.7999999999999994</v>
      </c>
      <c r="F274" s="235">
        <v>2.8</v>
      </c>
      <c r="G274" s="235">
        <v>2.8</v>
      </c>
      <c r="H274" s="235"/>
      <c r="I274" s="235"/>
      <c r="J274" s="235"/>
      <c r="L274" s="54" t="str">
        <f t="shared" si="14"/>
        <v>125CHALATENANGO</v>
      </c>
      <c r="M274" s="202">
        <v>125</v>
      </c>
      <c r="N274" s="201" t="s">
        <v>176</v>
      </c>
      <c r="O274" s="250" t="s">
        <v>148</v>
      </c>
      <c r="P274" s="235">
        <v>1.75</v>
      </c>
      <c r="Q274" s="235">
        <v>1.7</v>
      </c>
      <c r="R274" s="235">
        <v>1.8</v>
      </c>
      <c r="S274" s="235"/>
      <c r="T274" s="235"/>
      <c r="U274" s="235"/>
      <c r="W274" s="45"/>
    </row>
    <row r="275" spans="1:23" ht="15.75">
      <c r="A275" s="175" t="str">
        <f t="shared" si="12"/>
        <v>132SENSUNTEPEQUE</v>
      </c>
      <c r="B275" s="201">
        <v>132</v>
      </c>
      <c r="C275" s="201" t="s">
        <v>181</v>
      </c>
      <c r="D275" s="243" t="s">
        <v>151</v>
      </c>
      <c r="E275" s="235">
        <v>2.6500000000000004</v>
      </c>
      <c r="F275" s="235">
        <v>2.2999999999999998</v>
      </c>
      <c r="G275" s="235">
        <v>3</v>
      </c>
      <c r="H275" s="235"/>
      <c r="I275" s="235"/>
      <c r="J275" s="235"/>
      <c r="L275" s="54" t="str">
        <f t="shared" si="14"/>
        <v>126MERCADO CENTRAL</v>
      </c>
      <c r="M275" s="201">
        <v>126</v>
      </c>
      <c r="N275" s="201" t="s">
        <v>229</v>
      </c>
      <c r="O275" s="250" t="s">
        <v>269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133SAN MIGUEL</v>
      </c>
      <c r="B276" s="201">
        <v>133</v>
      </c>
      <c r="C276" s="201" t="s">
        <v>174</v>
      </c>
      <c r="D276" s="243" t="s">
        <v>152</v>
      </c>
      <c r="E276" s="235">
        <v>4.625</v>
      </c>
      <c r="F276" s="235">
        <v>4.5</v>
      </c>
      <c r="G276" s="235">
        <v>4.75</v>
      </c>
      <c r="H276" s="235"/>
      <c r="I276" s="235"/>
      <c r="J276" s="235"/>
      <c r="L276" s="54" t="str">
        <f t="shared" si="14"/>
        <v>126COJUTEPEQUE</v>
      </c>
      <c r="M276" s="201">
        <v>126</v>
      </c>
      <c r="N276" s="201" t="s">
        <v>179</v>
      </c>
      <c r="O276" s="250" t="s">
        <v>269</v>
      </c>
      <c r="P276" s="235">
        <v>5.4</v>
      </c>
      <c r="Q276" s="235">
        <v>5.0999999999999996</v>
      </c>
      <c r="R276" s="235">
        <v>5.5</v>
      </c>
      <c r="S276" s="235"/>
      <c r="T276" s="235"/>
      <c r="U276" s="235"/>
      <c r="W276" s="45"/>
    </row>
    <row r="277" spans="1:23" ht="15.75">
      <c r="A277" s="175" t="str">
        <f t="shared" si="15"/>
        <v>133SANTA ANA</v>
      </c>
      <c r="B277" s="201">
        <v>133</v>
      </c>
      <c r="C277" s="201" t="s">
        <v>172</v>
      </c>
      <c r="D277" s="243" t="s">
        <v>152</v>
      </c>
      <c r="E277" s="235">
        <v>4.25</v>
      </c>
      <c r="F277" s="235">
        <v>4.25</v>
      </c>
      <c r="G277" s="235">
        <v>4.25</v>
      </c>
      <c r="H277" s="235"/>
      <c r="I277" s="235"/>
      <c r="J277" s="235"/>
      <c r="L277" s="54" t="str">
        <f t="shared" si="14"/>
        <v>126SANTA ROSA DE LIMA</v>
      </c>
      <c r="M277" s="201">
        <v>126</v>
      </c>
      <c r="N277" s="201" t="s">
        <v>198</v>
      </c>
      <c r="O277" s="250" t="s">
        <v>269</v>
      </c>
      <c r="P277" s="235">
        <v>6.166666666666667</v>
      </c>
      <c r="Q277" s="235">
        <v>6</v>
      </c>
      <c r="R277" s="235">
        <v>6.5</v>
      </c>
      <c r="S277" s="235"/>
      <c r="T277" s="235"/>
      <c r="U277" s="235"/>
      <c r="W277" s="45"/>
    </row>
    <row r="278" spans="1:23" ht="15.75">
      <c r="A278" s="175" t="str">
        <f t="shared" si="15"/>
        <v>133SENSUNTEPEQUE</v>
      </c>
      <c r="B278" s="202">
        <v>133</v>
      </c>
      <c r="C278" s="201" t="s">
        <v>181</v>
      </c>
      <c r="D278" s="243" t="s">
        <v>152</v>
      </c>
      <c r="E278" s="235">
        <v>4.0666666666666664</v>
      </c>
      <c r="F278" s="235">
        <v>4</v>
      </c>
      <c r="G278" s="235">
        <v>4.2</v>
      </c>
      <c r="H278" s="235"/>
      <c r="I278" s="235"/>
      <c r="J278" s="235"/>
      <c r="L278" s="54" t="str">
        <f t="shared" si="14"/>
        <v>126CHALATENANGO</v>
      </c>
      <c r="M278" s="202">
        <v>126</v>
      </c>
      <c r="N278" s="201" t="s">
        <v>176</v>
      </c>
      <c r="O278" s="250" t="s">
        <v>269</v>
      </c>
      <c r="P278" s="235">
        <v>5.083333333333333</v>
      </c>
      <c r="Q278" s="235">
        <v>5</v>
      </c>
      <c r="R278" s="235">
        <v>5.25</v>
      </c>
      <c r="S278" s="235"/>
      <c r="T278" s="235"/>
      <c r="U278" s="235"/>
      <c r="W278" s="45"/>
    </row>
    <row r="279" spans="1:23" ht="15.75">
      <c r="A279" s="175" t="str">
        <f t="shared" si="15"/>
        <v>134SAN MIGUEL</v>
      </c>
      <c r="B279" s="201">
        <v>134</v>
      </c>
      <c r="C279" s="201" t="s">
        <v>174</v>
      </c>
      <c r="D279" s="243" t="s">
        <v>153</v>
      </c>
      <c r="E279" s="235">
        <v>5.75</v>
      </c>
      <c r="F279" s="235">
        <v>5.5</v>
      </c>
      <c r="G279" s="235">
        <v>6</v>
      </c>
      <c r="H279" s="235"/>
      <c r="I279" s="235"/>
      <c r="J279" s="235"/>
      <c r="L279" s="54" t="str">
        <f t="shared" si="14"/>
        <v>127MERCADO CENTRAL</v>
      </c>
      <c r="M279" s="201">
        <v>127</v>
      </c>
      <c r="N279" s="201" t="s">
        <v>229</v>
      </c>
      <c r="O279" s="250" t="s">
        <v>270</v>
      </c>
      <c r="P279" s="235">
        <v>4.8</v>
      </c>
      <c r="Q279" s="235">
        <v>4.8</v>
      </c>
      <c r="R279" s="235">
        <v>4.8</v>
      </c>
      <c r="S279" s="235"/>
      <c r="T279" s="235"/>
      <c r="U279" s="235"/>
      <c r="W279" s="45"/>
    </row>
    <row r="280" spans="1:23" ht="15.75">
      <c r="A280" s="175" t="str">
        <f t="shared" si="15"/>
        <v>134SANTA ANA</v>
      </c>
      <c r="B280" s="201">
        <v>134</v>
      </c>
      <c r="C280" s="201" t="s">
        <v>172</v>
      </c>
      <c r="D280" s="243" t="s">
        <v>153</v>
      </c>
      <c r="E280" s="235">
        <v>6.375</v>
      </c>
      <c r="F280" s="235">
        <v>6.25</v>
      </c>
      <c r="G280" s="235">
        <v>6.5</v>
      </c>
      <c r="H280" s="235"/>
      <c r="I280" s="235"/>
      <c r="J280" s="235"/>
      <c r="L280" s="54" t="str">
        <f t="shared" si="14"/>
        <v>127COJUTEPEQUE</v>
      </c>
      <c r="M280" s="201">
        <v>127</v>
      </c>
      <c r="N280" s="201" t="s">
        <v>179</v>
      </c>
      <c r="O280" s="250" t="s">
        <v>270</v>
      </c>
      <c r="P280" s="235">
        <v>4.9000000000000004</v>
      </c>
      <c r="Q280" s="235">
        <v>4.8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134SENSUNTEPEQUE</v>
      </c>
      <c r="B281" s="201">
        <v>134</v>
      </c>
      <c r="C281" s="201" t="s">
        <v>181</v>
      </c>
      <c r="D281" s="243" t="s">
        <v>153</v>
      </c>
      <c r="E281" s="235">
        <v>6</v>
      </c>
      <c r="F281" s="235">
        <v>6</v>
      </c>
      <c r="G281" s="235">
        <v>6</v>
      </c>
      <c r="H281" s="235"/>
      <c r="I281" s="235"/>
      <c r="J281" s="235"/>
      <c r="L281" s="54" t="str">
        <f t="shared" si="14"/>
        <v>127SANTA ROSA DE LIMA</v>
      </c>
      <c r="M281" s="201">
        <v>127</v>
      </c>
      <c r="N281" s="201" t="s">
        <v>198</v>
      </c>
      <c r="O281" s="250" t="s">
        <v>270</v>
      </c>
      <c r="P281" s="235">
        <v>5.5</v>
      </c>
      <c r="Q281" s="235">
        <v>5.5</v>
      </c>
      <c r="R281" s="235">
        <v>5.5</v>
      </c>
      <c r="S281" s="235"/>
      <c r="T281" s="235"/>
      <c r="U281" s="235"/>
      <c r="W281" s="45"/>
    </row>
    <row r="282" spans="1:23" ht="15.75">
      <c r="A282" s="175" t="str">
        <f t="shared" si="15"/>
        <v>135SANTA ANA</v>
      </c>
      <c r="B282" s="202">
        <v>135</v>
      </c>
      <c r="C282" s="201" t="s">
        <v>172</v>
      </c>
      <c r="D282" s="243" t="s">
        <v>154</v>
      </c>
      <c r="E282" s="235">
        <v>1.6000000000000003</v>
      </c>
      <c r="F282" s="235">
        <v>1.6</v>
      </c>
      <c r="G282" s="235">
        <v>1.6</v>
      </c>
      <c r="H282" s="235"/>
      <c r="I282" s="235"/>
      <c r="J282" s="235"/>
      <c r="L282" s="54" t="str">
        <f t="shared" si="14"/>
        <v>127CHALATENANGO</v>
      </c>
      <c r="M282" s="202">
        <v>127</v>
      </c>
      <c r="N282" s="201" t="s">
        <v>176</v>
      </c>
      <c r="O282" s="250" t="s">
        <v>270</v>
      </c>
      <c r="P282" s="235">
        <v>4.833333333333333</v>
      </c>
      <c r="Q282" s="235">
        <v>4.75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135SENSUNTEPEQUE</v>
      </c>
      <c r="B283" s="201">
        <v>135</v>
      </c>
      <c r="C283" s="201" t="s">
        <v>181</v>
      </c>
      <c r="D283" s="243" t="s">
        <v>154</v>
      </c>
      <c r="E283" s="235">
        <v>2.3000000000000003</v>
      </c>
      <c r="F283" s="235">
        <v>2.15</v>
      </c>
      <c r="G283" s="235">
        <v>2.5</v>
      </c>
      <c r="H283" s="235"/>
      <c r="I283" s="235"/>
      <c r="J283" s="235"/>
      <c r="L283" s="54" t="str">
        <f t="shared" si="14"/>
        <v>129MERCADO CENTRAL</v>
      </c>
      <c r="M283" s="201">
        <v>129</v>
      </c>
      <c r="N283" s="201" t="s">
        <v>229</v>
      </c>
      <c r="O283" s="250" t="s">
        <v>291</v>
      </c>
      <c r="P283" s="235">
        <v>54</v>
      </c>
      <c r="Q283" s="235">
        <v>54</v>
      </c>
      <c r="R283" s="235">
        <v>54</v>
      </c>
      <c r="S283" s="235"/>
      <c r="T283" s="235"/>
      <c r="U283" s="235"/>
      <c r="W283" s="45"/>
    </row>
    <row r="284" spans="1:23" ht="15.75">
      <c r="A284" s="175" t="str">
        <f t="shared" si="15"/>
        <v>136TIENDONA</v>
      </c>
      <c r="B284" s="201">
        <v>136</v>
      </c>
      <c r="C284" s="201" t="s">
        <v>190</v>
      </c>
      <c r="D284" s="243" t="s">
        <v>223</v>
      </c>
      <c r="E284" s="235">
        <v>1.5</v>
      </c>
      <c r="F284" s="235">
        <v>1.5</v>
      </c>
      <c r="G284" s="235">
        <v>1.5</v>
      </c>
      <c r="H284" s="235"/>
      <c r="I284" s="235"/>
      <c r="J284" s="235"/>
      <c r="L284" s="54" t="str">
        <f t="shared" si="14"/>
        <v>130MERCADO CENTRAL</v>
      </c>
      <c r="M284" s="201">
        <v>130</v>
      </c>
      <c r="N284" s="201" t="s">
        <v>229</v>
      </c>
      <c r="O284" s="250" t="s">
        <v>150</v>
      </c>
      <c r="P284" s="235">
        <v>2.75</v>
      </c>
      <c r="Q284" s="235">
        <v>2.75</v>
      </c>
      <c r="R284" s="235">
        <v>2.75</v>
      </c>
      <c r="S284" s="235"/>
      <c r="T284" s="235"/>
      <c r="U284" s="235"/>
      <c r="W284" s="45"/>
    </row>
    <row r="285" spans="1:23" ht="15.75">
      <c r="A285" s="175" t="str">
        <f t="shared" si="15"/>
        <v>136SAN MIGUEL</v>
      </c>
      <c r="B285" s="202">
        <v>136</v>
      </c>
      <c r="C285" s="201" t="s">
        <v>174</v>
      </c>
      <c r="D285" s="243" t="s">
        <v>223</v>
      </c>
      <c r="E285" s="235">
        <v>2.375</v>
      </c>
      <c r="F285" s="235">
        <v>2.25</v>
      </c>
      <c r="G285" s="235">
        <v>2.5</v>
      </c>
      <c r="H285" s="235"/>
      <c r="I285" s="235"/>
      <c r="J285" s="235"/>
      <c r="L285" s="54" t="str">
        <f t="shared" si="14"/>
        <v>130COJUTEPEQUE</v>
      </c>
      <c r="M285" s="202">
        <v>130</v>
      </c>
      <c r="N285" s="201" t="s">
        <v>179</v>
      </c>
      <c r="O285" s="250" t="s">
        <v>150</v>
      </c>
      <c r="P285" s="235">
        <v>2.7600000000000002</v>
      </c>
      <c r="Q285" s="235">
        <v>2.6</v>
      </c>
      <c r="R285" s="235">
        <v>2.8</v>
      </c>
      <c r="S285" s="235"/>
      <c r="T285" s="235"/>
      <c r="U285" s="235"/>
      <c r="W285" s="45"/>
    </row>
    <row r="286" spans="1:23" ht="15.75">
      <c r="A286" s="175" t="str">
        <f t="shared" si="15"/>
        <v>136SANTA ANA</v>
      </c>
      <c r="B286" s="201">
        <v>136</v>
      </c>
      <c r="C286" s="201" t="s">
        <v>172</v>
      </c>
      <c r="D286" s="243" t="s">
        <v>223</v>
      </c>
      <c r="E286" s="235">
        <v>1.75</v>
      </c>
      <c r="F286" s="235">
        <v>1.75</v>
      </c>
      <c r="G286" s="235">
        <v>1.75</v>
      </c>
      <c r="H286" s="235"/>
      <c r="I286" s="235"/>
      <c r="J286" s="235"/>
      <c r="L286" s="54" t="str">
        <f t="shared" si="14"/>
        <v>130SANTA ROSA DE LIMA</v>
      </c>
      <c r="M286" s="201">
        <v>130</v>
      </c>
      <c r="N286" s="201" t="s">
        <v>198</v>
      </c>
      <c r="O286" s="250" t="s">
        <v>150</v>
      </c>
      <c r="P286" s="235">
        <v>3</v>
      </c>
      <c r="Q286" s="235">
        <v>2.5</v>
      </c>
      <c r="R286" s="235">
        <v>3.5</v>
      </c>
      <c r="S286" s="235"/>
      <c r="T286" s="235"/>
      <c r="U286" s="235"/>
      <c r="W286" s="45"/>
    </row>
    <row r="287" spans="1:23" ht="15.75">
      <c r="A287" s="175" t="str">
        <f t="shared" si="15"/>
        <v>136SENSUNTEPEQUE</v>
      </c>
      <c r="B287" s="201">
        <v>136</v>
      </c>
      <c r="C287" s="201" t="s">
        <v>181</v>
      </c>
      <c r="D287" s="243" t="s">
        <v>223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130CHALATENANGO</v>
      </c>
      <c r="M287" s="201">
        <v>130</v>
      </c>
      <c r="N287" s="201" t="s">
        <v>176</v>
      </c>
      <c r="O287" s="250" t="s">
        <v>150</v>
      </c>
      <c r="P287" s="235">
        <v>3.5</v>
      </c>
      <c r="Q287" s="235">
        <v>3.5</v>
      </c>
      <c r="R287" s="235">
        <v>3.5</v>
      </c>
      <c r="S287" s="235"/>
      <c r="T287" s="235"/>
      <c r="U287" s="235"/>
      <c r="W287" s="45"/>
    </row>
    <row r="288" spans="1:23" ht="15.75">
      <c r="A288" s="175" t="str">
        <f t="shared" si="15"/>
        <v>137TIENDONA</v>
      </c>
      <c r="B288" s="201">
        <v>137</v>
      </c>
      <c r="C288" s="201" t="s">
        <v>190</v>
      </c>
      <c r="D288" s="243" t="s">
        <v>240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132MERCADO CENTRAL</v>
      </c>
      <c r="M288" s="201">
        <v>132</v>
      </c>
      <c r="N288" s="201" t="s">
        <v>229</v>
      </c>
      <c r="O288" s="250" t="s">
        <v>151</v>
      </c>
      <c r="P288" s="235">
        <v>2.7</v>
      </c>
      <c r="Q288" s="235">
        <v>2.7</v>
      </c>
      <c r="R288" s="235">
        <v>2.7</v>
      </c>
      <c r="S288" s="235"/>
      <c r="T288" s="235"/>
      <c r="U288" s="235"/>
      <c r="W288" s="45"/>
    </row>
    <row r="289" spans="1:23" ht="15.75">
      <c r="A289" s="175" t="str">
        <f t="shared" si="15"/>
        <v>137SAN MIGUEL</v>
      </c>
      <c r="B289" s="201">
        <v>137</v>
      </c>
      <c r="C289" s="201" t="s">
        <v>174</v>
      </c>
      <c r="D289" s="243" t="s">
        <v>240</v>
      </c>
      <c r="E289" s="235">
        <v>3.5</v>
      </c>
      <c r="F289" s="235">
        <v>3.5</v>
      </c>
      <c r="G289" s="235">
        <v>3.5</v>
      </c>
      <c r="H289" s="235"/>
      <c r="I289" s="235"/>
      <c r="J289" s="235"/>
      <c r="L289" s="54" t="str">
        <f t="shared" si="14"/>
        <v>132COJUTEPEQUE</v>
      </c>
      <c r="M289" s="201">
        <v>132</v>
      </c>
      <c r="N289" s="201" t="s">
        <v>179</v>
      </c>
      <c r="O289" s="250" t="s">
        <v>151</v>
      </c>
      <c r="P289" s="235">
        <v>2.4799999999999995</v>
      </c>
      <c r="Q289" s="235">
        <v>2</v>
      </c>
      <c r="R289" s="235">
        <v>3</v>
      </c>
      <c r="S289" s="235"/>
      <c r="T289" s="235"/>
      <c r="U289" s="235"/>
      <c r="W289" s="45"/>
    </row>
    <row r="290" spans="1:23" ht="15.75">
      <c r="A290" s="175" t="str">
        <f t="shared" si="15"/>
        <v>137SANTA ANA</v>
      </c>
      <c r="B290" s="202">
        <v>137</v>
      </c>
      <c r="C290" s="201" t="s">
        <v>172</v>
      </c>
      <c r="D290" s="243" t="s">
        <v>240</v>
      </c>
      <c r="E290" s="235">
        <v>5.5</v>
      </c>
      <c r="F290" s="235">
        <v>5.5</v>
      </c>
      <c r="G290" s="235">
        <v>5.5</v>
      </c>
      <c r="H290" s="235"/>
      <c r="I290" s="235"/>
      <c r="J290" s="235"/>
      <c r="L290" s="54" t="str">
        <f t="shared" si="14"/>
        <v>132SANTA ROSA DE LIMA</v>
      </c>
      <c r="M290" s="202">
        <v>132</v>
      </c>
      <c r="N290" s="201" t="s">
        <v>198</v>
      </c>
      <c r="O290" s="250" t="s">
        <v>151</v>
      </c>
      <c r="P290" s="235">
        <v>2.875</v>
      </c>
      <c r="Q290" s="235">
        <v>2.5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137SENSUNTEPEQUE</v>
      </c>
      <c r="B291" s="201">
        <v>137</v>
      </c>
      <c r="C291" s="201" t="s">
        <v>181</v>
      </c>
      <c r="D291" s="243" t="s">
        <v>240</v>
      </c>
      <c r="E291" s="235">
        <v>4.5</v>
      </c>
      <c r="F291" s="235">
        <v>4.5</v>
      </c>
      <c r="G291" s="235">
        <v>4.5</v>
      </c>
      <c r="H291" s="235"/>
      <c r="I291" s="235"/>
      <c r="J291" s="235"/>
      <c r="L291" s="54" t="str">
        <f t="shared" si="14"/>
        <v>132CHALATENANGO</v>
      </c>
      <c r="M291" s="201">
        <v>132</v>
      </c>
      <c r="N291" s="201" t="s">
        <v>176</v>
      </c>
      <c r="O291" s="250" t="s">
        <v>151</v>
      </c>
      <c r="P291" s="235">
        <v>2.8</v>
      </c>
      <c r="Q291" s="235">
        <v>2.8</v>
      </c>
      <c r="R291" s="235">
        <v>2.8</v>
      </c>
      <c r="S291" s="235"/>
      <c r="T291" s="235"/>
      <c r="U291" s="235"/>
      <c r="W291" s="45"/>
    </row>
    <row r="292" spans="1:23" ht="15.75">
      <c r="A292" s="175" t="str">
        <f t="shared" si="15"/>
        <v>138TIENDONA</v>
      </c>
      <c r="B292" s="202">
        <v>138</v>
      </c>
      <c r="C292" s="201" t="s">
        <v>190</v>
      </c>
      <c r="D292" s="243" t="s">
        <v>241</v>
      </c>
      <c r="E292" s="235">
        <v>6</v>
      </c>
      <c r="F292" s="235">
        <v>6</v>
      </c>
      <c r="G292" s="235">
        <v>6</v>
      </c>
      <c r="H292" s="235"/>
      <c r="I292" s="235"/>
      <c r="J292" s="235"/>
      <c r="L292" s="54" t="str">
        <f t="shared" si="14"/>
        <v>133MERCADO CENTRAL</v>
      </c>
      <c r="M292" s="202">
        <v>133</v>
      </c>
      <c r="N292" s="201" t="s">
        <v>229</v>
      </c>
      <c r="O292" s="250" t="s">
        <v>152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>138SAN MIGUEL</v>
      </c>
      <c r="B293" s="201">
        <v>138</v>
      </c>
      <c r="C293" s="201" t="s">
        <v>174</v>
      </c>
      <c r="D293" s="243" t="s">
        <v>241</v>
      </c>
      <c r="E293" s="235">
        <v>5</v>
      </c>
      <c r="F293" s="235">
        <v>5</v>
      </c>
      <c r="G293" s="235">
        <v>5</v>
      </c>
      <c r="H293" s="235"/>
      <c r="I293" s="235"/>
      <c r="J293" s="235"/>
      <c r="L293" s="54" t="str">
        <f t="shared" si="14"/>
        <v>133COJUTEPEQUE</v>
      </c>
      <c r="M293" s="201">
        <v>133</v>
      </c>
      <c r="N293" s="201" t="s">
        <v>179</v>
      </c>
      <c r="O293" s="250" t="s">
        <v>152</v>
      </c>
      <c r="P293" s="235">
        <v>4.08</v>
      </c>
      <c r="Q293" s="235">
        <v>3.9</v>
      </c>
      <c r="R293" s="235">
        <v>4.4000000000000004</v>
      </c>
      <c r="S293" s="235"/>
      <c r="T293" s="235"/>
      <c r="U293" s="235"/>
      <c r="W293" s="45"/>
    </row>
    <row r="294" spans="1:23" ht="15.75">
      <c r="A294" s="175" t="str">
        <f t="shared" si="15"/>
        <v>138SANTA ANA</v>
      </c>
      <c r="B294" s="202">
        <v>138</v>
      </c>
      <c r="C294" s="201" t="s">
        <v>172</v>
      </c>
      <c r="D294" s="243" t="s">
        <v>241</v>
      </c>
      <c r="E294" s="235">
        <v>6</v>
      </c>
      <c r="F294" s="235">
        <v>6</v>
      </c>
      <c r="G294" s="235">
        <v>6</v>
      </c>
      <c r="H294" s="235"/>
      <c r="I294" s="235"/>
      <c r="J294" s="235"/>
      <c r="L294" s="54" t="str">
        <f t="shared" si="14"/>
        <v>133SANTA ROSA DE LIMA</v>
      </c>
      <c r="M294" s="202">
        <v>133</v>
      </c>
      <c r="N294" s="201" t="s">
        <v>198</v>
      </c>
      <c r="O294" s="250" t="s">
        <v>152</v>
      </c>
      <c r="P294" s="235">
        <v>4.791666666666667</v>
      </c>
      <c r="Q294" s="235">
        <v>4</v>
      </c>
      <c r="R294" s="235">
        <v>5</v>
      </c>
      <c r="S294" s="235"/>
      <c r="T294" s="235"/>
      <c r="U294" s="235"/>
      <c r="W294" s="45"/>
    </row>
    <row r="295" spans="1:23" ht="15.75">
      <c r="A295" s="175" t="str">
        <f t="shared" si="15"/>
        <v>138SENSUNTEPEQUE</v>
      </c>
      <c r="B295" s="201">
        <v>138</v>
      </c>
      <c r="C295" s="201" t="s">
        <v>181</v>
      </c>
      <c r="D295" s="243" t="s">
        <v>241</v>
      </c>
      <c r="E295" s="235">
        <v>5</v>
      </c>
      <c r="F295" s="235">
        <v>5</v>
      </c>
      <c r="G295" s="235">
        <v>5</v>
      </c>
      <c r="H295" s="235"/>
      <c r="I295" s="235"/>
      <c r="J295" s="235"/>
      <c r="L295" s="54" t="str">
        <f t="shared" si="14"/>
        <v>133CHALATENANGO</v>
      </c>
      <c r="M295" s="201">
        <v>133</v>
      </c>
      <c r="N295" s="201" t="s">
        <v>176</v>
      </c>
      <c r="O295" s="250" t="s">
        <v>152</v>
      </c>
      <c r="P295" s="235">
        <v>4.25</v>
      </c>
      <c r="Q295" s="235">
        <v>4.25</v>
      </c>
      <c r="R295" s="235">
        <v>4.25</v>
      </c>
      <c r="S295" s="235"/>
      <c r="T295" s="235"/>
      <c r="U295" s="235"/>
      <c r="W295" s="45"/>
    </row>
    <row r="296" spans="1:23" ht="15.75">
      <c r="A296" s="175" t="str">
        <f t="shared" si="15"/>
        <v>139TIENDONA</v>
      </c>
      <c r="B296" s="201">
        <v>139</v>
      </c>
      <c r="C296" s="201" t="s">
        <v>190</v>
      </c>
      <c r="D296" s="243" t="s">
        <v>242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134MERCADO CENTRAL</v>
      </c>
      <c r="M296" s="201">
        <v>134</v>
      </c>
      <c r="N296" s="201" t="s">
        <v>229</v>
      </c>
      <c r="O296" s="250" t="s">
        <v>153</v>
      </c>
      <c r="P296" s="235">
        <v>6</v>
      </c>
      <c r="Q296" s="235">
        <v>6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139SAN MIGUEL</v>
      </c>
      <c r="B297" s="201">
        <v>139</v>
      </c>
      <c r="C297" s="201" t="s">
        <v>174</v>
      </c>
      <c r="D297" s="243" t="s">
        <v>242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134COJUTEPEQUE</v>
      </c>
      <c r="M297" s="201">
        <v>134</v>
      </c>
      <c r="N297" s="201" t="s">
        <v>179</v>
      </c>
      <c r="O297" s="250" t="s">
        <v>153</v>
      </c>
      <c r="P297" s="235">
        <v>6.1</v>
      </c>
      <c r="Q297" s="235">
        <v>6</v>
      </c>
      <c r="R297" s="235">
        <v>6.5</v>
      </c>
      <c r="S297" s="235"/>
      <c r="T297" s="235"/>
      <c r="U297" s="235"/>
      <c r="W297" s="45"/>
    </row>
    <row r="298" spans="1:23" ht="15.75">
      <c r="A298" s="175" t="str">
        <f t="shared" si="15"/>
        <v>139SENSUNTEPEQUE</v>
      </c>
      <c r="B298" s="201">
        <v>139</v>
      </c>
      <c r="C298" s="201" t="s">
        <v>181</v>
      </c>
      <c r="D298" s="243" t="s">
        <v>242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134SANTA ROSA DE LIMA</v>
      </c>
      <c r="M298" s="201">
        <v>134</v>
      </c>
      <c r="N298" s="201" t="s">
        <v>198</v>
      </c>
      <c r="O298" s="250" t="s">
        <v>153</v>
      </c>
      <c r="P298" s="235">
        <v>6</v>
      </c>
      <c r="Q298" s="235">
        <v>5.5</v>
      </c>
      <c r="R298" s="235">
        <v>6.5</v>
      </c>
      <c r="S298" s="235"/>
      <c r="T298" s="235"/>
      <c r="U298" s="235"/>
      <c r="W298" s="45"/>
    </row>
    <row r="299" spans="1:23" ht="15.75">
      <c r="A299" s="175" t="str">
        <f t="shared" si="15"/>
        <v>141TIENDONA</v>
      </c>
      <c r="B299" s="202">
        <v>141</v>
      </c>
      <c r="C299" s="201" t="s">
        <v>190</v>
      </c>
      <c r="D299" s="243" t="s">
        <v>243</v>
      </c>
      <c r="E299" s="235">
        <v>6</v>
      </c>
      <c r="F299" s="235">
        <v>6</v>
      </c>
      <c r="G299" s="235">
        <v>6</v>
      </c>
      <c r="H299" s="235"/>
      <c r="I299" s="235"/>
      <c r="J299" s="235"/>
      <c r="L299" s="54" t="str">
        <f t="shared" si="14"/>
        <v>135MERCADO CENTRAL</v>
      </c>
      <c r="M299" s="202">
        <v>135</v>
      </c>
      <c r="N299" s="201" t="s">
        <v>229</v>
      </c>
      <c r="O299" s="250" t="s">
        <v>154</v>
      </c>
      <c r="P299" s="235">
        <v>1.7</v>
      </c>
      <c r="Q299" s="235">
        <v>1.7</v>
      </c>
      <c r="R299" s="235">
        <v>1.7</v>
      </c>
      <c r="S299" s="235"/>
      <c r="T299" s="235"/>
      <c r="U299" s="235"/>
      <c r="W299" s="45"/>
    </row>
    <row r="300" spans="1:23" ht="15.75">
      <c r="A300" s="175" t="str">
        <f t="shared" si="15"/>
        <v>141SAN MIGUEL</v>
      </c>
      <c r="B300" s="201">
        <v>141</v>
      </c>
      <c r="C300" s="201" t="s">
        <v>174</v>
      </c>
      <c r="D300" s="243" t="s">
        <v>243</v>
      </c>
      <c r="E300" s="235">
        <v>6</v>
      </c>
      <c r="F300" s="235">
        <v>6</v>
      </c>
      <c r="G300" s="235">
        <v>6</v>
      </c>
      <c r="H300" s="235"/>
      <c r="I300" s="235"/>
      <c r="J300" s="235"/>
      <c r="L300" s="54" t="str">
        <f t="shared" si="14"/>
        <v>135COJUTEPEQUE</v>
      </c>
      <c r="M300" s="201">
        <v>135</v>
      </c>
      <c r="N300" s="201" t="s">
        <v>179</v>
      </c>
      <c r="O300" s="250" t="s">
        <v>154</v>
      </c>
      <c r="P300" s="235">
        <v>2.3374999999999999</v>
      </c>
      <c r="Q300" s="235">
        <v>2.25</v>
      </c>
      <c r="R300" s="235">
        <v>2.5</v>
      </c>
      <c r="S300" s="235"/>
      <c r="T300" s="235"/>
      <c r="U300" s="235"/>
      <c r="W300" s="45"/>
    </row>
    <row r="301" spans="1:23" ht="15.75">
      <c r="A301" s="175" t="str">
        <f t="shared" si="15"/>
        <v>141SENSUNTEPEQUE</v>
      </c>
      <c r="B301" s="201">
        <v>141</v>
      </c>
      <c r="C301" s="201" t="s">
        <v>181</v>
      </c>
      <c r="D301" s="243" t="s">
        <v>243</v>
      </c>
      <c r="E301" s="235">
        <v>8</v>
      </c>
      <c r="F301" s="235">
        <v>8</v>
      </c>
      <c r="G301" s="235">
        <v>8</v>
      </c>
      <c r="H301" s="235"/>
      <c r="I301" s="235"/>
      <c r="J301" s="235"/>
      <c r="L301" s="54" t="str">
        <f t="shared" si="14"/>
        <v>135CHALATENANGO</v>
      </c>
      <c r="M301" s="201">
        <v>135</v>
      </c>
      <c r="N301" s="201" t="s">
        <v>176</v>
      </c>
      <c r="O301" s="250" t="s">
        <v>154</v>
      </c>
      <c r="P301" s="235">
        <v>2</v>
      </c>
      <c r="Q301" s="235">
        <v>2</v>
      </c>
      <c r="R301" s="235">
        <v>2</v>
      </c>
      <c r="S301" s="235"/>
      <c r="T301" s="235"/>
      <c r="U301" s="235"/>
      <c r="W301" s="45"/>
    </row>
    <row r="302" spans="1:23" ht="15.75">
      <c r="A302" s="175" t="str">
        <f t="shared" si="15"/>
        <v>142TIENDONA</v>
      </c>
      <c r="B302" s="201">
        <v>142</v>
      </c>
      <c r="C302" s="201" t="s">
        <v>190</v>
      </c>
      <c r="D302" s="243" t="s">
        <v>225</v>
      </c>
      <c r="E302" s="235">
        <v>2.75</v>
      </c>
      <c r="F302" s="235">
        <v>2.75</v>
      </c>
      <c r="G302" s="235">
        <v>2.75</v>
      </c>
      <c r="H302" s="235"/>
      <c r="I302" s="235"/>
      <c r="J302" s="235"/>
      <c r="L302" s="54" t="str">
        <f t="shared" si="14"/>
        <v>136MERCADO CENTRAL</v>
      </c>
      <c r="M302" s="201">
        <v>136</v>
      </c>
      <c r="N302" s="201" t="s">
        <v>229</v>
      </c>
      <c r="O302" s="250" t="s">
        <v>223</v>
      </c>
      <c r="P302" s="235">
        <v>1.8</v>
      </c>
      <c r="Q302" s="235">
        <v>1.8</v>
      </c>
      <c r="R302" s="235">
        <v>1.8</v>
      </c>
      <c r="S302" s="235"/>
      <c r="T302" s="235"/>
      <c r="U302" s="235"/>
      <c r="W302" s="45"/>
    </row>
    <row r="303" spans="1:23" ht="15.75">
      <c r="A303" s="175" t="str">
        <f t="shared" si="15"/>
        <v>142SAN MIGUEL</v>
      </c>
      <c r="B303" s="201">
        <v>142</v>
      </c>
      <c r="C303" s="201" t="s">
        <v>174</v>
      </c>
      <c r="D303" s="243" t="s">
        <v>225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136COJUTEPEQUE</v>
      </c>
      <c r="M303" s="201">
        <v>136</v>
      </c>
      <c r="N303" s="201" t="s">
        <v>179</v>
      </c>
      <c r="O303" s="250" t="s">
        <v>223</v>
      </c>
      <c r="P303" s="235">
        <v>2</v>
      </c>
      <c r="Q303" s="235">
        <v>2</v>
      </c>
      <c r="R303" s="235">
        <v>2</v>
      </c>
      <c r="S303" s="235"/>
      <c r="T303" s="235"/>
      <c r="U303" s="235"/>
      <c r="W303" s="45"/>
    </row>
    <row r="304" spans="1:23" ht="15.75">
      <c r="A304" s="175" t="str">
        <f t="shared" si="15"/>
        <v>142SANTA ANA</v>
      </c>
      <c r="B304" s="202">
        <v>142</v>
      </c>
      <c r="C304" s="201" t="s">
        <v>172</v>
      </c>
      <c r="D304" s="243" t="s">
        <v>225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136SANTA ROSA DE LIMA</v>
      </c>
      <c r="M304" s="202">
        <v>136</v>
      </c>
      <c r="N304" s="201" t="s">
        <v>198</v>
      </c>
      <c r="O304" s="250" t="s">
        <v>223</v>
      </c>
      <c r="P304" s="235">
        <v>2.375</v>
      </c>
      <c r="Q304" s="235">
        <v>2.25</v>
      </c>
      <c r="R304" s="235">
        <v>2.5</v>
      </c>
      <c r="S304" s="235"/>
      <c r="T304" s="235"/>
      <c r="U304" s="235"/>
      <c r="W304" s="45"/>
    </row>
    <row r="305" spans="1:23" ht="15.75">
      <c r="A305" s="175" t="str">
        <f t="shared" si="15"/>
        <v>142SENSUNTEPEQUE</v>
      </c>
      <c r="B305" s="201">
        <v>142</v>
      </c>
      <c r="C305" s="201" t="s">
        <v>181</v>
      </c>
      <c r="D305" s="243" t="s">
        <v>225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136CHALATENANGO</v>
      </c>
      <c r="M305" s="201">
        <v>136</v>
      </c>
      <c r="N305" s="201" t="s">
        <v>176</v>
      </c>
      <c r="O305" s="250" t="s">
        <v>223</v>
      </c>
      <c r="P305" s="235">
        <v>2.125</v>
      </c>
      <c r="Q305" s="235">
        <v>2</v>
      </c>
      <c r="R305" s="235">
        <v>2.25</v>
      </c>
      <c r="S305" s="235"/>
      <c r="T305" s="235"/>
      <c r="U305" s="235"/>
      <c r="W305" s="45"/>
    </row>
    <row r="306" spans="1:23" ht="15.75">
      <c r="A306" s="175" t="str">
        <f t="shared" si="15"/>
        <v>143TIENDONA</v>
      </c>
      <c r="B306" s="201">
        <v>143</v>
      </c>
      <c r="C306" s="201" t="s">
        <v>190</v>
      </c>
      <c r="D306" s="243" t="s">
        <v>226</v>
      </c>
      <c r="E306" s="235">
        <v>2.75</v>
      </c>
      <c r="F306" s="235">
        <v>2.75</v>
      </c>
      <c r="G306" s="235">
        <v>2.75</v>
      </c>
      <c r="H306" s="235"/>
      <c r="I306" s="235"/>
      <c r="J306" s="235"/>
      <c r="L306" s="54" t="str">
        <f t="shared" si="14"/>
        <v>137MERCADO CENTRAL</v>
      </c>
      <c r="M306" s="201">
        <v>137</v>
      </c>
      <c r="N306" s="201" t="s">
        <v>229</v>
      </c>
      <c r="O306" s="250" t="s">
        <v>240</v>
      </c>
      <c r="P306" s="235">
        <v>4.25</v>
      </c>
      <c r="Q306" s="235">
        <v>4.25</v>
      </c>
      <c r="R306" s="235">
        <v>4.25</v>
      </c>
      <c r="S306" s="235"/>
      <c r="T306" s="235"/>
      <c r="U306" s="235"/>
      <c r="W306" s="45"/>
    </row>
    <row r="307" spans="1:23" ht="15.75">
      <c r="A307" s="175" t="str">
        <f t="shared" si="15"/>
        <v>143SAN MIGUEL</v>
      </c>
      <c r="B307" s="201">
        <v>143</v>
      </c>
      <c r="C307" s="201" t="s">
        <v>174</v>
      </c>
      <c r="D307" s="243" t="s">
        <v>226</v>
      </c>
      <c r="E307" s="235">
        <v>3.25</v>
      </c>
      <c r="F307" s="235">
        <v>3</v>
      </c>
      <c r="G307" s="235">
        <v>3.5</v>
      </c>
      <c r="H307" s="235"/>
      <c r="I307" s="235"/>
      <c r="J307" s="235"/>
      <c r="L307" s="54" t="str">
        <f t="shared" si="14"/>
        <v>137COJUTEPEQUE</v>
      </c>
      <c r="M307" s="201">
        <v>137</v>
      </c>
      <c r="N307" s="201" t="s">
        <v>179</v>
      </c>
      <c r="O307" s="250" t="s">
        <v>240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143SANTA ANA</v>
      </c>
      <c r="B308" s="201">
        <v>143</v>
      </c>
      <c r="C308" s="201" t="s">
        <v>172</v>
      </c>
      <c r="D308" s="243" t="s">
        <v>226</v>
      </c>
      <c r="E308" s="235">
        <v>2.25</v>
      </c>
      <c r="F308" s="235">
        <v>2.25</v>
      </c>
      <c r="G308" s="235">
        <v>2.25</v>
      </c>
      <c r="H308" s="235"/>
      <c r="I308" s="235"/>
      <c r="J308" s="235"/>
      <c r="L308" s="54" t="str">
        <f t="shared" si="14"/>
        <v>137SANTA ROSA DE LIMA</v>
      </c>
      <c r="M308" s="201">
        <v>137</v>
      </c>
      <c r="N308" s="201" t="s">
        <v>198</v>
      </c>
      <c r="O308" s="250" t="s">
        <v>240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143SENSUNTEPEQUE</v>
      </c>
      <c r="B309" s="202">
        <v>143</v>
      </c>
      <c r="C309" s="201" t="s">
        <v>181</v>
      </c>
      <c r="D309" s="243" t="s">
        <v>226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137CHALATENANGO</v>
      </c>
      <c r="M309" s="202">
        <v>137</v>
      </c>
      <c r="N309" s="201" t="s">
        <v>176</v>
      </c>
      <c r="O309" s="250" t="s">
        <v>240</v>
      </c>
      <c r="P309" s="235">
        <v>5.25</v>
      </c>
      <c r="Q309" s="235">
        <v>5</v>
      </c>
      <c r="R309" s="235">
        <v>5.5</v>
      </c>
      <c r="S309" s="235"/>
      <c r="T309" s="235"/>
      <c r="U309" s="235"/>
      <c r="W309" s="45"/>
    </row>
    <row r="310" spans="1:23" ht="15.75">
      <c r="A310" s="175" t="str">
        <f t="shared" si="15"/>
        <v>145TIENDONA</v>
      </c>
      <c r="B310" s="201">
        <v>145</v>
      </c>
      <c r="C310" s="201" t="s">
        <v>190</v>
      </c>
      <c r="D310" s="243" t="s">
        <v>245</v>
      </c>
      <c r="E310" s="235">
        <v>5</v>
      </c>
      <c r="F310" s="235">
        <v>5</v>
      </c>
      <c r="G310" s="235">
        <v>5</v>
      </c>
      <c r="H310" s="235"/>
      <c r="I310" s="235"/>
      <c r="J310" s="235"/>
      <c r="L310" s="54" t="str">
        <f t="shared" si="14"/>
        <v>138MERCADO CENTRAL</v>
      </c>
      <c r="M310" s="201">
        <v>138</v>
      </c>
      <c r="N310" s="201" t="s">
        <v>229</v>
      </c>
      <c r="O310" s="250" t="s">
        <v>241</v>
      </c>
      <c r="P310" s="235">
        <v>6</v>
      </c>
      <c r="Q310" s="235">
        <v>6</v>
      </c>
      <c r="R310" s="235">
        <v>6</v>
      </c>
      <c r="S310" s="235"/>
      <c r="T310" s="235"/>
      <c r="U310" s="235"/>
      <c r="W310" s="45"/>
    </row>
    <row r="311" spans="1:23" ht="15.75">
      <c r="A311" s="175" t="str">
        <f t="shared" si="15"/>
        <v>145SENSUNTEPEQUE</v>
      </c>
      <c r="B311" s="201">
        <v>145</v>
      </c>
      <c r="C311" s="201" t="s">
        <v>181</v>
      </c>
      <c r="D311" s="243" t="s">
        <v>245</v>
      </c>
      <c r="E311" s="235">
        <v>6</v>
      </c>
      <c r="F311" s="235">
        <v>6</v>
      </c>
      <c r="G311" s="235">
        <v>6</v>
      </c>
      <c r="H311" s="235"/>
      <c r="I311" s="235"/>
      <c r="J311" s="235"/>
      <c r="L311" s="54" t="str">
        <f t="shared" si="14"/>
        <v>138COJUTEPEQUE</v>
      </c>
      <c r="M311" s="201">
        <v>138</v>
      </c>
      <c r="N311" s="201" t="s">
        <v>179</v>
      </c>
      <c r="O311" s="250" t="s">
        <v>241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>
      <c r="A312" s="175" t="str">
        <f t="shared" si="15"/>
        <v>146TIENDONA</v>
      </c>
      <c r="B312" s="201">
        <v>146</v>
      </c>
      <c r="C312" s="201" t="s">
        <v>190</v>
      </c>
      <c r="D312" s="243" t="s">
        <v>246</v>
      </c>
      <c r="E312" s="235">
        <v>3.5</v>
      </c>
      <c r="F312" s="235">
        <v>3.5</v>
      </c>
      <c r="G312" s="235">
        <v>3.5</v>
      </c>
      <c r="H312" s="235"/>
      <c r="I312" s="235"/>
      <c r="J312" s="235"/>
      <c r="L312" s="54" t="str">
        <f t="shared" si="14"/>
        <v>138SANTA ROSA DE LIMA</v>
      </c>
      <c r="M312" s="201">
        <v>138</v>
      </c>
      <c r="N312" s="201" t="s">
        <v>198</v>
      </c>
      <c r="O312" s="250" t="s">
        <v>241</v>
      </c>
      <c r="P312" s="235">
        <v>5</v>
      </c>
      <c r="Q312" s="235">
        <v>5</v>
      </c>
      <c r="R312" s="235">
        <v>5</v>
      </c>
      <c r="S312" s="235"/>
      <c r="T312" s="235"/>
      <c r="U312" s="235"/>
      <c r="W312" s="45"/>
    </row>
    <row r="313" spans="1:23" ht="15.75">
      <c r="A313" s="175" t="str">
        <f t="shared" si="15"/>
        <v>146SANTA ANA</v>
      </c>
      <c r="B313" s="201">
        <v>146</v>
      </c>
      <c r="C313" s="201" t="s">
        <v>172</v>
      </c>
      <c r="D313" s="243" t="s">
        <v>246</v>
      </c>
      <c r="E313" s="235">
        <v>4.5</v>
      </c>
      <c r="F313" s="235">
        <v>4.5</v>
      </c>
      <c r="G313" s="235">
        <v>4.5</v>
      </c>
      <c r="H313" s="235"/>
      <c r="I313" s="235"/>
      <c r="J313" s="235"/>
      <c r="L313" s="54" t="str">
        <f t="shared" si="14"/>
        <v>138CHALATENANGO</v>
      </c>
      <c r="M313" s="201">
        <v>138</v>
      </c>
      <c r="N313" s="201" t="s">
        <v>176</v>
      </c>
      <c r="O313" s="250" t="s">
        <v>241</v>
      </c>
      <c r="P313" s="235">
        <v>6.75</v>
      </c>
      <c r="Q313" s="235">
        <v>6.5</v>
      </c>
      <c r="R313" s="235">
        <v>7</v>
      </c>
      <c r="S313" s="235"/>
      <c r="T313" s="235"/>
      <c r="U313" s="235"/>
      <c r="W313" s="45"/>
    </row>
    <row r="314" spans="1:23" ht="15.75">
      <c r="A314" s="175" t="str">
        <f t="shared" si="15"/>
        <v>147TIENDONA</v>
      </c>
      <c r="B314" s="202">
        <v>147</v>
      </c>
      <c r="C314" s="201" t="s">
        <v>190</v>
      </c>
      <c r="D314" s="243" t="s">
        <v>227</v>
      </c>
      <c r="E314" s="235">
        <v>1.75</v>
      </c>
      <c r="F314" s="235">
        <v>1.75</v>
      </c>
      <c r="G314" s="235">
        <v>1.75</v>
      </c>
      <c r="H314" s="235"/>
      <c r="I314" s="235"/>
      <c r="J314" s="235"/>
      <c r="L314" s="54" t="str">
        <f t="shared" si="14"/>
        <v>139MERCADO CENTRAL</v>
      </c>
      <c r="M314" s="202">
        <v>139</v>
      </c>
      <c r="N314" s="201" t="s">
        <v>229</v>
      </c>
      <c r="O314" s="250" t="s">
        <v>242</v>
      </c>
      <c r="P314" s="235">
        <v>3.5</v>
      </c>
      <c r="Q314" s="235">
        <v>3.5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147SAN MIGUEL</v>
      </c>
      <c r="B315" s="201">
        <v>147</v>
      </c>
      <c r="C315" s="201" t="s">
        <v>174</v>
      </c>
      <c r="D315" s="243" t="s">
        <v>227</v>
      </c>
      <c r="E315" s="235">
        <v>2.5</v>
      </c>
      <c r="F315" s="235">
        <v>2.5</v>
      </c>
      <c r="G315" s="235">
        <v>2.5</v>
      </c>
      <c r="H315" s="235"/>
      <c r="I315" s="235"/>
      <c r="J315" s="235"/>
      <c r="L315" s="54" t="str">
        <f t="shared" si="14"/>
        <v>139COJUTEPEQUE</v>
      </c>
      <c r="M315" s="201">
        <v>139</v>
      </c>
      <c r="N315" s="201" t="s">
        <v>179</v>
      </c>
      <c r="O315" s="250" t="s">
        <v>242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147SANTA ANA</v>
      </c>
      <c r="B316" s="201">
        <v>147</v>
      </c>
      <c r="C316" s="201" t="s">
        <v>172</v>
      </c>
      <c r="D316" s="243" t="s">
        <v>227</v>
      </c>
      <c r="E316" s="235">
        <v>2.25</v>
      </c>
      <c r="F316" s="235">
        <v>2.25</v>
      </c>
      <c r="G316" s="235">
        <v>2.25</v>
      </c>
      <c r="H316" s="235"/>
      <c r="I316" s="235"/>
      <c r="J316" s="235"/>
      <c r="L316" s="54" t="str">
        <f t="shared" si="14"/>
        <v>139SANTA ROSA DE LIMA</v>
      </c>
      <c r="M316" s="201">
        <v>139</v>
      </c>
      <c r="N316" s="201" t="s">
        <v>198</v>
      </c>
      <c r="O316" s="250" t="s">
        <v>242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148TIENDONA</v>
      </c>
      <c r="B317" s="201">
        <v>148</v>
      </c>
      <c r="C317" s="201" t="s">
        <v>190</v>
      </c>
      <c r="D317" s="243" t="s">
        <v>247</v>
      </c>
      <c r="E317" s="235">
        <v>5</v>
      </c>
      <c r="F317" s="235">
        <v>5</v>
      </c>
      <c r="G317" s="235">
        <v>5</v>
      </c>
      <c r="H317" s="235"/>
      <c r="I317" s="235"/>
      <c r="J317" s="235"/>
      <c r="L317" s="54" t="str">
        <f t="shared" si="14"/>
        <v>141MERCADO CENTRAL</v>
      </c>
      <c r="M317" s="201">
        <v>141</v>
      </c>
      <c r="N317" s="201" t="s">
        <v>229</v>
      </c>
      <c r="O317" s="250" t="s">
        <v>243</v>
      </c>
      <c r="P317" s="235">
        <v>5</v>
      </c>
      <c r="Q317" s="235">
        <v>5</v>
      </c>
      <c r="R317" s="235">
        <v>5</v>
      </c>
      <c r="S317" s="235"/>
      <c r="T317" s="235"/>
      <c r="U317" s="235"/>
      <c r="W317" s="45"/>
    </row>
    <row r="318" spans="1:23" ht="15.75">
      <c r="A318" s="175" t="str">
        <f t="shared" si="15"/>
        <v>148SAN MIGUEL</v>
      </c>
      <c r="B318" s="201">
        <v>148</v>
      </c>
      <c r="C318" s="201" t="s">
        <v>174</v>
      </c>
      <c r="D318" s="243" t="s">
        <v>247</v>
      </c>
      <c r="E318" s="235">
        <v>4.25</v>
      </c>
      <c r="F318" s="235">
        <v>4</v>
      </c>
      <c r="G318" s="235">
        <v>4.5</v>
      </c>
      <c r="H318" s="235"/>
      <c r="I318" s="235"/>
      <c r="J318" s="235"/>
      <c r="L318" s="54" t="str">
        <f t="shared" si="14"/>
        <v>141COJUTEPEQUE</v>
      </c>
      <c r="M318" s="201">
        <v>141</v>
      </c>
      <c r="N318" s="201" t="s">
        <v>179</v>
      </c>
      <c r="O318" s="250" t="s">
        <v>243</v>
      </c>
      <c r="P318" s="235">
        <v>7</v>
      </c>
      <c r="Q318" s="235">
        <v>7</v>
      </c>
      <c r="R318" s="235">
        <v>7</v>
      </c>
      <c r="S318" s="235"/>
      <c r="T318" s="235"/>
      <c r="U318" s="235"/>
      <c r="W318" s="45"/>
    </row>
    <row r="319" spans="1:23" ht="15.75">
      <c r="A319" s="175" t="str">
        <f t="shared" si="15"/>
        <v>148SENSUNTEPEQUE</v>
      </c>
      <c r="B319" s="202">
        <v>148</v>
      </c>
      <c r="C319" s="201" t="s">
        <v>181</v>
      </c>
      <c r="D319" s="243" t="s">
        <v>247</v>
      </c>
      <c r="E319" s="235">
        <v>7</v>
      </c>
      <c r="F319" s="235">
        <v>7</v>
      </c>
      <c r="G319" s="235">
        <v>7</v>
      </c>
      <c r="H319" s="235"/>
      <c r="I319" s="235"/>
      <c r="J319" s="235"/>
      <c r="L319" s="54" t="str">
        <f t="shared" si="14"/>
        <v>141SANTA ROSA DE LIMA</v>
      </c>
      <c r="M319" s="202">
        <v>141</v>
      </c>
      <c r="N319" s="201" t="s">
        <v>198</v>
      </c>
      <c r="O319" s="250" t="s">
        <v>243</v>
      </c>
      <c r="P319" s="235">
        <v>6</v>
      </c>
      <c r="Q319" s="235">
        <v>6</v>
      </c>
      <c r="R319" s="235">
        <v>6</v>
      </c>
      <c r="S319" s="235"/>
      <c r="T319" s="235"/>
      <c r="U319" s="235"/>
      <c r="W319" s="45"/>
    </row>
    <row r="320" spans="1:23" ht="15.75">
      <c r="A320" s="175" t="str">
        <f t="shared" si="15"/>
        <v>149TIENDONA</v>
      </c>
      <c r="B320" s="201">
        <v>149</v>
      </c>
      <c r="C320" s="201" t="s">
        <v>190</v>
      </c>
      <c r="D320" s="243" t="s">
        <v>248</v>
      </c>
      <c r="E320" s="235">
        <v>2.75</v>
      </c>
      <c r="F320" s="235">
        <v>2.75</v>
      </c>
      <c r="G320" s="235">
        <v>2.75</v>
      </c>
      <c r="H320" s="235"/>
      <c r="I320" s="235"/>
      <c r="J320" s="235"/>
      <c r="L320" s="54" t="str">
        <f t="shared" si="14"/>
        <v>142MERCADO CENTRAL</v>
      </c>
      <c r="M320" s="201">
        <v>142</v>
      </c>
      <c r="N320" s="201" t="s">
        <v>229</v>
      </c>
      <c r="O320" s="250" t="s">
        <v>225</v>
      </c>
      <c r="P320" s="235">
        <v>2.75</v>
      </c>
      <c r="Q320" s="235">
        <v>2.75</v>
      </c>
      <c r="R320" s="235">
        <v>2.75</v>
      </c>
      <c r="S320" s="235"/>
      <c r="T320" s="235"/>
      <c r="U320" s="235"/>
      <c r="W320" s="45"/>
    </row>
    <row r="321" spans="1:23" ht="15.75">
      <c r="A321" s="175" t="str">
        <f t="shared" si="15"/>
        <v>149SAN MIGUEL</v>
      </c>
      <c r="B321" s="201">
        <v>149</v>
      </c>
      <c r="C321" s="201" t="s">
        <v>174</v>
      </c>
      <c r="D321" s="243" t="s">
        <v>248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142COJUTEPEQUE</v>
      </c>
      <c r="M321" s="201">
        <v>142</v>
      </c>
      <c r="N321" s="201" t="s">
        <v>179</v>
      </c>
      <c r="O321" s="250" t="s">
        <v>225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150TIENDONA</v>
      </c>
      <c r="B322" s="201">
        <v>150</v>
      </c>
      <c r="C322" s="201" t="s">
        <v>190</v>
      </c>
      <c r="D322" s="243" t="s">
        <v>228</v>
      </c>
      <c r="E322" s="235">
        <v>1.5</v>
      </c>
      <c r="F322" s="235">
        <v>1.5</v>
      </c>
      <c r="G322" s="235">
        <v>1.5</v>
      </c>
      <c r="H322" s="235"/>
      <c r="I322" s="235"/>
      <c r="J322" s="235"/>
      <c r="L322" s="54" t="str">
        <f t="shared" si="14"/>
        <v>142SANTA ROSA DE LIMA</v>
      </c>
      <c r="M322" s="201">
        <v>142</v>
      </c>
      <c r="N322" s="201" t="s">
        <v>198</v>
      </c>
      <c r="O322" s="250" t="s">
        <v>225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150SAN MIGUEL</v>
      </c>
      <c r="B323" s="201">
        <v>150</v>
      </c>
      <c r="C323" s="201" t="s">
        <v>174</v>
      </c>
      <c r="D323" s="243" t="s">
        <v>228</v>
      </c>
      <c r="E323" s="235">
        <v>2.5</v>
      </c>
      <c r="F323" s="235">
        <v>2.5</v>
      </c>
      <c r="G323" s="235">
        <v>2.5</v>
      </c>
      <c r="H323" s="235"/>
      <c r="I323" s="235"/>
      <c r="J323" s="235"/>
      <c r="L323" s="54" t="str">
        <f t="shared" si="14"/>
        <v>142CHALATENANGO</v>
      </c>
      <c r="M323" s="201">
        <v>142</v>
      </c>
      <c r="N323" s="201" t="s">
        <v>176</v>
      </c>
      <c r="O323" s="250" t="s">
        <v>225</v>
      </c>
      <c r="P323" s="235">
        <v>4.5</v>
      </c>
      <c r="Q323" s="235">
        <v>4.5</v>
      </c>
      <c r="R323" s="235">
        <v>4.5</v>
      </c>
      <c r="S323" s="235"/>
      <c r="T323" s="235"/>
      <c r="U323" s="235"/>
      <c r="W323" s="45"/>
    </row>
    <row r="324" spans="1:23" ht="15.75">
      <c r="A324" s="175" t="str">
        <f t="shared" si="15"/>
        <v>150SENSUNTEPEQUE</v>
      </c>
      <c r="B324" s="202">
        <v>150</v>
      </c>
      <c r="C324" s="201" t="s">
        <v>181</v>
      </c>
      <c r="D324" s="243" t="s">
        <v>228</v>
      </c>
      <c r="E324" s="235">
        <v>2</v>
      </c>
      <c r="F324" s="235">
        <v>2</v>
      </c>
      <c r="G324" s="235">
        <v>2</v>
      </c>
      <c r="H324" s="235"/>
      <c r="I324" s="235"/>
      <c r="J324" s="235"/>
      <c r="L324" s="54" t="str">
        <f t="shared" si="14"/>
        <v>143MERCADO CENTRAL</v>
      </c>
      <c r="M324" s="202">
        <v>143</v>
      </c>
      <c r="N324" s="201" t="s">
        <v>229</v>
      </c>
      <c r="O324" s="250" t="s">
        <v>226</v>
      </c>
      <c r="P324" s="235">
        <v>2.75</v>
      </c>
      <c r="Q324" s="235">
        <v>2.75</v>
      </c>
      <c r="R324" s="235">
        <v>2.75</v>
      </c>
      <c r="S324" s="235"/>
      <c r="T324" s="235"/>
      <c r="U324" s="235"/>
      <c r="W324" s="45"/>
    </row>
    <row r="325" spans="1:23" ht="15.75">
      <c r="A325" s="175" t="str">
        <f t="shared" si="15"/>
        <v>78TIENDONA</v>
      </c>
      <c r="B325" s="201">
        <v>78</v>
      </c>
      <c r="C325" s="201" t="s">
        <v>190</v>
      </c>
      <c r="D325" s="243" t="s">
        <v>109</v>
      </c>
      <c r="E325" s="235">
        <v>25</v>
      </c>
      <c r="F325" s="235">
        <v>25</v>
      </c>
      <c r="G325" s="235">
        <v>25</v>
      </c>
      <c r="H325" s="235"/>
      <c r="I325" s="235"/>
      <c r="J325" s="235"/>
      <c r="L325" s="54" t="str">
        <f t="shared" si="14"/>
        <v>143COJUTEPEQUE</v>
      </c>
      <c r="M325" s="201">
        <v>143</v>
      </c>
      <c r="N325" s="201" t="s">
        <v>179</v>
      </c>
      <c r="O325" s="250" t="s">
        <v>226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78SAN MIGUEL</v>
      </c>
      <c r="B326" s="201">
        <v>78</v>
      </c>
      <c r="C326" s="201" t="s">
        <v>174</v>
      </c>
      <c r="D326" s="243" t="s">
        <v>109</v>
      </c>
      <c r="E326" s="235">
        <v>23.333333333333332</v>
      </c>
      <c r="F326" s="235">
        <v>22</v>
      </c>
      <c r="G326" s="235">
        <v>24</v>
      </c>
      <c r="H326" s="235"/>
      <c r="I326" s="235"/>
      <c r="J326" s="235"/>
      <c r="L326" s="54" t="str">
        <f t="shared" si="14"/>
        <v>143SANTA ROSA DE LIMA</v>
      </c>
      <c r="M326" s="201">
        <v>143</v>
      </c>
      <c r="N326" s="201" t="s">
        <v>198</v>
      </c>
      <c r="O326" s="250" t="s">
        <v>226</v>
      </c>
      <c r="P326" s="235">
        <v>3.25</v>
      </c>
      <c r="Q326" s="235">
        <v>3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48TIENDONA</v>
      </c>
      <c r="B327" s="201">
        <v>48</v>
      </c>
      <c r="C327" s="201" t="s">
        <v>190</v>
      </c>
      <c r="D327" s="243" t="s">
        <v>86</v>
      </c>
      <c r="E327" s="235">
        <v>100</v>
      </c>
      <c r="F327" s="235">
        <v>100</v>
      </c>
      <c r="G327" s="235">
        <v>100</v>
      </c>
      <c r="H327" s="235"/>
      <c r="I327" s="235"/>
      <c r="J327" s="235"/>
      <c r="L327" s="54" t="str">
        <f t="shared" ref="L327:L390" si="16">+M327&amp;N327</f>
        <v>143CHALATENANGO</v>
      </c>
      <c r="M327" s="201">
        <v>143</v>
      </c>
      <c r="N327" s="201" t="s">
        <v>176</v>
      </c>
      <c r="O327" s="250" t="s">
        <v>226</v>
      </c>
      <c r="P327" s="235">
        <v>2.5</v>
      </c>
      <c r="Q327" s="235">
        <v>2.5</v>
      </c>
      <c r="R327" s="235">
        <v>2.5</v>
      </c>
      <c r="S327" s="235"/>
      <c r="T327" s="235"/>
      <c r="U327" s="235"/>
      <c r="W327" s="45"/>
    </row>
    <row r="328" spans="1:23" ht="15.75">
      <c r="A328" s="175" t="str">
        <f t="shared" si="15"/>
        <v>38TIENDONA</v>
      </c>
      <c r="B328" s="201">
        <v>38</v>
      </c>
      <c r="C328" s="201" t="s">
        <v>190</v>
      </c>
      <c r="D328" s="243" t="s">
        <v>76</v>
      </c>
      <c r="E328" s="235">
        <v>60</v>
      </c>
      <c r="F328" s="235">
        <v>60</v>
      </c>
      <c r="G328" s="235">
        <v>60</v>
      </c>
      <c r="H328" s="235"/>
      <c r="I328" s="235"/>
      <c r="J328" s="235"/>
      <c r="L328" s="54" t="str">
        <f t="shared" si="16"/>
        <v>145MERCADO CENTRAL</v>
      </c>
      <c r="M328" s="201">
        <v>145</v>
      </c>
      <c r="N328" s="201" t="s">
        <v>229</v>
      </c>
      <c r="O328" s="250" t="s">
        <v>245</v>
      </c>
      <c r="P328" s="235">
        <v>5.5</v>
      </c>
      <c r="Q328" s="235">
        <v>5.5</v>
      </c>
      <c r="R328" s="235">
        <v>5.5</v>
      </c>
      <c r="S328" s="235"/>
      <c r="T328" s="235"/>
      <c r="U328" s="235"/>
      <c r="W328" s="45"/>
    </row>
    <row r="329" spans="1:23" ht="15.75">
      <c r="A329" s="175" t="str">
        <f t="shared" si="15"/>
        <v>38SAN MIGUEL</v>
      </c>
      <c r="B329" s="202">
        <v>38</v>
      </c>
      <c r="C329" s="201" t="s">
        <v>174</v>
      </c>
      <c r="D329" s="243" t="s">
        <v>76</v>
      </c>
      <c r="E329" s="235">
        <v>125</v>
      </c>
      <c r="F329" s="235">
        <v>125</v>
      </c>
      <c r="G329" s="235">
        <v>125</v>
      </c>
      <c r="H329" s="235"/>
      <c r="I329" s="235"/>
      <c r="J329" s="235"/>
      <c r="L329" s="54" t="str">
        <f t="shared" si="16"/>
        <v>145COJUTEPEQUE</v>
      </c>
      <c r="M329" s="202">
        <v>145</v>
      </c>
      <c r="N329" s="201" t="s">
        <v>179</v>
      </c>
      <c r="O329" s="250" t="s">
        <v>245</v>
      </c>
      <c r="P329" s="235">
        <v>5</v>
      </c>
      <c r="Q329" s="235">
        <v>5</v>
      </c>
      <c r="R329" s="235">
        <v>5</v>
      </c>
      <c r="S329" s="235"/>
      <c r="T329" s="235"/>
      <c r="U329" s="235"/>
      <c r="W329" s="45"/>
    </row>
    <row r="330" spans="1:23" ht="15.75">
      <c r="A330" s="175" t="str">
        <f t="shared" si="15"/>
        <v>38SENSUNTEPEQUE</v>
      </c>
      <c r="B330" s="201">
        <v>38</v>
      </c>
      <c r="C330" s="201" t="s">
        <v>181</v>
      </c>
      <c r="D330" s="243" t="s">
        <v>76</v>
      </c>
      <c r="E330" s="235">
        <v>80</v>
      </c>
      <c r="F330" s="235">
        <v>80</v>
      </c>
      <c r="G330" s="235">
        <v>80</v>
      </c>
      <c r="H330" s="235"/>
      <c r="I330" s="235"/>
      <c r="J330" s="235"/>
      <c r="L330" s="54" t="str">
        <f t="shared" si="16"/>
        <v>146MERCADO CENTRAL</v>
      </c>
      <c r="M330" s="201">
        <v>146</v>
      </c>
      <c r="N330" s="201" t="s">
        <v>229</v>
      </c>
      <c r="O330" s="250" t="s">
        <v>246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66TIENDONA</v>
      </c>
      <c r="B331" s="201">
        <v>66</v>
      </c>
      <c r="C331" s="201" t="s">
        <v>190</v>
      </c>
      <c r="D331" s="243" t="s">
        <v>99</v>
      </c>
      <c r="E331" s="235">
        <v>60</v>
      </c>
      <c r="F331" s="235">
        <v>60</v>
      </c>
      <c r="G331" s="235">
        <v>60</v>
      </c>
      <c r="H331" s="235"/>
      <c r="I331" s="235"/>
      <c r="J331" s="235"/>
      <c r="L331" s="54" t="str">
        <f t="shared" si="16"/>
        <v>146COJUTEPEQUE</v>
      </c>
      <c r="M331" s="201">
        <v>146</v>
      </c>
      <c r="N331" s="201" t="s">
        <v>179</v>
      </c>
      <c r="O331" s="250" t="s">
        <v>246</v>
      </c>
      <c r="P331" s="235">
        <v>4.5</v>
      </c>
      <c r="Q331" s="235">
        <v>4.5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66SANTA ANA</v>
      </c>
      <c r="B332" s="201">
        <v>66</v>
      </c>
      <c r="C332" s="201" t="s">
        <v>172</v>
      </c>
      <c r="D332" s="243" t="s">
        <v>99</v>
      </c>
      <c r="E332" s="235">
        <v>61</v>
      </c>
      <c r="F332" s="235">
        <v>60</v>
      </c>
      <c r="G332" s="235">
        <v>62</v>
      </c>
      <c r="H332" s="235"/>
      <c r="I332" s="235"/>
      <c r="J332" s="235"/>
      <c r="L332" s="54" t="str">
        <f t="shared" si="16"/>
        <v>147MERCADO CENTRAL</v>
      </c>
      <c r="M332" s="201">
        <v>147</v>
      </c>
      <c r="N332" s="201" t="s">
        <v>229</v>
      </c>
      <c r="O332" s="250" t="s">
        <v>227</v>
      </c>
      <c r="P332" s="235">
        <v>2</v>
      </c>
      <c r="Q332" s="235">
        <v>2</v>
      </c>
      <c r="R332" s="235">
        <v>2</v>
      </c>
      <c r="S332" s="235"/>
      <c r="T332" s="235"/>
      <c r="U332" s="235"/>
      <c r="W332" s="45"/>
    </row>
    <row r="333" spans="1:23" ht="15.75">
      <c r="A333" s="175" t="str">
        <f t="shared" si="15"/>
        <v>37TIENDONA</v>
      </c>
      <c r="B333" s="201">
        <v>37</v>
      </c>
      <c r="C333" s="201" t="s">
        <v>190</v>
      </c>
      <c r="D333" s="243" t="s">
        <v>75</v>
      </c>
      <c r="E333" s="235">
        <v>80</v>
      </c>
      <c r="F333" s="235">
        <v>80</v>
      </c>
      <c r="G333" s="235">
        <v>80</v>
      </c>
      <c r="H333" s="235"/>
      <c r="I333" s="235"/>
      <c r="J333" s="235"/>
      <c r="L333" s="54" t="str">
        <f t="shared" si="16"/>
        <v>147SANTA ROSA DE LIMA</v>
      </c>
      <c r="M333" s="201">
        <v>147</v>
      </c>
      <c r="N333" s="201" t="s">
        <v>198</v>
      </c>
      <c r="O333" s="250" t="s">
        <v>227</v>
      </c>
      <c r="P333" s="235">
        <v>2.5</v>
      </c>
      <c r="Q333" s="235">
        <v>2.5</v>
      </c>
      <c r="R333" s="235">
        <v>2.5</v>
      </c>
      <c r="S333" s="235"/>
      <c r="T333" s="235"/>
      <c r="U333" s="235"/>
      <c r="W333" s="45"/>
    </row>
    <row r="334" spans="1:23" ht="15.75">
      <c r="A334" s="175" t="str">
        <f t="shared" si="15"/>
        <v>37SAN MIGUEL</v>
      </c>
      <c r="B334" s="202">
        <v>37</v>
      </c>
      <c r="C334" s="201" t="s">
        <v>174</v>
      </c>
      <c r="D334" s="243" t="s">
        <v>75</v>
      </c>
      <c r="E334" s="235">
        <v>180</v>
      </c>
      <c r="F334" s="235">
        <v>175</v>
      </c>
      <c r="G334" s="235">
        <v>185</v>
      </c>
      <c r="H334" s="235"/>
      <c r="I334" s="235"/>
      <c r="J334" s="235"/>
      <c r="L334" s="54" t="str">
        <f t="shared" si="16"/>
        <v>147CHALATENANGO</v>
      </c>
      <c r="M334" s="202">
        <v>147</v>
      </c>
      <c r="N334" s="201" t="s">
        <v>176</v>
      </c>
      <c r="O334" s="250" t="s">
        <v>227</v>
      </c>
      <c r="P334" s="235">
        <v>2.5</v>
      </c>
      <c r="Q334" s="235">
        <v>2.5</v>
      </c>
      <c r="R334" s="235">
        <v>2.5</v>
      </c>
      <c r="S334" s="235"/>
      <c r="T334" s="235"/>
      <c r="U334" s="235"/>
      <c r="W334" s="45"/>
    </row>
    <row r="335" spans="1:23" ht="15.75">
      <c r="A335" s="175" t="str">
        <f t="shared" si="15"/>
        <v>37SENSUNTEPEQUE</v>
      </c>
      <c r="B335" s="201">
        <v>37</v>
      </c>
      <c r="C335" s="201" t="s">
        <v>181</v>
      </c>
      <c r="D335" s="243" t="s">
        <v>75</v>
      </c>
      <c r="E335" s="235">
        <v>100</v>
      </c>
      <c r="F335" s="235">
        <v>100</v>
      </c>
      <c r="G335" s="235">
        <v>100</v>
      </c>
      <c r="H335" s="235"/>
      <c r="I335" s="235"/>
      <c r="J335" s="235"/>
      <c r="L335" s="54" t="str">
        <f t="shared" si="16"/>
        <v>148MERCADO CENTRAL</v>
      </c>
      <c r="M335" s="201">
        <v>148</v>
      </c>
      <c r="N335" s="201" t="s">
        <v>229</v>
      </c>
      <c r="O335" s="250" t="s">
        <v>247</v>
      </c>
      <c r="P335" s="235">
        <v>6</v>
      </c>
      <c r="Q335" s="235">
        <v>6</v>
      </c>
      <c r="R335" s="235">
        <v>6</v>
      </c>
      <c r="S335" s="235"/>
      <c r="T335" s="235"/>
      <c r="U335" s="235"/>
      <c r="W335" s="45"/>
    </row>
    <row r="336" spans="1:23" ht="15.75">
      <c r="A336" s="175" t="str">
        <f t="shared" si="15"/>
        <v>15TIENDONA</v>
      </c>
      <c r="B336" s="201">
        <v>15</v>
      </c>
      <c r="C336" s="201" t="s">
        <v>190</v>
      </c>
      <c r="D336" s="243" t="s">
        <v>57</v>
      </c>
      <c r="E336" s="235">
        <v>40</v>
      </c>
      <c r="F336" s="235">
        <v>40</v>
      </c>
      <c r="G336" s="235">
        <v>40</v>
      </c>
      <c r="H336" s="235"/>
      <c r="I336" s="235"/>
      <c r="J336" s="235"/>
      <c r="L336" s="54" t="str">
        <f t="shared" si="16"/>
        <v>148COJUTEPEQUE</v>
      </c>
      <c r="M336" s="201">
        <v>148</v>
      </c>
      <c r="N336" s="201" t="s">
        <v>179</v>
      </c>
      <c r="O336" s="250" t="s">
        <v>247</v>
      </c>
      <c r="P336" s="235">
        <v>6</v>
      </c>
      <c r="Q336" s="235">
        <v>6</v>
      </c>
      <c r="R336" s="235">
        <v>6</v>
      </c>
      <c r="S336" s="235"/>
      <c r="T336" s="235"/>
      <c r="U336" s="235"/>
      <c r="W336" s="45"/>
    </row>
    <row r="337" spans="1:23" ht="15.75">
      <c r="A337" s="175" t="str">
        <f t="shared" si="15"/>
        <v>15SENSUNTEPEQUE</v>
      </c>
      <c r="B337" s="201">
        <v>15</v>
      </c>
      <c r="C337" s="201" t="s">
        <v>181</v>
      </c>
      <c r="D337" s="243" t="s">
        <v>57</v>
      </c>
      <c r="E337" s="235">
        <v>34</v>
      </c>
      <c r="F337" s="235">
        <v>33</v>
      </c>
      <c r="G337" s="235">
        <v>35</v>
      </c>
      <c r="H337" s="235"/>
      <c r="I337" s="235"/>
      <c r="J337" s="235"/>
      <c r="L337" s="54" t="str">
        <f t="shared" si="16"/>
        <v>148SANTA ROSA DE LIMA</v>
      </c>
      <c r="M337" s="201">
        <v>148</v>
      </c>
      <c r="N337" s="201" t="s">
        <v>198</v>
      </c>
      <c r="O337" s="250" t="s">
        <v>247</v>
      </c>
      <c r="P337" s="235">
        <v>4.5</v>
      </c>
      <c r="Q337" s="235">
        <v>4.5</v>
      </c>
      <c r="R337" s="235">
        <v>4.5</v>
      </c>
      <c r="S337" s="235"/>
      <c r="T337" s="235"/>
      <c r="U337" s="235"/>
      <c r="W337" s="45"/>
    </row>
    <row r="338" spans="1:23" ht="15.75">
      <c r="A338" s="175" t="str">
        <f t="shared" si="15"/>
        <v>32TIENDONA</v>
      </c>
      <c r="B338" s="201">
        <v>32</v>
      </c>
      <c r="C338" s="201" t="s">
        <v>190</v>
      </c>
      <c r="D338" s="243" t="s">
        <v>72</v>
      </c>
      <c r="E338" s="235">
        <v>8</v>
      </c>
      <c r="F338" s="235">
        <v>8</v>
      </c>
      <c r="G338" s="235">
        <v>8</v>
      </c>
      <c r="H338" s="235"/>
      <c r="I338" s="235"/>
      <c r="J338" s="235"/>
      <c r="L338" s="54" t="str">
        <f t="shared" si="16"/>
        <v>149MERCADO CENTRAL</v>
      </c>
      <c r="M338" s="201">
        <v>149</v>
      </c>
      <c r="N338" s="201" t="s">
        <v>229</v>
      </c>
      <c r="O338" s="250" t="s">
        <v>248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82TIENDONA</v>
      </c>
      <c r="B339" s="202">
        <v>82</v>
      </c>
      <c r="C339" s="201" t="s">
        <v>190</v>
      </c>
      <c r="D339" s="243" t="s">
        <v>113</v>
      </c>
      <c r="E339" s="235">
        <v>14</v>
      </c>
      <c r="F339" s="235">
        <v>12</v>
      </c>
      <c r="G339" s="235">
        <v>18</v>
      </c>
      <c r="H339" s="235"/>
      <c r="I339" s="235"/>
      <c r="J339" s="235"/>
      <c r="L339" s="54" t="str">
        <f t="shared" si="16"/>
        <v>149SANTA ROSA DE LIMA</v>
      </c>
      <c r="M339" s="202">
        <v>149</v>
      </c>
      <c r="N339" s="201" t="s">
        <v>198</v>
      </c>
      <c r="O339" s="250" t="s">
        <v>248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74TIENDONA</v>
      </c>
      <c r="B340" s="201">
        <v>74</v>
      </c>
      <c r="C340" s="201" t="s">
        <v>190</v>
      </c>
      <c r="D340" s="243" t="s">
        <v>105</v>
      </c>
      <c r="E340" s="235">
        <v>10</v>
      </c>
      <c r="F340" s="235">
        <v>10</v>
      </c>
      <c r="G340" s="235">
        <v>10</v>
      </c>
      <c r="H340" s="235"/>
      <c r="I340" s="235"/>
      <c r="J340" s="235"/>
      <c r="L340" s="54" t="str">
        <f t="shared" si="16"/>
        <v>150MERCADO CENTRAL</v>
      </c>
      <c r="M340" s="201">
        <v>150</v>
      </c>
      <c r="N340" s="201" t="s">
        <v>229</v>
      </c>
      <c r="O340" s="250" t="s">
        <v>228</v>
      </c>
      <c r="P340" s="235">
        <v>2</v>
      </c>
      <c r="Q340" s="235">
        <v>2</v>
      </c>
      <c r="R340" s="235">
        <v>2</v>
      </c>
      <c r="S340" s="235"/>
      <c r="T340" s="235"/>
      <c r="U340" s="235"/>
      <c r="W340" s="45"/>
    </row>
    <row r="341" spans="1:23" ht="15.75">
      <c r="A341" s="175" t="str">
        <f t="shared" si="17"/>
        <v>74SANTA ANA</v>
      </c>
      <c r="B341" s="201">
        <v>74</v>
      </c>
      <c r="C341" s="201" t="s">
        <v>172</v>
      </c>
      <c r="D341" s="243" t="s">
        <v>105</v>
      </c>
      <c r="E341" s="235">
        <v>12</v>
      </c>
      <c r="F341" s="235">
        <v>12</v>
      </c>
      <c r="G341" s="235">
        <v>12</v>
      </c>
      <c r="H341" s="235"/>
      <c r="I341" s="235"/>
      <c r="J341" s="235"/>
      <c r="L341" s="54" t="str">
        <f t="shared" si="16"/>
        <v>150COJUTEPEQUE</v>
      </c>
      <c r="M341" s="201">
        <v>150</v>
      </c>
      <c r="N341" s="201" t="s">
        <v>179</v>
      </c>
      <c r="O341" s="250" t="s">
        <v>228</v>
      </c>
      <c r="P341" s="235">
        <v>2</v>
      </c>
      <c r="Q341" s="235">
        <v>2</v>
      </c>
      <c r="R341" s="235">
        <v>2</v>
      </c>
      <c r="S341" s="235"/>
      <c r="T341" s="235"/>
      <c r="U341" s="235"/>
      <c r="W341" s="45"/>
    </row>
    <row r="342" spans="1:23" ht="15.75">
      <c r="A342" s="175" t="str">
        <f t="shared" si="17"/>
        <v>75TIENDONA</v>
      </c>
      <c r="B342" s="201">
        <v>75</v>
      </c>
      <c r="C342" s="201" t="s">
        <v>190</v>
      </c>
      <c r="D342" s="243" t="s">
        <v>106</v>
      </c>
      <c r="E342" s="235">
        <v>7</v>
      </c>
      <c r="F342" s="235">
        <v>7</v>
      </c>
      <c r="G342" s="235">
        <v>7</v>
      </c>
      <c r="H342" s="235"/>
      <c r="I342" s="235"/>
      <c r="J342" s="235"/>
      <c r="L342" s="54" t="str">
        <f t="shared" si="16"/>
        <v>150SANTA ROSA DE LIMA</v>
      </c>
      <c r="M342" s="201">
        <v>150</v>
      </c>
      <c r="N342" s="201" t="s">
        <v>198</v>
      </c>
      <c r="O342" s="250" t="s">
        <v>228</v>
      </c>
      <c r="P342" s="235">
        <v>2.5</v>
      </c>
      <c r="Q342" s="235">
        <v>2.5</v>
      </c>
      <c r="R342" s="235">
        <v>2.5</v>
      </c>
      <c r="S342" s="235"/>
      <c r="T342" s="235"/>
      <c r="U342" s="235"/>
      <c r="W342" s="45"/>
    </row>
    <row r="343" spans="1:23" ht="15.75">
      <c r="A343" s="175" t="str">
        <f t="shared" si="17"/>
        <v>75SENSUNTEPEQUE</v>
      </c>
      <c r="B343" s="201">
        <v>75</v>
      </c>
      <c r="C343" s="201" t="s">
        <v>181</v>
      </c>
      <c r="D343" s="243" t="s">
        <v>106</v>
      </c>
      <c r="E343" s="235">
        <v>8</v>
      </c>
      <c r="F343" s="235">
        <v>8</v>
      </c>
      <c r="G343" s="235">
        <v>8</v>
      </c>
      <c r="H343" s="235"/>
      <c r="I343" s="235"/>
      <c r="J343" s="235"/>
      <c r="L343" s="54" t="str">
        <f t="shared" si="16"/>
        <v>78TIENDONA</v>
      </c>
      <c r="M343" s="201">
        <v>78</v>
      </c>
      <c r="N343" s="201" t="s">
        <v>190</v>
      </c>
      <c r="O343" s="250" t="s">
        <v>109</v>
      </c>
      <c r="P343" s="235">
        <v>36</v>
      </c>
      <c r="Q343" s="235">
        <v>36</v>
      </c>
      <c r="R343" s="235">
        <v>36</v>
      </c>
      <c r="S343" s="235"/>
      <c r="T343" s="235"/>
      <c r="U343" s="235"/>
      <c r="W343" s="45"/>
    </row>
    <row r="344" spans="1:23" ht="15.75">
      <c r="A344" s="175" t="str">
        <f t="shared" si="17"/>
        <v>41TIENDONA</v>
      </c>
      <c r="B344" s="202">
        <v>41</v>
      </c>
      <c r="C344" s="201" t="s">
        <v>190</v>
      </c>
      <c r="D344" s="243" t="s">
        <v>79</v>
      </c>
      <c r="E344" s="235">
        <v>33.555555555555557</v>
      </c>
      <c r="F344" s="235">
        <v>33</v>
      </c>
      <c r="G344" s="235">
        <v>34</v>
      </c>
      <c r="H344" s="235"/>
      <c r="I344" s="235"/>
      <c r="J344" s="235"/>
      <c r="L344" s="54" t="str">
        <f t="shared" si="16"/>
        <v>78SANTA ROSA DE LIMA</v>
      </c>
      <c r="M344" s="202">
        <v>78</v>
      </c>
      <c r="N344" s="201" t="s">
        <v>198</v>
      </c>
      <c r="O344" s="250" t="s">
        <v>109</v>
      </c>
      <c r="P344" s="235">
        <v>32</v>
      </c>
      <c r="Q344" s="235">
        <v>32</v>
      </c>
      <c r="R344" s="235">
        <v>32</v>
      </c>
      <c r="S344" s="235"/>
      <c r="T344" s="235"/>
      <c r="U344" s="235"/>
      <c r="W344" s="45"/>
    </row>
    <row r="345" spans="1:23" ht="15.75">
      <c r="A345" s="175" t="str">
        <f t="shared" si="17"/>
        <v>41SAN MIGUEL</v>
      </c>
      <c r="B345" s="201">
        <v>41</v>
      </c>
      <c r="C345" s="201" t="s">
        <v>174</v>
      </c>
      <c r="D345" s="243" t="s">
        <v>79</v>
      </c>
      <c r="E345" s="235">
        <v>28</v>
      </c>
      <c r="F345" s="235">
        <v>28</v>
      </c>
      <c r="G345" s="235">
        <v>28</v>
      </c>
      <c r="H345" s="235"/>
      <c r="I345" s="235"/>
      <c r="J345" s="235"/>
      <c r="L345" s="54" t="str">
        <f t="shared" si="16"/>
        <v>48TIENDONA</v>
      </c>
      <c r="M345" s="201">
        <v>48</v>
      </c>
      <c r="N345" s="201" t="s">
        <v>190</v>
      </c>
      <c r="O345" s="250" t="s">
        <v>86</v>
      </c>
      <c r="P345" s="235">
        <v>100</v>
      </c>
      <c r="Q345" s="235">
        <v>100</v>
      </c>
      <c r="R345" s="235">
        <v>100</v>
      </c>
      <c r="S345" s="235"/>
      <c r="T345" s="235"/>
      <c r="U345" s="235"/>
      <c r="W345" s="45"/>
    </row>
    <row r="346" spans="1:23" ht="15.75">
      <c r="A346" s="175" t="str">
        <f t="shared" si="17"/>
        <v>47TIENDONA</v>
      </c>
      <c r="B346" s="201">
        <v>47</v>
      </c>
      <c r="C346" s="201" t="s">
        <v>190</v>
      </c>
      <c r="D346" s="243" t="s">
        <v>85</v>
      </c>
      <c r="E346" s="235">
        <v>40</v>
      </c>
      <c r="F346" s="235">
        <v>40</v>
      </c>
      <c r="G346" s="235">
        <v>40</v>
      </c>
      <c r="H346" s="235"/>
      <c r="I346" s="235"/>
      <c r="J346" s="235"/>
      <c r="L346" s="54" t="str">
        <f t="shared" si="16"/>
        <v>38TIENDONA</v>
      </c>
      <c r="M346" s="201">
        <v>38</v>
      </c>
      <c r="N346" s="201" t="s">
        <v>190</v>
      </c>
      <c r="O346" s="250" t="s">
        <v>76</v>
      </c>
      <c r="P346" s="235">
        <v>50</v>
      </c>
      <c r="Q346" s="235">
        <v>50</v>
      </c>
      <c r="R346" s="235">
        <v>50</v>
      </c>
      <c r="S346" s="235"/>
      <c r="T346" s="235"/>
      <c r="U346" s="235"/>
      <c r="W346" s="45"/>
    </row>
    <row r="347" spans="1:23" ht="15.75">
      <c r="A347" s="175" t="str">
        <f t="shared" si="17"/>
        <v>47SANTA ANA</v>
      </c>
      <c r="B347" s="201">
        <v>47</v>
      </c>
      <c r="C347" s="201" t="s">
        <v>172</v>
      </c>
      <c r="D347" s="243" t="s">
        <v>85</v>
      </c>
      <c r="E347" s="235">
        <v>27</v>
      </c>
      <c r="F347" s="235">
        <v>27</v>
      </c>
      <c r="G347" s="235">
        <v>27</v>
      </c>
      <c r="H347" s="235"/>
      <c r="I347" s="235"/>
      <c r="J347" s="235"/>
      <c r="L347" s="54" t="str">
        <f t="shared" si="16"/>
        <v>38COJUTEPEQUE</v>
      </c>
      <c r="M347" s="201">
        <v>38</v>
      </c>
      <c r="N347" s="201" t="s">
        <v>179</v>
      </c>
      <c r="O347" s="250" t="s">
        <v>76</v>
      </c>
      <c r="P347" s="235">
        <v>90</v>
      </c>
      <c r="Q347" s="235">
        <v>90</v>
      </c>
      <c r="R347" s="235">
        <v>90</v>
      </c>
      <c r="S347" s="235"/>
      <c r="T347" s="235"/>
      <c r="U347" s="235"/>
      <c r="W347" s="45"/>
    </row>
    <row r="348" spans="1:23" ht="15.75">
      <c r="A348" s="175" t="str">
        <f t="shared" si="17"/>
        <v>46TIENDONA</v>
      </c>
      <c r="B348" s="201">
        <v>46</v>
      </c>
      <c r="C348" s="201" t="s">
        <v>190</v>
      </c>
      <c r="D348" s="243" t="s">
        <v>84</v>
      </c>
      <c r="E348" s="235">
        <v>12</v>
      </c>
      <c r="F348" s="235">
        <v>12</v>
      </c>
      <c r="G348" s="235">
        <v>12</v>
      </c>
      <c r="H348" s="235"/>
      <c r="I348" s="235"/>
      <c r="J348" s="235"/>
      <c r="L348" s="54" t="str">
        <f t="shared" si="16"/>
        <v>38SANTA ROSA DE LIMA</v>
      </c>
      <c r="M348" s="201">
        <v>38</v>
      </c>
      <c r="N348" s="201" t="s">
        <v>198</v>
      </c>
      <c r="O348" s="250" t="s">
        <v>76</v>
      </c>
      <c r="P348" s="235">
        <v>153.33333333333334</v>
      </c>
      <c r="Q348" s="235">
        <v>150</v>
      </c>
      <c r="R348" s="235">
        <v>160</v>
      </c>
      <c r="S348" s="235"/>
      <c r="T348" s="235"/>
      <c r="U348" s="235"/>
      <c r="W348" s="45"/>
    </row>
    <row r="349" spans="1:23" ht="15.75">
      <c r="A349" s="175" t="str">
        <f t="shared" si="17"/>
        <v>46SAN MIGUEL</v>
      </c>
      <c r="B349" s="202">
        <v>46</v>
      </c>
      <c r="C349" s="201" t="s">
        <v>174</v>
      </c>
      <c r="D349" s="243" t="s">
        <v>84</v>
      </c>
      <c r="E349" s="235">
        <v>10.5</v>
      </c>
      <c r="F349" s="235">
        <v>10</v>
      </c>
      <c r="G349" s="235">
        <v>12</v>
      </c>
      <c r="H349" s="235"/>
      <c r="I349" s="235"/>
      <c r="J349" s="235"/>
      <c r="L349" s="54" t="str">
        <f t="shared" si="16"/>
        <v>66TIENDONA</v>
      </c>
      <c r="M349" s="202">
        <v>66</v>
      </c>
      <c r="N349" s="201" t="s">
        <v>190</v>
      </c>
      <c r="O349" s="250" t="s">
        <v>99</v>
      </c>
      <c r="P349" s="235">
        <v>60</v>
      </c>
      <c r="Q349" s="235">
        <v>60</v>
      </c>
      <c r="R349" s="235">
        <v>60</v>
      </c>
      <c r="S349" s="235"/>
      <c r="T349" s="235"/>
      <c r="U349" s="235"/>
      <c r="W349" s="45"/>
    </row>
    <row r="350" spans="1:23" ht="15.75">
      <c r="A350" s="175" t="str">
        <f t="shared" si="17"/>
        <v>46SENSUNTEPEQUE</v>
      </c>
      <c r="B350" s="201">
        <v>46</v>
      </c>
      <c r="C350" s="201" t="s">
        <v>181</v>
      </c>
      <c r="D350" s="243" t="s">
        <v>84</v>
      </c>
      <c r="E350" s="235">
        <v>14</v>
      </c>
      <c r="F350" s="235">
        <v>14</v>
      </c>
      <c r="G350" s="235">
        <v>14</v>
      </c>
      <c r="H350" s="235"/>
      <c r="I350" s="235"/>
      <c r="J350" s="235"/>
      <c r="L350" s="54" t="str">
        <f t="shared" si="16"/>
        <v>37TIENDONA</v>
      </c>
      <c r="M350" s="201">
        <v>37</v>
      </c>
      <c r="N350" s="201" t="s">
        <v>190</v>
      </c>
      <c r="O350" s="250" t="s">
        <v>75</v>
      </c>
      <c r="P350" s="235">
        <v>75</v>
      </c>
      <c r="Q350" s="235">
        <v>75</v>
      </c>
      <c r="R350" s="235">
        <v>75</v>
      </c>
      <c r="S350" s="235"/>
      <c r="T350" s="235"/>
      <c r="U350" s="235"/>
      <c r="W350" s="45"/>
    </row>
    <row r="351" spans="1:23" ht="15.75">
      <c r="A351" s="175" t="str">
        <f t="shared" si="17"/>
        <v>13TIENDONA</v>
      </c>
      <c r="B351" s="201">
        <v>13</v>
      </c>
      <c r="C351" s="201" t="s">
        <v>190</v>
      </c>
      <c r="D351" s="243" t="s">
        <v>55</v>
      </c>
      <c r="E351" s="235">
        <v>50</v>
      </c>
      <c r="F351" s="235">
        <v>50</v>
      </c>
      <c r="G351" s="235">
        <v>50</v>
      </c>
      <c r="H351" s="235"/>
      <c r="I351" s="235"/>
      <c r="J351" s="235"/>
      <c r="L351" s="54" t="str">
        <f t="shared" si="16"/>
        <v>37COJUTEPEQUE</v>
      </c>
      <c r="M351" s="201">
        <v>37</v>
      </c>
      <c r="N351" s="201" t="s">
        <v>179</v>
      </c>
      <c r="O351" s="250" t="s">
        <v>75</v>
      </c>
      <c r="P351" s="235">
        <v>110</v>
      </c>
      <c r="Q351" s="235">
        <v>110</v>
      </c>
      <c r="R351" s="235">
        <v>110</v>
      </c>
      <c r="S351" s="235"/>
      <c r="T351" s="235"/>
      <c r="U351" s="235"/>
      <c r="W351" s="45"/>
    </row>
    <row r="352" spans="1:23" ht="15.75">
      <c r="A352" s="175" t="str">
        <f t="shared" si="17"/>
        <v>18TIENDONA</v>
      </c>
      <c r="B352" s="201">
        <v>18</v>
      </c>
      <c r="C352" s="201" t="s">
        <v>190</v>
      </c>
      <c r="D352" s="243" t="s">
        <v>60</v>
      </c>
      <c r="E352" s="235">
        <v>13</v>
      </c>
      <c r="F352" s="235">
        <v>13</v>
      </c>
      <c r="G352" s="235">
        <v>13</v>
      </c>
      <c r="H352" s="235"/>
      <c r="I352" s="235"/>
      <c r="J352" s="235"/>
      <c r="L352" s="54" t="str">
        <f t="shared" si="16"/>
        <v>37SANTA ROSA DE LIMA</v>
      </c>
      <c r="M352" s="201">
        <v>37</v>
      </c>
      <c r="N352" s="201" t="s">
        <v>198</v>
      </c>
      <c r="O352" s="250" t="s">
        <v>75</v>
      </c>
      <c r="P352" s="235">
        <v>175</v>
      </c>
      <c r="Q352" s="235">
        <v>175</v>
      </c>
      <c r="R352" s="235">
        <v>175</v>
      </c>
      <c r="S352" s="235"/>
      <c r="T352" s="235"/>
      <c r="U352" s="235"/>
      <c r="W352" s="45"/>
    </row>
    <row r="353" spans="1:23" ht="15.75">
      <c r="A353" s="175" t="str">
        <f t="shared" si="17"/>
        <v>18SANTA ANA</v>
      </c>
      <c r="B353" s="201">
        <v>18</v>
      </c>
      <c r="C353" s="201" t="s">
        <v>172</v>
      </c>
      <c r="D353" s="243" t="s">
        <v>60</v>
      </c>
      <c r="E353" s="235">
        <v>10</v>
      </c>
      <c r="F353" s="235">
        <v>10</v>
      </c>
      <c r="G353" s="235">
        <v>10</v>
      </c>
      <c r="H353" s="235"/>
      <c r="I353" s="235"/>
      <c r="J353" s="235"/>
      <c r="L353" s="54" t="str">
        <f t="shared" si="16"/>
        <v>15TIENDONA</v>
      </c>
      <c r="M353" s="201">
        <v>15</v>
      </c>
      <c r="N353" s="201" t="s">
        <v>190</v>
      </c>
      <c r="O353" s="250" t="s">
        <v>57</v>
      </c>
      <c r="P353" s="235">
        <v>40</v>
      </c>
      <c r="Q353" s="235">
        <v>40</v>
      </c>
      <c r="R353" s="235">
        <v>40</v>
      </c>
      <c r="S353" s="235"/>
      <c r="T353" s="235"/>
      <c r="U353" s="235"/>
      <c r="W353" s="45"/>
    </row>
    <row r="354" spans="1:23" ht="15.75">
      <c r="A354" s="175" t="str">
        <f t="shared" si="17"/>
        <v>18SENSUNTEPEQUE</v>
      </c>
      <c r="B354" s="202">
        <v>18</v>
      </c>
      <c r="C354" s="201" t="s">
        <v>181</v>
      </c>
      <c r="D354" s="243" t="s">
        <v>60</v>
      </c>
      <c r="E354" s="235">
        <v>10</v>
      </c>
      <c r="F354" s="235">
        <v>10</v>
      </c>
      <c r="G354" s="235">
        <v>10</v>
      </c>
      <c r="H354" s="235"/>
      <c r="I354" s="235"/>
      <c r="J354" s="235"/>
      <c r="L354" s="54" t="str">
        <f t="shared" si="16"/>
        <v>15COJUTEPEQUE</v>
      </c>
      <c r="M354" s="202">
        <v>15</v>
      </c>
      <c r="N354" s="201" t="s">
        <v>179</v>
      </c>
      <c r="O354" s="250" t="s">
        <v>57</v>
      </c>
      <c r="P354" s="235">
        <v>29</v>
      </c>
      <c r="Q354" s="235">
        <v>28</v>
      </c>
      <c r="R354" s="235">
        <v>30</v>
      </c>
      <c r="S354" s="235"/>
      <c r="T354" s="235"/>
      <c r="U354" s="235"/>
      <c r="W354" s="45"/>
    </row>
    <row r="355" spans="1:23" ht="15.75">
      <c r="A355" s="175" t="str">
        <f t="shared" si="17"/>
        <v>19TIENDONA</v>
      </c>
      <c r="B355" s="202">
        <v>19</v>
      </c>
      <c r="C355" s="201" t="s">
        <v>190</v>
      </c>
      <c r="D355" s="243" t="s">
        <v>137</v>
      </c>
      <c r="E355" s="235">
        <v>10</v>
      </c>
      <c r="F355" s="235">
        <v>10</v>
      </c>
      <c r="G355" s="235">
        <v>10</v>
      </c>
      <c r="H355" s="235"/>
      <c r="I355" s="235"/>
      <c r="J355" s="235"/>
      <c r="L355" s="54" t="str">
        <f t="shared" si="16"/>
        <v>32TIENDONA</v>
      </c>
      <c r="M355" s="202">
        <v>32</v>
      </c>
      <c r="N355" s="201" t="s">
        <v>190</v>
      </c>
      <c r="O355" s="250" t="s">
        <v>72</v>
      </c>
      <c r="P355" s="235">
        <v>8</v>
      </c>
      <c r="Q355" s="235">
        <v>8</v>
      </c>
      <c r="R355" s="235">
        <v>8</v>
      </c>
      <c r="S355" s="235"/>
      <c r="T355" s="235"/>
      <c r="U355" s="235"/>
      <c r="W355" s="45"/>
    </row>
    <row r="356" spans="1:23" ht="15.75">
      <c r="A356" s="175" t="str">
        <f t="shared" si="17"/>
        <v>93TIENDONA</v>
      </c>
      <c r="B356" s="201">
        <v>93</v>
      </c>
      <c r="C356" s="201" t="s">
        <v>190</v>
      </c>
      <c r="D356" s="243" t="s">
        <v>123</v>
      </c>
      <c r="E356" s="235">
        <v>25.333333333333332</v>
      </c>
      <c r="F356" s="235">
        <v>25</v>
      </c>
      <c r="G356" s="235">
        <v>26</v>
      </c>
      <c r="H356" s="235"/>
      <c r="I356" s="235"/>
      <c r="J356" s="235"/>
      <c r="L356" s="54" t="str">
        <f t="shared" si="16"/>
        <v>82TIENDONA</v>
      </c>
      <c r="M356" s="201">
        <v>82</v>
      </c>
      <c r="N356" s="201" t="s">
        <v>190</v>
      </c>
      <c r="O356" s="250" t="s">
        <v>113</v>
      </c>
      <c r="P356" s="235">
        <v>10</v>
      </c>
      <c r="Q356" s="235">
        <v>10</v>
      </c>
      <c r="R356" s="235">
        <v>10</v>
      </c>
      <c r="S356" s="235"/>
      <c r="T356" s="235"/>
      <c r="U356" s="235"/>
      <c r="W356" s="45"/>
    </row>
    <row r="357" spans="1:23" ht="15.75">
      <c r="A357" s="175" t="str">
        <f t="shared" si="17"/>
        <v>76TIENDONA</v>
      </c>
      <c r="B357" s="201">
        <v>76</v>
      </c>
      <c r="C357" s="201" t="s">
        <v>190</v>
      </c>
      <c r="D357" s="243" t="s">
        <v>107</v>
      </c>
      <c r="E357" s="235">
        <v>25</v>
      </c>
      <c r="F357" s="235">
        <v>25</v>
      </c>
      <c r="G357" s="235">
        <v>25</v>
      </c>
      <c r="H357" s="235"/>
      <c r="I357" s="235"/>
      <c r="J357" s="235"/>
      <c r="L357" s="54" t="str">
        <f t="shared" si="16"/>
        <v>74TIENDONA</v>
      </c>
      <c r="M357" s="201">
        <v>74</v>
      </c>
      <c r="N357" s="201" t="s">
        <v>190</v>
      </c>
      <c r="O357" s="250" t="s">
        <v>105</v>
      </c>
      <c r="P357" s="235">
        <v>10</v>
      </c>
      <c r="Q357" s="235">
        <v>10</v>
      </c>
      <c r="R357" s="235">
        <v>10</v>
      </c>
      <c r="S357" s="235"/>
      <c r="T357" s="235"/>
      <c r="U357" s="235"/>
      <c r="W357" s="45"/>
    </row>
    <row r="358" spans="1:23" ht="15.75">
      <c r="A358" s="175" t="str">
        <f t="shared" si="17"/>
        <v>67TIENDONA</v>
      </c>
      <c r="B358" s="201">
        <v>67</v>
      </c>
      <c r="C358" s="201" t="s">
        <v>190</v>
      </c>
      <c r="D358" s="243" t="s">
        <v>100</v>
      </c>
      <c r="E358" s="235">
        <v>80</v>
      </c>
      <c r="F358" s="235">
        <v>80</v>
      </c>
      <c r="G358" s="235">
        <v>80</v>
      </c>
      <c r="H358" s="235"/>
      <c r="I358" s="235"/>
      <c r="J358" s="235"/>
      <c r="L358" s="54" t="str">
        <f t="shared" si="16"/>
        <v>74CHALATENANGO</v>
      </c>
      <c r="M358" s="201">
        <v>74</v>
      </c>
      <c r="N358" s="201" t="s">
        <v>176</v>
      </c>
      <c r="O358" s="250" t="s">
        <v>105</v>
      </c>
      <c r="P358" s="235">
        <v>12</v>
      </c>
      <c r="Q358" s="235">
        <v>12</v>
      </c>
      <c r="R358" s="235">
        <v>12</v>
      </c>
      <c r="S358" s="235"/>
      <c r="T358" s="235"/>
      <c r="U358" s="235"/>
      <c r="W358" s="45"/>
    </row>
    <row r="359" spans="1:23" ht="15.75">
      <c r="A359" s="175" t="str">
        <f t="shared" si="17"/>
        <v>77TIENDONA</v>
      </c>
      <c r="B359" s="202">
        <v>77</v>
      </c>
      <c r="C359" s="201" t="s">
        <v>190</v>
      </c>
      <c r="D359" s="243" t="s">
        <v>108</v>
      </c>
      <c r="E359" s="235">
        <v>20</v>
      </c>
      <c r="F359" s="235">
        <v>20</v>
      </c>
      <c r="G359" s="235">
        <v>20</v>
      </c>
      <c r="H359" s="235"/>
      <c r="I359" s="235"/>
      <c r="J359" s="235"/>
      <c r="L359" s="54" t="str">
        <f t="shared" si="16"/>
        <v>75TIENDONA</v>
      </c>
      <c r="M359" s="202">
        <v>75</v>
      </c>
      <c r="N359" s="201" t="s">
        <v>190</v>
      </c>
      <c r="O359" s="250" t="s">
        <v>106</v>
      </c>
      <c r="P359" s="235">
        <v>6</v>
      </c>
      <c r="Q359" s="235">
        <v>6</v>
      </c>
      <c r="R359" s="235">
        <v>6</v>
      </c>
      <c r="S359" s="235"/>
      <c r="T359" s="235"/>
      <c r="U359" s="235"/>
      <c r="W359" s="45"/>
    </row>
    <row r="360" spans="1:23" ht="15.75">
      <c r="A360" s="175" t="str">
        <f t="shared" si="17"/>
        <v>140TIENDONA</v>
      </c>
      <c r="B360" s="201">
        <v>140</v>
      </c>
      <c r="C360" s="201" t="s">
        <v>190</v>
      </c>
      <c r="D360" s="243" t="s">
        <v>224</v>
      </c>
      <c r="E360" s="235">
        <v>9</v>
      </c>
      <c r="F360" s="235">
        <v>9</v>
      </c>
      <c r="G360" s="235">
        <v>9</v>
      </c>
      <c r="H360" s="235"/>
      <c r="I360" s="235"/>
      <c r="J360" s="235"/>
      <c r="L360" s="54" t="str">
        <f t="shared" si="16"/>
        <v>75COJUTEPEQUE</v>
      </c>
      <c r="M360" s="201">
        <v>75</v>
      </c>
      <c r="N360" s="201" t="s">
        <v>179</v>
      </c>
      <c r="O360" s="250" t="s">
        <v>106</v>
      </c>
      <c r="P360" s="235">
        <v>8</v>
      </c>
      <c r="Q360" s="235">
        <v>8</v>
      </c>
      <c r="R360" s="235">
        <v>8</v>
      </c>
      <c r="S360" s="235"/>
      <c r="T360" s="235"/>
      <c r="U360" s="235"/>
      <c r="W360" s="45"/>
    </row>
    <row r="361" spans="1:23" ht="15.75">
      <c r="A361" s="175" t="str">
        <f t="shared" si="17"/>
        <v>140SAN MIGUEL</v>
      </c>
      <c r="B361" s="201">
        <v>140</v>
      </c>
      <c r="C361" s="201" t="s">
        <v>174</v>
      </c>
      <c r="D361" s="243" t="s">
        <v>224</v>
      </c>
      <c r="E361" s="235">
        <v>7</v>
      </c>
      <c r="F361" s="235">
        <v>7</v>
      </c>
      <c r="G361" s="235">
        <v>7</v>
      </c>
      <c r="H361" s="235"/>
      <c r="I361" s="235"/>
      <c r="J361" s="235"/>
      <c r="L361" s="54" t="str">
        <f t="shared" si="16"/>
        <v>41TIENDONA</v>
      </c>
      <c r="M361" s="201">
        <v>41</v>
      </c>
      <c r="N361" s="201" t="s">
        <v>190</v>
      </c>
      <c r="O361" s="250" t="s">
        <v>79</v>
      </c>
      <c r="P361" s="235">
        <v>32.4</v>
      </c>
      <c r="Q361" s="235">
        <v>32</v>
      </c>
      <c r="R361" s="235">
        <v>33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140SANTA ANA</v>
      </c>
      <c r="B362" s="201">
        <v>140</v>
      </c>
      <c r="C362" s="201" t="s">
        <v>172</v>
      </c>
      <c r="D362" s="243" t="s">
        <v>224</v>
      </c>
      <c r="E362" s="235">
        <v>8</v>
      </c>
      <c r="F362" s="235">
        <v>8</v>
      </c>
      <c r="G362" s="235">
        <v>8</v>
      </c>
      <c r="H362" s="235"/>
      <c r="I362" s="235"/>
      <c r="J362" s="235"/>
      <c r="L362" s="54" t="str">
        <f t="shared" si="16"/>
        <v>47TIENDONA</v>
      </c>
      <c r="M362" s="201">
        <v>47</v>
      </c>
      <c r="N362" s="201" t="s">
        <v>190</v>
      </c>
      <c r="O362" s="250" t="s">
        <v>85</v>
      </c>
      <c r="P362" s="235">
        <v>40</v>
      </c>
      <c r="Q362" s="235">
        <v>40</v>
      </c>
      <c r="R362" s="235">
        <v>40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140SENSUNTEPEQUE</v>
      </c>
      <c r="B363" s="202">
        <v>140</v>
      </c>
      <c r="C363" s="201" t="s">
        <v>181</v>
      </c>
      <c r="D363" s="243" t="s">
        <v>224</v>
      </c>
      <c r="E363" s="235">
        <v>8</v>
      </c>
      <c r="F363" s="235">
        <v>8</v>
      </c>
      <c r="G363" s="235">
        <v>8</v>
      </c>
      <c r="H363" s="235"/>
      <c r="I363" s="235"/>
      <c r="J363" s="235"/>
      <c r="L363" s="54" t="str">
        <f t="shared" si="16"/>
        <v>47CHALATENANGO</v>
      </c>
      <c r="M363" s="202">
        <v>47</v>
      </c>
      <c r="N363" s="201" t="s">
        <v>176</v>
      </c>
      <c r="O363" s="250" t="s">
        <v>85</v>
      </c>
      <c r="P363" s="235">
        <v>36</v>
      </c>
      <c r="Q363" s="235">
        <v>36</v>
      </c>
      <c r="R363" s="235">
        <v>36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 xml:space="preserve">94GERARDO BARRIOS </v>
      </c>
      <c r="B364" s="201">
        <v>94</v>
      </c>
      <c r="C364" s="201" t="s">
        <v>262</v>
      </c>
      <c r="D364" s="243" t="s">
        <v>265</v>
      </c>
      <c r="E364" s="235">
        <v>100</v>
      </c>
      <c r="F364" s="235">
        <v>100</v>
      </c>
      <c r="G364" s="235">
        <v>100</v>
      </c>
      <c r="H364" s="235">
        <v>1.1499999999999999</v>
      </c>
      <c r="I364" s="235">
        <v>1.1499999999999999</v>
      </c>
      <c r="J364" s="235">
        <v>1.1499999999999999</v>
      </c>
      <c r="L364" s="54" t="str">
        <f t="shared" si="16"/>
        <v>46TIENDONA</v>
      </c>
      <c r="M364" s="201">
        <v>46</v>
      </c>
      <c r="N364" s="201" t="s">
        <v>190</v>
      </c>
      <c r="O364" s="250" t="s">
        <v>84</v>
      </c>
      <c r="P364" s="235">
        <v>11.75</v>
      </c>
      <c r="Q364" s="235">
        <v>11</v>
      </c>
      <c r="R364" s="235">
        <v>12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 xml:space="preserve">106GERARDO BARRIOS </v>
      </c>
      <c r="B365" s="201">
        <v>106</v>
      </c>
      <c r="C365" s="201" t="s">
        <v>262</v>
      </c>
      <c r="D365" s="243" t="s">
        <v>268</v>
      </c>
      <c r="E365" s="235">
        <v>50</v>
      </c>
      <c r="F365" s="235">
        <v>50</v>
      </c>
      <c r="G365" s="235">
        <v>50</v>
      </c>
      <c r="H365" s="235">
        <v>0.6</v>
      </c>
      <c r="I365" s="235">
        <v>0.6</v>
      </c>
      <c r="J365" s="235">
        <v>0.6</v>
      </c>
      <c r="L365" s="54" t="str">
        <f t="shared" si="16"/>
        <v>46SANTA ROSA DE LIMA</v>
      </c>
      <c r="M365" s="201">
        <v>46</v>
      </c>
      <c r="N365" s="201" t="s">
        <v>198</v>
      </c>
      <c r="O365" s="250" t="s">
        <v>84</v>
      </c>
      <c r="P365" s="235">
        <v>11.333333333333334</v>
      </c>
      <c r="Q365" s="235">
        <v>10</v>
      </c>
      <c r="R365" s="235">
        <v>12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 xml:space="preserve">104GERARDO BARRIOS </v>
      </c>
      <c r="B366" s="201">
        <v>104</v>
      </c>
      <c r="C366" s="201" t="s">
        <v>262</v>
      </c>
      <c r="D366" s="243" t="s">
        <v>213</v>
      </c>
      <c r="E366" s="235">
        <v>80</v>
      </c>
      <c r="F366" s="235">
        <v>80</v>
      </c>
      <c r="G366" s="235">
        <v>80</v>
      </c>
      <c r="H366" s="235">
        <v>0.9</v>
      </c>
      <c r="I366" s="235">
        <v>0.9</v>
      </c>
      <c r="J366" s="235">
        <v>0.9</v>
      </c>
      <c r="L366" s="54" t="str">
        <f t="shared" si="16"/>
        <v>13TIENDONA</v>
      </c>
      <c r="M366" s="201">
        <v>13</v>
      </c>
      <c r="N366" s="201" t="s">
        <v>190</v>
      </c>
      <c r="O366" s="250" t="s">
        <v>55</v>
      </c>
      <c r="P366" s="235">
        <v>50</v>
      </c>
      <c r="Q366" s="235">
        <v>50</v>
      </c>
      <c r="R366" s="235">
        <v>50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104SAN MIGUEL</v>
      </c>
      <c r="B367" s="202">
        <v>104</v>
      </c>
      <c r="C367" s="201" t="s">
        <v>174</v>
      </c>
      <c r="D367" s="243" t="s">
        <v>213</v>
      </c>
      <c r="E367" s="235"/>
      <c r="F367" s="235"/>
      <c r="G367" s="235"/>
      <c r="H367" s="235">
        <v>1.25</v>
      </c>
      <c r="I367" s="235">
        <v>1.25</v>
      </c>
      <c r="J367" s="235">
        <v>1.25</v>
      </c>
      <c r="L367" s="54" t="str">
        <f t="shared" si="16"/>
        <v>13SANTA ROSA DE LIMA</v>
      </c>
      <c r="M367" s="202">
        <v>13</v>
      </c>
      <c r="N367" s="201" t="s">
        <v>198</v>
      </c>
      <c r="O367" s="250" t="s">
        <v>55</v>
      </c>
      <c r="P367" s="235">
        <v>40</v>
      </c>
      <c r="Q367" s="235">
        <v>40</v>
      </c>
      <c r="R367" s="235">
        <v>40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104SENSUNTEPEQUE</v>
      </c>
      <c r="B368" s="201">
        <v>104</v>
      </c>
      <c r="C368" s="201" t="s">
        <v>181</v>
      </c>
      <c r="D368" s="243" t="s">
        <v>213</v>
      </c>
      <c r="E368" s="235">
        <v>85</v>
      </c>
      <c r="F368" s="235">
        <v>85</v>
      </c>
      <c r="G368" s="235">
        <v>85</v>
      </c>
      <c r="H368" s="235">
        <v>1</v>
      </c>
      <c r="I368" s="235">
        <v>1</v>
      </c>
      <c r="J368" s="235">
        <v>1</v>
      </c>
      <c r="L368" s="54" t="str">
        <f t="shared" si="16"/>
        <v>18TIENDONA</v>
      </c>
      <c r="M368" s="201">
        <v>18</v>
      </c>
      <c r="N368" s="201" t="s">
        <v>190</v>
      </c>
      <c r="O368" s="250" t="s">
        <v>60</v>
      </c>
      <c r="P368" s="235">
        <v>10</v>
      </c>
      <c r="Q368" s="235">
        <v>10</v>
      </c>
      <c r="R368" s="235">
        <v>10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2SANTA ANA</v>
      </c>
      <c r="B369" s="201">
        <v>2</v>
      </c>
      <c r="C369" s="201" t="s">
        <v>172</v>
      </c>
      <c r="D369" s="243" t="s">
        <v>125</v>
      </c>
      <c r="E369" s="235">
        <v>45.666666666666664</v>
      </c>
      <c r="F369" s="235">
        <v>45</v>
      </c>
      <c r="G369" s="235">
        <v>46</v>
      </c>
      <c r="H369" s="235">
        <v>0.55000000000000004</v>
      </c>
      <c r="I369" s="235">
        <v>0.55000000000000004</v>
      </c>
      <c r="J369" s="235">
        <v>0.55000000000000004</v>
      </c>
      <c r="L369" s="54" t="str">
        <f t="shared" si="16"/>
        <v>18CHALATENANGO</v>
      </c>
      <c r="M369" s="201">
        <v>18</v>
      </c>
      <c r="N369" s="201" t="s">
        <v>176</v>
      </c>
      <c r="O369" s="250" t="s">
        <v>60</v>
      </c>
      <c r="P369" s="235">
        <v>10</v>
      </c>
      <c r="Q369" s="235">
        <v>10</v>
      </c>
      <c r="R369" s="235">
        <v>10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2SENSUNTEPEQUE</v>
      </c>
      <c r="B370" s="201">
        <v>2</v>
      </c>
      <c r="C370" s="201" t="s">
        <v>181</v>
      </c>
      <c r="D370" s="243" t="s">
        <v>125</v>
      </c>
      <c r="E370" s="235">
        <v>45.666666666666664</v>
      </c>
      <c r="F370" s="235">
        <v>45</v>
      </c>
      <c r="G370" s="235">
        <v>46</v>
      </c>
      <c r="H370" s="235">
        <v>0.53333333333333333</v>
      </c>
      <c r="I370" s="235">
        <v>0.5</v>
      </c>
      <c r="J370" s="235">
        <v>0.55000000000000004</v>
      </c>
      <c r="L370" s="54" t="str">
        <f t="shared" si="16"/>
        <v>19TIENDONA</v>
      </c>
      <c r="M370" s="201">
        <v>19</v>
      </c>
      <c r="N370" s="201" t="s">
        <v>190</v>
      </c>
      <c r="O370" s="250" t="s">
        <v>137</v>
      </c>
      <c r="P370" s="235">
        <v>8</v>
      </c>
      <c r="Q370" s="235">
        <v>8</v>
      </c>
      <c r="R370" s="235">
        <v>8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39TIENDONA</v>
      </c>
      <c r="B371" s="202">
        <v>39</v>
      </c>
      <c r="C371" s="201" t="s">
        <v>190</v>
      </c>
      <c r="D371" s="243" t="s">
        <v>77</v>
      </c>
      <c r="E371" s="235">
        <v>29.75</v>
      </c>
      <c r="F371" s="235">
        <v>29</v>
      </c>
      <c r="G371" s="235">
        <v>30</v>
      </c>
      <c r="H371" s="235"/>
      <c r="I371" s="235"/>
      <c r="J371" s="235"/>
      <c r="L371" s="54" t="str">
        <f t="shared" si="16"/>
        <v>93TIENDONA</v>
      </c>
      <c r="M371" s="202">
        <v>93</v>
      </c>
      <c r="N371" s="201" t="s">
        <v>190</v>
      </c>
      <c r="O371" s="250" t="s">
        <v>123</v>
      </c>
      <c r="P371" s="235">
        <v>25</v>
      </c>
      <c r="Q371" s="235">
        <v>25</v>
      </c>
      <c r="R371" s="235">
        <v>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71TIENDONA</v>
      </c>
      <c r="B372" s="201">
        <v>71</v>
      </c>
      <c r="C372" s="201" t="s">
        <v>190</v>
      </c>
      <c r="D372" s="243" t="s">
        <v>133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>76TIENDONA</v>
      </c>
      <c r="M372" s="201">
        <v>76</v>
      </c>
      <c r="N372" s="201" t="s">
        <v>190</v>
      </c>
      <c r="O372" s="250" t="s">
        <v>107</v>
      </c>
      <c r="P372" s="235">
        <v>25</v>
      </c>
      <c r="Q372" s="235">
        <v>25</v>
      </c>
      <c r="R372" s="235">
        <v>25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144TIENDONA</v>
      </c>
      <c r="B373" s="202">
        <v>144</v>
      </c>
      <c r="C373" s="201" t="s">
        <v>190</v>
      </c>
      <c r="D373" s="243" t="s">
        <v>244</v>
      </c>
      <c r="E373" s="235">
        <v>3</v>
      </c>
      <c r="F373" s="235">
        <v>3</v>
      </c>
      <c r="G373" s="235">
        <v>3</v>
      </c>
      <c r="H373" s="235"/>
      <c r="I373" s="235"/>
      <c r="J373" s="235"/>
      <c r="L373" s="54" t="str">
        <f t="shared" si="16"/>
        <v>67TIENDONA</v>
      </c>
      <c r="M373" s="202">
        <v>67</v>
      </c>
      <c r="N373" s="201" t="s">
        <v>190</v>
      </c>
      <c r="O373" s="250" t="s">
        <v>100</v>
      </c>
      <c r="P373" s="235">
        <v>80</v>
      </c>
      <c r="Q373" s="235">
        <v>80</v>
      </c>
      <c r="R373" s="235">
        <v>80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144SENSUNTEPEQUE</v>
      </c>
      <c r="B374" s="201">
        <v>144</v>
      </c>
      <c r="C374" s="201" t="s">
        <v>181</v>
      </c>
      <c r="D374" s="243" t="s">
        <v>244</v>
      </c>
      <c r="E374" s="235">
        <v>4.5</v>
      </c>
      <c r="F374" s="235">
        <v>4.5</v>
      </c>
      <c r="G374" s="235">
        <v>4.5</v>
      </c>
      <c r="H374" s="235"/>
      <c r="I374" s="235"/>
      <c r="J374" s="235"/>
      <c r="L374" s="54" t="str">
        <f t="shared" si="16"/>
        <v>77TIENDONA</v>
      </c>
      <c r="M374" s="201">
        <v>77</v>
      </c>
      <c r="N374" s="201" t="s">
        <v>190</v>
      </c>
      <c r="O374" s="250" t="s">
        <v>108</v>
      </c>
      <c r="P374" s="235">
        <v>20</v>
      </c>
      <c r="Q374" s="235">
        <v>20</v>
      </c>
      <c r="R374" s="235">
        <v>20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83SENSUNTEPEQUE</v>
      </c>
      <c r="B375" s="202">
        <v>83</v>
      </c>
      <c r="C375" s="201" t="s">
        <v>181</v>
      </c>
      <c r="D375" s="243" t="s">
        <v>114</v>
      </c>
      <c r="E375" s="235">
        <v>12</v>
      </c>
      <c r="F375" s="235">
        <v>12</v>
      </c>
      <c r="G375" s="235">
        <v>12</v>
      </c>
      <c r="H375" s="235"/>
      <c r="I375" s="235"/>
      <c r="J375" s="235"/>
      <c r="L375" s="54" t="str">
        <f t="shared" si="16"/>
        <v>140MERCADO CENTRAL</v>
      </c>
      <c r="M375" s="202">
        <v>140</v>
      </c>
      <c r="N375" s="201" t="s">
        <v>229</v>
      </c>
      <c r="O375" s="250" t="s">
        <v>224</v>
      </c>
      <c r="P375" s="235">
        <v>9</v>
      </c>
      <c r="Q375" s="235">
        <v>9</v>
      </c>
      <c r="R375" s="235">
        <v>9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35SANTA ANA</v>
      </c>
      <c r="B376" s="201">
        <v>35</v>
      </c>
      <c r="C376" s="201" t="s">
        <v>172</v>
      </c>
      <c r="D376" s="243" t="s">
        <v>294</v>
      </c>
      <c r="E376" s="235">
        <v>14</v>
      </c>
      <c r="F376" s="235">
        <v>14</v>
      </c>
      <c r="G376" s="235">
        <v>14</v>
      </c>
      <c r="H376" s="235"/>
      <c r="I376" s="235"/>
      <c r="J376" s="235"/>
      <c r="L376" s="54" t="str">
        <f t="shared" si="16"/>
        <v>140COJUTEPEQUE</v>
      </c>
      <c r="M376" s="201">
        <v>140</v>
      </c>
      <c r="N376" s="201" t="s">
        <v>179</v>
      </c>
      <c r="O376" s="250" t="s">
        <v>224</v>
      </c>
      <c r="P376" s="235">
        <v>10</v>
      </c>
      <c r="Q376" s="235">
        <v>10</v>
      </c>
      <c r="R376" s="235">
        <v>10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>140CHALATENANGO</v>
      </c>
      <c r="M377" s="201">
        <v>140</v>
      </c>
      <c r="N377" s="201" t="s">
        <v>176</v>
      </c>
      <c r="O377" s="250" t="s">
        <v>224</v>
      </c>
      <c r="P377" s="235">
        <v>9.5</v>
      </c>
      <c r="Q377" s="235">
        <v>9</v>
      </c>
      <c r="R377" s="235">
        <v>10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 xml:space="preserve">94GERARDO BARRIOS </v>
      </c>
      <c r="M378" s="201">
        <v>94</v>
      </c>
      <c r="N378" s="201" t="s">
        <v>262</v>
      </c>
      <c r="O378" s="250" t="s">
        <v>265</v>
      </c>
      <c r="P378" s="235">
        <v>122</v>
      </c>
      <c r="Q378" s="235">
        <v>122</v>
      </c>
      <c r="R378" s="235">
        <v>122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 xml:space="preserve">106GERARDO BARRIOS </v>
      </c>
      <c r="M379" s="201">
        <v>106</v>
      </c>
      <c r="N379" s="201" t="s">
        <v>262</v>
      </c>
      <c r="O379" s="250" t="s">
        <v>268</v>
      </c>
      <c r="P379" s="235">
        <v>48</v>
      </c>
      <c r="Q379" s="235">
        <v>48</v>
      </c>
      <c r="R379" s="235">
        <v>48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 xml:space="preserve">104GERARDO BARRIOS </v>
      </c>
      <c r="M380" s="202">
        <v>104</v>
      </c>
      <c r="N380" s="201" t="s">
        <v>262</v>
      </c>
      <c r="O380" s="250" t="s">
        <v>213</v>
      </c>
      <c r="P380" s="235">
        <v>85</v>
      </c>
      <c r="Q380" s="235">
        <v>85</v>
      </c>
      <c r="R380" s="235">
        <v>85</v>
      </c>
      <c r="S380" s="235">
        <v>1</v>
      </c>
      <c r="T380" s="235">
        <v>1</v>
      </c>
      <c r="U380" s="235">
        <v>1</v>
      </c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>104COJUTEPEQUE</v>
      </c>
      <c r="M381" s="201">
        <v>104</v>
      </c>
      <c r="N381" s="201" t="s">
        <v>179</v>
      </c>
      <c r="O381" s="250" t="s">
        <v>213</v>
      </c>
      <c r="P381" s="235">
        <v>90</v>
      </c>
      <c r="Q381" s="235">
        <v>90</v>
      </c>
      <c r="R381" s="235">
        <v>90</v>
      </c>
      <c r="S381" s="235">
        <v>1</v>
      </c>
      <c r="T381" s="235">
        <v>1</v>
      </c>
      <c r="U381" s="235">
        <v>1</v>
      </c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>104SANTA ROSA DE LIMA</v>
      </c>
      <c r="M382" s="201">
        <v>104</v>
      </c>
      <c r="N382" s="201" t="s">
        <v>198</v>
      </c>
      <c r="O382" s="250" t="s">
        <v>213</v>
      </c>
      <c r="P382" s="235"/>
      <c r="Q382" s="235"/>
      <c r="R382" s="235"/>
      <c r="S382" s="235">
        <v>1.25</v>
      </c>
      <c r="T382" s="235">
        <v>1.25</v>
      </c>
      <c r="U382" s="235">
        <v>1.25</v>
      </c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>128MERCADO CENTRAL</v>
      </c>
      <c r="M383" s="201">
        <v>128</v>
      </c>
      <c r="N383" s="201" t="s">
        <v>229</v>
      </c>
      <c r="O383" s="250" t="s">
        <v>290</v>
      </c>
      <c r="P383" s="235">
        <v>56</v>
      </c>
      <c r="Q383" s="235">
        <v>56</v>
      </c>
      <c r="R383" s="235">
        <v>56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>123MERCADO CENTRAL</v>
      </c>
      <c r="M384" s="201">
        <v>123</v>
      </c>
      <c r="N384" s="201" t="s">
        <v>229</v>
      </c>
      <c r="O384" s="250" t="s">
        <v>289</v>
      </c>
      <c r="P384" s="235">
        <v>1.8</v>
      </c>
      <c r="Q384" s="235">
        <v>1.8</v>
      </c>
      <c r="R384" s="235">
        <v>1.8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 xml:space="preserve">2GERARDO BARRIOS </v>
      </c>
      <c r="M385" s="202">
        <v>2</v>
      </c>
      <c r="N385" s="201" t="s">
        <v>262</v>
      </c>
      <c r="O385" s="250" t="s">
        <v>125</v>
      </c>
      <c r="P385" s="235">
        <v>40</v>
      </c>
      <c r="Q385" s="235">
        <v>40</v>
      </c>
      <c r="R385" s="235">
        <v>40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>2COJUTEPEQUE</v>
      </c>
      <c r="M386" s="201">
        <v>2</v>
      </c>
      <c r="N386" s="201" t="s">
        <v>179</v>
      </c>
      <c r="O386" s="250" t="s">
        <v>125</v>
      </c>
      <c r="P386" s="235">
        <v>45</v>
      </c>
      <c r="Q386" s="235">
        <v>45</v>
      </c>
      <c r="R386" s="235">
        <v>45</v>
      </c>
      <c r="S386" s="235">
        <v>0.52500000000000002</v>
      </c>
      <c r="T386" s="235">
        <v>0.5</v>
      </c>
      <c r="U386" s="235">
        <v>0.55000000000000004</v>
      </c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>2CHALATENANGO</v>
      </c>
      <c r="M387" s="201">
        <v>2</v>
      </c>
      <c r="N387" s="201" t="s">
        <v>176</v>
      </c>
      <c r="O387" s="250" t="s">
        <v>125</v>
      </c>
      <c r="P387" s="235">
        <v>45</v>
      </c>
      <c r="Q387" s="235">
        <v>45</v>
      </c>
      <c r="R387" s="235">
        <v>45</v>
      </c>
      <c r="S387" s="235">
        <v>0.55000000000000004</v>
      </c>
      <c r="T387" s="235">
        <v>0.55000000000000004</v>
      </c>
      <c r="U387" s="235">
        <v>0.55000000000000004</v>
      </c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>28COJUTEPEQUE</v>
      </c>
      <c r="M388" s="201">
        <v>28</v>
      </c>
      <c r="N388" s="201" t="s">
        <v>179</v>
      </c>
      <c r="O388" s="250" t="s">
        <v>69</v>
      </c>
      <c r="P388" s="235">
        <v>45</v>
      </c>
      <c r="Q388" s="235">
        <v>45</v>
      </c>
      <c r="R388" s="235">
        <v>45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/>
      </c>
      <c r="M389" s="201"/>
      <c r="N389" s="201"/>
      <c r="O389" s="249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/>
      </c>
      <c r="M390" s="202"/>
      <c r="N390" s="201"/>
      <c r="O390" s="249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9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/>
      </c>
      <c r="M392" s="201"/>
      <c r="N392" s="201"/>
      <c r="O392" s="249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/>
      </c>
      <c r="M393" s="201"/>
      <c r="N393" s="201"/>
      <c r="O393" s="249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/>
      </c>
      <c r="M394" s="202"/>
      <c r="N394" s="201"/>
      <c r="O394" s="249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/>
      </c>
      <c r="M395" s="201"/>
      <c r="N395" s="201"/>
      <c r="O395" s="249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/>
      </c>
      <c r="M396" s="201"/>
      <c r="N396" s="201"/>
      <c r="O396" s="249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/>
      </c>
      <c r="M397" s="201"/>
      <c r="N397" s="201"/>
      <c r="O397" s="249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/>
      </c>
      <c r="M398" s="202"/>
      <c r="N398" s="201"/>
      <c r="O398" s="249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/>
      </c>
      <c r="M399" s="201"/>
      <c r="N399" s="201"/>
      <c r="O399" s="249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/>
      </c>
      <c r="M400" s="201"/>
      <c r="N400" s="201"/>
      <c r="O400" s="249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/>
      </c>
      <c r="M401" s="201"/>
      <c r="N401" s="201"/>
      <c r="O401" s="249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/>
      </c>
      <c r="M402" s="201"/>
      <c r="N402" s="201"/>
      <c r="O402" s="249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/>
      </c>
      <c r="M403" s="202"/>
      <c r="N403" s="201"/>
      <c r="O403" s="249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/>
      </c>
      <c r="M404" s="201"/>
      <c r="N404" s="201"/>
      <c r="O404" s="249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/>
      </c>
      <c r="M405" s="201"/>
      <c r="N405" s="201"/>
      <c r="O405" s="249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/>
      </c>
      <c r="M406" s="201"/>
      <c r="N406" s="201"/>
      <c r="O406" s="249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/>
      </c>
      <c r="M407" s="201"/>
      <c r="N407" s="201"/>
      <c r="O407" s="249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48" zoomScale="80" zoomScaleNormal="80" workbookViewId="0">
      <selection activeCell="B377" sqref="B377:J38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9" t="s">
        <v>274</v>
      </c>
      <c r="E5" s="269" t="s">
        <v>275</v>
      </c>
      <c r="F5" s="269" t="s">
        <v>276</v>
      </c>
      <c r="G5" s="269" t="s">
        <v>286</v>
      </c>
      <c r="H5" s="269" t="s">
        <v>287</v>
      </c>
      <c r="I5" s="26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9">
        <v>1</v>
      </c>
      <c r="B6" s="269" t="s">
        <v>262</v>
      </c>
      <c r="C6" s="269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9">
        <v>1</v>
      </c>
      <c r="B7" s="269" t="s">
        <v>174</v>
      </c>
      <c r="C7" s="269" t="s">
        <v>124</v>
      </c>
      <c r="D7" s="235">
        <v>44.666666666666664</v>
      </c>
      <c r="E7" s="235">
        <v>43</v>
      </c>
      <c r="F7" s="235">
        <v>46</v>
      </c>
      <c r="G7" s="235">
        <v>0.51111111111111107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9">
        <v>1</v>
      </c>
      <c r="B8" s="269" t="s">
        <v>172</v>
      </c>
      <c r="C8" s="269" t="s">
        <v>124</v>
      </c>
      <c r="D8" s="235">
        <v>47</v>
      </c>
      <c r="E8" s="235">
        <v>47</v>
      </c>
      <c r="F8" s="235">
        <v>47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9">
        <v>1</v>
      </c>
      <c r="B9" s="269" t="s">
        <v>181</v>
      </c>
      <c r="C9" s="269" t="s">
        <v>124</v>
      </c>
      <c r="D9" s="235">
        <v>46.428571428571431</v>
      </c>
      <c r="E9" s="235">
        <v>46</v>
      </c>
      <c r="F9" s="235">
        <v>47</v>
      </c>
      <c r="G9" s="235">
        <v>0.55714285714285716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9">
        <v>3</v>
      </c>
      <c r="B10" s="269" t="s">
        <v>262</v>
      </c>
      <c r="C10" s="269" t="s">
        <v>126</v>
      </c>
      <c r="D10" s="235">
        <v>92.75</v>
      </c>
      <c r="E10" s="235">
        <v>90</v>
      </c>
      <c r="F10" s="235">
        <v>95</v>
      </c>
      <c r="G10" s="235">
        <v>1.1833333333333333</v>
      </c>
      <c r="H10" s="235">
        <v>1.1499999999999999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9">
        <v>3</v>
      </c>
      <c r="B11" s="269" t="s">
        <v>174</v>
      </c>
      <c r="C11" s="269" t="s">
        <v>126</v>
      </c>
      <c r="D11" s="235">
        <v>95.25</v>
      </c>
      <c r="E11" s="235">
        <v>90</v>
      </c>
      <c r="F11" s="235">
        <v>100</v>
      </c>
      <c r="G11" s="235">
        <v>1.0249999999999999</v>
      </c>
      <c r="H11" s="235">
        <v>1</v>
      </c>
      <c r="I11" s="235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9">
        <v>4</v>
      </c>
      <c r="B12" s="269" t="s">
        <v>262</v>
      </c>
      <c r="C12" s="269" t="s">
        <v>127</v>
      </c>
      <c r="D12" s="235">
        <v>95.5</v>
      </c>
      <c r="E12" s="235">
        <v>90</v>
      </c>
      <c r="F12" s="235">
        <v>100</v>
      </c>
      <c r="G12" s="235">
        <v>1.1666666666666665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9">
        <v>4</v>
      </c>
      <c r="B13" s="269" t="s">
        <v>174</v>
      </c>
      <c r="C13" s="269" t="s">
        <v>127</v>
      </c>
      <c r="D13" s="235">
        <v>94.625</v>
      </c>
      <c r="E13" s="235">
        <v>92</v>
      </c>
      <c r="F13" s="235">
        <v>100</v>
      </c>
      <c r="G13" s="235">
        <v>1.0071428571428571</v>
      </c>
      <c r="H13" s="235">
        <v>1</v>
      </c>
      <c r="I13" s="235">
        <v>1.05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9">
        <v>4</v>
      </c>
      <c r="B14" s="269" t="s">
        <v>172</v>
      </c>
      <c r="C14" s="269" t="s">
        <v>127</v>
      </c>
      <c r="D14" s="235">
        <v>87</v>
      </c>
      <c r="E14" s="235">
        <v>85</v>
      </c>
      <c r="F14" s="235">
        <v>90</v>
      </c>
      <c r="G14" s="235">
        <v>1.08</v>
      </c>
      <c r="H14" s="235">
        <v>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9">
        <v>4</v>
      </c>
      <c r="B15" s="269" t="s">
        <v>181</v>
      </c>
      <c r="C15" s="269" t="s">
        <v>127</v>
      </c>
      <c r="D15" s="235">
        <v>115</v>
      </c>
      <c r="E15" s="235">
        <v>105</v>
      </c>
      <c r="F15" s="235">
        <v>120</v>
      </c>
      <c r="G15" s="235">
        <v>1.3875000000000002</v>
      </c>
      <c r="H15" s="235">
        <v>1.3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9">
        <v>5</v>
      </c>
      <c r="B16" s="269" t="s">
        <v>262</v>
      </c>
      <c r="C16" s="269" t="s">
        <v>131</v>
      </c>
      <c r="D16" s="235">
        <v>90</v>
      </c>
      <c r="E16" s="235">
        <v>88</v>
      </c>
      <c r="F16" s="235">
        <v>93</v>
      </c>
      <c r="G16" s="235">
        <v>1.1333333333333333</v>
      </c>
      <c r="H16" s="235">
        <v>1.1000000000000001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9">
        <v>5</v>
      </c>
      <c r="B17" s="269" t="s">
        <v>174</v>
      </c>
      <c r="C17" s="269" t="s">
        <v>131</v>
      </c>
      <c r="D17" s="235">
        <v>94</v>
      </c>
      <c r="E17" s="235">
        <v>88</v>
      </c>
      <c r="F17" s="235">
        <v>105</v>
      </c>
      <c r="G17" s="235">
        <v>1.02</v>
      </c>
      <c r="H17" s="235">
        <v>1</v>
      </c>
      <c r="I17" s="23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9">
        <v>6</v>
      </c>
      <c r="B18" s="269" t="s">
        <v>262</v>
      </c>
      <c r="C18" s="269" t="s">
        <v>128</v>
      </c>
      <c r="D18" s="235">
        <v>93.111111111111114</v>
      </c>
      <c r="E18" s="235">
        <v>88</v>
      </c>
      <c r="F18" s="235">
        <v>96</v>
      </c>
      <c r="G18" s="235">
        <v>1.2166666666666666</v>
      </c>
      <c r="H18" s="235">
        <v>1.1000000000000001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9">
        <v>6</v>
      </c>
      <c r="B19" s="269" t="s">
        <v>174</v>
      </c>
      <c r="C19" s="269" t="s">
        <v>128</v>
      </c>
      <c r="D19" s="235">
        <v>92.75</v>
      </c>
      <c r="E19" s="235">
        <v>92</v>
      </c>
      <c r="F19" s="235">
        <v>95</v>
      </c>
      <c r="G19" s="235">
        <v>1</v>
      </c>
      <c r="H19" s="235">
        <v>1</v>
      </c>
      <c r="I19" s="23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9">
        <v>6</v>
      </c>
      <c r="B20" s="269" t="s">
        <v>172</v>
      </c>
      <c r="C20" s="269" t="s">
        <v>128</v>
      </c>
      <c r="D20" s="235">
        <v>83.2</v>
      </c>
      <c r="E20" s="235">
        <v>80</v>
      </c>
      <c r="F20" s="235">
        <v>85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9">
        <v>6</v>
      </c>
      <c r="B21" s="269" t="s">
        <v>181</v>
      </c>
      <c r="C21" s="269" t="s">
        <v>128</v>
      </c>
      <c r="D21" s="235">
        <v>105.83333333333333</v>
      </c>
      <c r="E21" s="235">
        <v>100</v>
      </c>
      <c r="F21" s="235">
        <v>110</v>
      </c>
      <c r="G21" s="235">
        <v>1.2785714285714287</v>
      </c>
      <c r="H21" s="235">
        <v>1.2</v>
      </c>
      <c r="I21" s="235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9">
        <v>7</v>
      </c>
      <c r="B22" s="269" t="s">
        <v>262</v>
      </c>
      <c r="C22" s="269" t="s">
        <v>168</v>
      </c>
      <c r="D22" s="235">
        <v>135</v>
      </c>
      <c r="E22" s="235">
        <v>135</v>
      </c>
      <c r="F22" s="235">
        <v>135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9">
        <v>7</v>
      </c>
      <c r="B23" s="269" t="s">
        <v>174</v>
      </c>
      <c r="C23" s="269" t="s">
        <v>168</v>
      </c>
      <c r="D23" s="235">
        <v>102.5</v>
      </c>
      <c r="E23" s="235">
        <v>100</v>
      </c>
      <c r="F23" s="235">
        <v>105</v>
      </c>
      <c r="G23" s="235">
        <v>1.1300000000000001</v>
      </c>
      <c r="H23" s="235">
        <v>1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9">
        <v>7</v>
      </c>
      <c r="B24" s="269" t="s">
        <v>172</v>
      </c>
      <c r="C24" s="269" t="s">
        <v>168</v>
      </c>
      <c r="D24" s="235">
        <v>110</v>
      </c>
      <c r="E24" s="235">
        <v>110</v>
      </c>
      <c r="F24" s="235">
        <v>110</v>
      </c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9">
        <v>7</v>
      </c>
      <c r="B25" s="269" t="s">
        <v>181</v>
      </c>
      <c r="C25" s="269" t="s">
        <v>168</v>
      </c>
      <c r="D25" s="235">
        <v>125</v>
      </c>
      <c r="E25" s="235">
        <v>125</v>
      </c>
      <c r="F25" s="235">
        <v>125</v>
      </c>
      <c r="G25" s="235">
        <v>1.8699999999999999</v>
      </c>
      <c r="H25" s="235">
        <v>1.6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9">
        <v>9</v>
      </c>
      <c r="B26" s="269" t="s">
        <v>262</v>
      </c>
      <c r="C26" s="269" t="s">
        <v>129</v>
      </c>
      <c r="D26" s="235">
        <v>23.472222222222221</v>
      </c>
      <c r="E26" s="235">
        <v>20</v>
      </c>
      <c r="F26" s="235">
        <v>28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9">
        <v>9</v>
      </c>
      <c r="B27" s="269" t="s">
        <v>174</v>
      </c>
      <c r="C27" s="269" t="s">
        <v>129</v>
      </c>
      <c r="D27" s="235">
        <v>24</v>
      </c>
      <c r="E27" s="235">
        <v>21</v>
      </c>
      <c r="F27" s="235">
        <v>27</v>
      </c>
      <c r="G27" s="235">
        <v>0.27222222222222225</v>
      </c>
      <c r="H27" s="235">
        <v>0.25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9">
        <v>9</v>
      </c>
      <c r="B28" s="269" t="s">
        <v>172</v>
      </c>
      <c r="C28" s="269" t="s">
        <v>129</v>
      </c>
      <c r="D28" s="235">
        <v>22.8</v>
      </c>
      <c r="E28" s="235">
        <v>22</v>
      </c>
      <c r="F28" s="235">
        <v>23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9">
        <v>9</v>
      </c>
      <c r="B29" s="269" t="s">
        <v>181</v>
      </c>
      <c r="C29" s="269" t="s">
        <v>129</v>
      </c>
      <c r="D29" s="235">
        <v>25.8</v>
      </c>
      <c r="E29" s="235">
        <v>25</v>
      </c>
      <c r="F29" s="235">
        <v>26</v>
      </c>
      <c r="G29" s="235">
        <v>0.33999999999999997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9">
        <v>10</v>
      </c>
      <c r="B30" s="269" t="s">
        <v>262</v>
      </c>
      <c r="C30" s="269" t="s">
        <v>263</v>
      </c>
      <c r="D30" s="235">
        <v>19.05</v>
      </c>
      <c r="E30" s="235">
        <v>15</v>
      </c>
      <c r="F30" s="235">
        <v>22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9">
        <v>10</v>
      </c>
      <c r="B31" s="269" t="s">
        <v>174</v>
      </c>
      <c r="C31" s="269" t="s">
        <v>263</v>
      </c>
      <c r="D31" s="235">
        <v>17.3</v>
      </c>
      <c r="E31" s="235">
        <v>15</v>
      </c>
      <c r="F31" s="235">
        <v>22</v>
      </c>
      <c r="G31" s="235">
        <v>0.22222222222222221</v>
      </c>
      <c r="H31" s="235">
        <v>0.2</v>
      </c>
      <c r="I31" s="235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9">
        <v>10</v>
      </c>
      <c r="B32" s="269" t="s">
        <v>172</v>
      </c>
      <c r="C32" s="269" t="s">
        <v>263</v>
      </c>
      <c r="D32" s="235">
        <v>18.600000000000001</v>
      </c>
      <c r="E32" s="235">
        <v>17</v>
      </c>
      <c r="F32" s="235">
        <v>20</v>
      </c>
      <c r="G32" s="235">
        <v>0.25</v>
      </c>
      <c r="H32" s="235">
        <v>0.25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9">
        <v>10</v>
      </c>
      <c r="B33" s="269" t="s">
        <v>181</v>
      </c>
      <c r="C33" s="269" t="s">
        <v>263</v>
      </c>
      <c r="D33" s="235">
        <v>23</v>
      </c>
      <c r="E33" s="235">
        <v>22</v>
      </c>
      <c r="F33" s="235">
        <v>25</v>
      </c>
      <c r="G33" s="235">
        <v>0.32500000000000001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9">
        <v>11</v>
      </c>
      <c r="B34" s="269" t="s">
        <v>190</v>
      </c>
      <c r="C34" s="269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9">
        <v>11</v>
      </c>
      <c r="B35" s="269" t="s">
        <v>174</v>
      </c>
      <c r="C35" s="269" t="s">
        <v>53</v>
      </c>
      <c r="D35" s="235">
        <v>19.25</v>
      </c>
      <c r="E35" s="235">
        <v>18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9">
        <v>11</v>
      </c>
      <c r="B36" s="269" t="s">
        <v>172</v>
      </c>
      <c r="C36" s="269" t="s">
        <v>53</v>
      </c>
      <c r="D36" s="235">
        <v>18.333333333333332</v>
      </c>
      <c r="E36" s="235">
        <v>17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9">
        <v>11</v>
      </c>
      <c r="B37" s="269" t="s">
        <v>181</v>
      </c>
      <c r="C37" s="269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9">
        <v>12</v>
      </c>
      <c r="B38" s="269" t="s">
        <v>190</v>
      </c>
      <c r="C38" s="269" t="s">
        <v>54</v>
      </c>
      <c r="D38" s="235">
        <v>19.5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9">
        <v>12</v>
      </c>
      <c r="B39" s="269" t="s">
        <v>174</v>
      </c>
      <c r="C39" s="269" t="s">
        <v>54</v>
      </c>
      <c r="D39" s="235">
        <v>16.5</v>
      </c>
      <c r="E39" s="235">
        <v>16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9">
        <v>14</v>
      </c>
      <c r="B40" s="269" t="s">
        <v>190</v>
      </c>
      <c r="C40" s="269" t="s">
        <v>56</v>
      </c>
      <c r="D40" s="235">
        <v>13.625</v>
      </c>
      <c r="E40" s="235">
        <v>13</v>
      </c>
      <c r="F40" s="235">
        <v>15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9">
        <v>14</v>
      </c>
      <c r="B41" s="269" t="s">
        <v>174</v>
      </c>
      <c r="C41" s="269" t="s">
        <v>56</v>
      </c>
      <c r="D41" s="235">
        <v>11.75</v>
      </c>
      <c r="E41" s="235">
        <v>10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9">
        <v>14</v>
      </c>
      <c r="B42" s="269" t="s">
        <v>172</v>
      </c>
      <c r="C42" s="269" t="s">
        <v>56</v>
      </c>
      <c r="D42" s="235">
        <v>16</v>
      </c>
      <c r="E42" s="235">
        <v>16</v>
      </c>
      <c r="F42" s="235">
        <v>16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9">
        <v>17</v>
      </c>
      <c r="B43" s="269" t="s">
        <v>190</v>
      </c>
      <c r="C43" s="269" t="s">
        <v>59</v>
      </c>
      <c r="D43" s="235">
        <v>8</v>
      </c>
      <c r="E43" s="235">
        <v>8</v>
      </c>
      <c r="F43" s="235">
        <v>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9">
        <v>17</v>
      </c>
      <c r="B44" s="269" t="s">
        <v>174</v>
      </c>
      <c r="C44" s="269" t="s">
        <v>59</v>
      </c>
      <c r="D44" s="235">
        <v>11</v>
      </c>
      <c r="E44" s="235">
        <v>10</v>
      </c>
      <c r="F44" s="235">
        <v>12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9">
        <v>17</v>
      </c>
      <c r="B45" s="269" t="s">
        <v>172</v>
      </c>
      <c r="C45" s="269" t="s">
        <v>59</v>
      </c>
      <c r="D45" s="235">
        <v>12</v>
      </c>
      <c r="E45" s="235">
        <v>12</v>
      </c>
      <c r="F45" s="235">
        <v>12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9">
        <v>17</v>
      </c>
      <c r="B46" s="269" t="s">
        <v>181</v>
      </c>
      <c r="C46" s="269" t="s">
        <v>59</v>
      </c>
      <c r="D46" s="235">
        <v>10</v>
      </c>
      <c r="E46" s="235">
        <v>10</v>
      </c>
      <c r="F46" s="235">
        <v>10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9">
        <v>20</v>
      </c>
      <c r="B47" s="269" t="s">
        <v>190</v>
      </c>
      <c r="C47" s="269" t="s">
        <v>61</v>
      </c>
      <c r="D47" s="235">
        <v>29.857142857142858</v>
      </c>
      <c r="E47" s="235">
        <v>29</v>
      </c>
      <c r="F47" s="235">
        <v>30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9">
        <v>20</v>
      </c>
      <c r="B48" s="269" t="s">
        <v>174</v>
      </c>
      <c r="C48" s="269" t="s">
        <v>61</v>
      </c>
      <c r="D48" s="235">
        <v>31.25</v>
      </c>
      <c r="E48" s="235">
        <v>30</v>
      </c>
      <c r="F48" s="235">
        <v>34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9">
        <v>20</v>
      </c>
      <c r="B49" s="269" t="s">
        <v>172</v>
      </c>
      <c r="C49" s="269" t="s">
        <v>61</v>
      </c>
      <c r="D49" s="235">
        <v>27.666666666666668</v>
      </c>
      <c r="E49" s="235">
        <v>27</v>
      </c>
      <c r="F49" s="235">
        <v>28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9">
        <v>20</v>
      </c>
      <c r="B50" s="269" t="s">
        <v>181</v>
      </c>
      <c r="C50" s="269" t="s">
        <v>61</v>
      </c>
      <c r="D50" s="235">
        <v>32.5</v>
      </c>
      <c r="E50" s="235">
        <v>32</v>
      </c>
      <c r="F50" s="235">
        <v>33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9">
        <v>21</v>
      </c>
      <c r="B51" s="269" t="s">
        <v>190</v>
      </c>
      <c r="C51" s="269" t="s">
        <v>62</v>
      </c>
      <c r="D51" s="235">
        <v>27.428571428571427</v>
      </c>
      <c r="E51" s="235">
        <v>27</v>
      </c>
      <c r="F51" s="235">
        <v>28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9">
        <v>22</v>
      </c>
      <c r="B52" s="269" t="s">
        <v>190</v>
      </c>
      <c r="C52" s="269" t="s">
        <v>264</v>
      </c>
      <c r="D52" s="235">
        <v>29.142857142857142</v>
      </c>
      <c r="E52" s="235">
        <v>28</v>
      </c>
      <c r="F52" s="235">
        <v>30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9">
        <v>22</v>
      </c>
      <c r="B53" s="269" t="s">
        <v>174</v>
      </c>
      <c r="C53" s="269" t="s">
        <v>264</v>
      </c>
      <c r="D53" s="235">
        <v>33.5</v>
      </c>
      <c r="E53" s="235">
        <v>32</v>
      </c>
      <c r="F53" s="235">
        <v>36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9">
        <v>22</v>
      </c>
      <c r="B54" s="269" t="s">
        <v>172</v>
      </c>
      <c r="C54" s="269" t="s">
        <v>264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9">
        <v>22</v>
      </c>
      <c r="B55" s="269" t="s">
        <v>181</v>
      </c>
      <c r="C55" s="269" t="s">
        <v>264</v>
      </c>
      <c r="D55" s="235">
        <v>33.5</v>
      </c>
      <c r="E55" s="235">
        <v>33</v>
      </c>
      <c r="F55" s="235">
        <v>34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9">
        <v>23</v>
      </c>
      <c r="B56" s="269" t="s">
        <v>190</v>
      </c>
      <c r="C56" s="269" t="s">
        <v>64</v>
      </c>
      <c r="D56" s="235">
        <v>26</v>
      </c>
      <c r="E56" s="235">
        <v>26</v>
      </c>
      <c r="F56" s="235">
        <v>26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9">
        <v>24</v>
      </c>
      <c r="B57" s="269" t="s">
        <v>190</v>
      </c>
      <c r="C57" s="269" t="s">
        <v>65</v>
      </c>
      <c r="D57" s="235">
        <v>32.833333333333336</v>
      </c>
      <c r="E57" s="235">
        <v>28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9">
        <v>24</v>
      </c>
      <c r="B58" s="269" t="s">
        <v>174</v>
      </c>
      <c r="C58" s="269" t="s">
        <v>65</v>
      </c>
      <c r="D58" s="235">
        <v>32</v>
      </c>
      <c r="E58" s="235">
        <v>28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9">
        <v>24</v>
      </c>
      <c r="B59" s="269" t="s">
        <v>172</v>
      </c>
      <c r="C59" s="269" t="s">
        <v>65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9">
        <v>25</v>
      </c>
      <c r="B60" s="269" t="s">
        <v>190</v>
      </c>
      <c r="C60" s="269" t="s">
        <v>66</v>
      </c>
      <c r="D60" s="235">
        <v>28</v>
      </c>
      <c r="E60" s="235">
        <v>28</v>
      </c>
      <c r="F60" s="235">
        <v>28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9">
        <v>25</v>
      </c>
      <c r="B61" s="269" t="s">
        <v>174</v>
      </c>
      <c r="C61" s="269" t="s">
        <v>66</v>
      </c>
      <c r="D61" s="235">
        <v>34.25</v>
      </c>
      <c r="E61" s="235">
        <v>32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9">
        <v>25</v>
      </c>
      <c r="B62" s="269" t="s">
        <v>172</v>
      </c>
      <c r="C62" s="269" t="s">
        <v>66</v>
      </c>
      <c r="D62" s="235">
        <v>32.333333333333336</v>
      </c>
      <c r="E62" s="235">
        <v>32</v>
      </c>
      <c r="F62" s="235">
        <v>33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9">
        <v>25</v>
      </c>
      <c r="B63" s="269" t="s">
        <v>181</v>
      </c>
      <c r="C63" s="269" t="s">
        <v>66</v>
      </c>
      <c r="D63" s="235">
        <v>39</v>
      </c>
      <c r="E63" s="235">
        <v>38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9">
        <v>26</v>
      </c>
      <c r="B64" s="269" t="s">
        <v>190</v>
      </c>
      <c r="C64" s="269" t="s">
        <v>67</v>
      </c>
      <c r="D64" s="235">
        <v>14.857142857142858</v>
      </c>
      <c r="E64" s="235">
        <v>14</v>
      </c>
      <c r="F64" s="235">
        <v>15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9">
        <v>26</v>
      </c>
      <c r="B65" s="269" t="s">
        <v>174</v>
      </c>
      <c r="C65" s="269" t="s">
        <v>67</v>
      </c>
      <c r="D65" s="235">
        <v>13.25</v>
      </c>
      <c r="E65" s="235">
        <v>12</v>
      </c>
      <c r="F65" s="235">
        <v>14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9">
        <v>26</v>
      </c>
      <c r="B66" s="269" t="s">
        <v>172</v>
      </c>
      <c r="C66" s="269" t="s">
        <v>67</v>
      </c>
      <c r="D66" s="235">
        <v>17.666666666666668</v>
      </c>
      <c r="E66" s="235">
        <v>17</v>
      </c>
      <c r="F66" s="235">
        <v>18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9">
        <v>26</v>
      </c>
      <c r="B67" s="269" t="s">
        <v>181</v>
      </c>
      <c r="C67" s="269" t="s">
        <v>67</v>
      </c>
      <c r="D67" s="235">
        <v>18</v>
      </c>
      <c r="E67" s="235">
        <v>18</v>
      </c>
      <c r="F67" s="235">
        <v>18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9">
        <v>27</v>
      </c>
      <c r="B68" s="269" t="s">
        <v>190</v>
      </c>
      <c r="C68" s="269" t="s">
        <v>68</v>
      </c>
      <c r="D68" s="235">
        <v>10.571428571428571</v>
      </c>
      <c r="E68" s="235">
        <v>10</v>
      </c>
      <c r="F68" s="235">
        <v>11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9">
        <v>27</v>
      </c>
      <c r="B69" s="269" t="s">
        <v>174</v>
      </c>
      <c r="C69" s="269" t="s">
        <v>68</v>
      </c>
      <c r="D69" s="235">
        <v>12.5</v>
      </c>
      <c r="E69" s="235">
        <v>12</v>
      </c>
      <c r="F69" s="235">
        <v>13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9">
        <v>27</v>
      </c>
      <c r="B70" s="269" t="s">
        <v>172</v>
      </c>
      <c r="C70" s="269" t="s">
        <v>68</v>
      </c>
      <c r="D70" s="235">
        <v>14.666666666666666</v>
      </c>
      <c r="E70" s="235">
        <v>14</v>
      </c>
      <c r="F70" s="235">
        <v>15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9">
        <v>27</v>
      </c>
      <c r="B71" s="269" t="s">
        <v>181</v>
      </c>
      <c r="C71" s="269" t="s">
        <v>68</v>
      </c>
      <c r="D71" s="235">
        <v>14</v>
      </c>
      <c r="E71" s="235">
        <v>14</v>
      </c>
      <c r="F71" s="235">
        <v>14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9">
        <v>29</v>
      </c>
      <c r="B72" s="269" t="s">
        <v>190</v>
      </c>
      <c r="C72" s="269" t="s">
        <v>70</v>
      </c>
      <c r="D72" s="235">
        <v>20</v>
      </c>
      <c r="E72" s="235">
        <v>20</v>
      </c>
      <c r="F72" s="235">
        <v>20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9">
        <v>29</v>
      </c>
      <c r="B73" s="269" t="s">
        <v>172</v>
      </c>
      <c r="C73" s="269" t="s">
        <v>70</v>
      </c>
      <c r="D73" s="235">
        <v>23.5</v>
      </c>
      <c r="E73" s="235">
        <v>23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9">
        <v>29</v>
      </c>
      <c r="B74" s="269" t="s">
        <v>181</v>
      </c>
      <c r="C74" s="269" t="s">
        <v>70</v>
      </c>
      <c r="D74" s="235">
        <v>20</v>
      </c>
      <c r="E74" s="235">
        <v>20</v>
      </c>
      <c r="F74" s="235">
        <v>20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9">
        <v>30</v>
      </c>
      <c r="B75" s="269" t="s">
        <v>190</v>
      </c>
      <c r="C75" s="269" t="s">
        <v>70</v>
      </c>
      <c r="D75" s="235">
        <v>53.333333333333336</v>
      </c>
      <c r="E75" s="235">
        <v>50</v>
      </c>
      <c r="F75" s="235">
        <v>55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9">
        <v>31</v>
      </c>
      <c r="B76" s="269" t="s">
        <v>190</v>
      </c>
      <c r="C76" s="269" t="s">
        <v>71</v>
      </c>
      <c r="D76" s="235">
        <v>10</v>
      </c>
      <c r="E76" s="235">
        <v>10</v>
      </c>
      <c r="F76" s="235">
        <v>10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9">
        <v>31</v>
      </c>
      <c r="B77" s="269" t="s">
        <v>174</v>
      </c>
      <c r="C77" s="269" t="s">
        <v>71</v>
      </c>
      <c r="D77" s="235">
        <v>11.75</v>
      </c>
      <c r="E77" s="235">
        <v>10</v>
      </c>
      <c r="F77" s="235">
        <v>13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9">
        <v>31</v>
      </c>
      <c r="B78" s="269" t="s">
        <v>172</v>
      </c>
      <c r="C78" s="269" t="s">
        <v>71</v>
      </c>
      <c r="D78" s="235">
        <v>11</v>
      </c>
      <c r="E78" s="235">
        <v>11</v>
      </c>
      <c r="F78" s="235">
        <v>11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9">
        <v>31</v>
      </c>
      <c r="B79" s="269" t="s">
        <v>181</v>
      </c>
      <c r="C79" s="269" t="s">
        <v>71</v>
      </c>
      <c r="D79" s="235">
        <v>12</v>
      </c>
      <c r="E79" s="235">
        <v>12</v>
      </c>
      <c r="F79" s="235">
        <v>12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9">
        <v>33</v>
      </c>
      <c r="B80" s="269" t="s">
        <v>190</v>
      </c>
      <c r="C80" s="269" t="s">
        <v>73</v>
      </c>
      <c r="D80" s="235">
        <v>13.333333333333334</v>
      </c>
      <c r="E80" s="235">
        <v>13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9">
        <v>33</v>
      </c>
      <c r="B81" s="269" t="s">
        <v>174</v>
      </c>
      <c r="C81" s="269" t="s">
        <v>73</v>
      </c>
      <c r="D81" s="235">
        <v>20.5</v>
      </c>
      <c r="E81" s="235">
        <v>20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9">
        <v>33</v>
      </c>
      <c r="B82" s="269" t="s">
        <v>172</v>
      </c>
      <c r="C82" s="269" t="s">
        <v>73</v>
      </c>
      <c r="D82" s="235">
        <v>20.333333333333332</v>
      </c>
      <c r="E82" s="235">
        <v>20</v>
      </c>
      <c r="F82" s="235">
        <v>21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9">
        <v>34</v>
      </c>
      <c r="B83" s="269" t="s">
        <v>190</v>
      </c>
      <c r="C83" s="269" t="s">
        <v>74</v>
      </c>
      <c r="D83" s="235">
        <v>12.333333333333334</v>
      </c>
      <c r="E83" s="235">
        <v>12</v>
      </c>
      <c r="F83" s="235">
        <v>13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9">
        <v>34</v>
      </c>
      <c r="B84" s="269" t="s">
        <v>174</v>
      </c>
      <c r="C84" s="269" t="s">
        <v>74</v>
      </c>
      <c r="D84" s="235">
        <v>14.25</v>
      </c>
      <c r="E84" s="235">
        <v>12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9">
        <v>34</v>
      </c>
      <c r="B85" s="269" t="s">
        <v>172</v>
      </c>
      <c r="C85" s="269" t="s">
        <v>74</v>
      </c>
      <c r="D85" s="235">
        <v>14.5</v>
      </c>
      <c r="E85" s="235">
        <v>14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9">
        <v>34</v>
      </c>
      <c r="B86" s="269" t="s">
        <v>181</v>
      </c>
      <c r="C86" s="269" t="s">
        <v>74</v>
      </c>
      <c r="D86" s="235">
        <v>15</v>
      </c>
      <c r="E86" s="235">
        <v>14</v>
      </c>
      <c r="F86" s="235">
        <v>16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9">
        <v>36</v>
      </c>
      <c r="B87" s="269" t="s">
        <v>190</v>
      </c>
      <c r="C87" s="269" t="s">
        <v>138</v>
      </c>
      <c r="D87" s="235">
        <v>75</v>
      </c>
      <c r="E87" s="235">
        <v>75</v>
      </c>
      <c r="F87" s="235">
        <v>75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9">
        <v>40</v>
      </c>
      <c r="B88" s="269" t="s">
        <v>190</v>
      </c>
      <c r="C88" s="269" t="s">
        <v>78</v>
      </c>
      <c r="D88" s="235">
        <v>35.555555555555557</v>
      </c>
      <c r="E88" s="235">
        <v>35</v>
      </c>
      <c r="F88" s="235">
        <v>36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9">
        <v>40</v>
      </c>
      <c r="B89" s="269" t="s">
        <v>174</v>
      </c>
      <c r="C89" s="269" t="s">
        <v>78</v>
      </c>
      <c r="D89" s="235">
        <v>35.75</v>
      </c>
      <c r="E89" s="235">
        <v>33</v>
      </c>
      <c r="F89" s="235">
        <v>38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9">
        <v>40</v>
      </c>
      <c r="B90" s="269" t="s">
        <v>172</v>
      </c>
      <c r="C90" s="269" t="s">
        <v>78</v>
      </c>
      <c r="D90" s="235">
        <v>37</v>
      </c>
      <c r="E90" s="235">
        <v>36</v>
      </c>
      <c r="F90" s="235">
        <v>38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9">
        <v>40</v>
      </c>
      <c r="B91" s="269" t="s">
        <v>181</v>
      </c>
      <c r="C91" s="269" t="s">
        <v>78</v>
      </c>
      <c r="D91" s="235">
        <v>38</v>
      </c>
      <c r="E91" s="235">
        <v>38</v>
      </c>
      <c r="F91" s="235">
        <v>38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9">
        <v>42</v>
      </c>
      <c r="B92" s="269" t="s">
        <v>190</v>
      </c>
      <c r="C92" s="269" t="s">
        <v>80</v>
      </c>
      <c r="D92" s="235">
        <v>30</v>
      </c>
      <c r="E92" s="235">
        <v>30</v>
      </c>
      <c r="F92" s="235">
        <v>30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9">
        <v>42</v>
      </c>
      <c r="B93" s="269" t="s">
        <v>174</v>
      </c>
      <c r="C93" s="269" t="s">
        <v>80</v>
      </c>
      <c r="D93" s="235">
        <v>29</v>
      </c>
      <c r="E93" s="235">
        <v>28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9">
        <v>42</v>
      </c>
      <c r="B94" s="269" t="s">
        <v>172</v>
      </c>
      <c r="C94" s="269" t="s">
        <v>80</v>
      </c>
      <c r="D94" s="235">
        <v>28</v>
      </c>
      <c r="E94" s="235">
        <v>28</v>
      </c>
      <c r="F94" s="235">
        <v>28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9">
        <v>42</v>
      </c>
      <c r="B95" s="269" t="s">
        <v>181</v>
      </c>
      <c r="C95" s="269" t="s">
        <v>80</v>
      </c>
      <c r="D95" s="235">
        <v>35</v>
      </c>
      <c r="E95" s="235">
        <v>35</v>
      </c>
      <c r="F95" s="235">
        <v>35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9">
        <v>43</v>
      </c>
      <c r="B96" s="269" t="s">
        <v>190</v>
      </c>
      <c r="C96" s="269" t="s">
        <v>81</v>
      </c>
      <c r="D96" s="235">
        <v>28</v>
      </c>
      <c r="E96" s="235">
        <v>28</v>
      </c>
      <c r="F96" s="235">
        <v>28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9">
        <v>44</v>
      </c>
      <c r="B97" s="269" t="s">
        <v>190</v>
      </c>
      <c r="C97" s="269" t="s">
        <v>82</v>
      </c>
      <c r="D97" s="235">
        <v>24</v>
      </c>
      <c r="E97" s="235">
        <v>24</v>
      </c>
      <c r="F97" s="235">
        <v>24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9">
        <v>44</v>
      </c>
      <c r="B98" s="269" t="s">
        <v>172</v>
      </c>
      <c r="C98" s="269" t="s">
        <v>82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9">
        <v>45</v>
      </c>
      <c r="B99" s="269" t="s">
        <v>190</v>
      </c>
      <c r="C99" s="269" t="s">
        <v>83</v>
      </c>
      <c r="D99" s="235">
        <v>20</v>
      </c>
      <c r="E99" s="235">
        <v>20</v>
      </c>
      <c r="F99" s="235">
        <v>20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9">
        <v>45</v>
      </c>
      <c r="B100" s="269" t="s">
        <v>174</v>
      </c>
      <c r="C100" s="269" t="s">
        <v>83</v>
      </c>
      <c r="D100" s="235">
        <v>14.333333333333334</v>
      </c>
      <c r="E100" s="235">
        <v>14</v>
      </c>
      <c r="F100" s="235">
        <v>15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9">
        <v>45</v>
      </c>
      <c r="B101" s="269" t="s">
        <v>181</v>
      </c>
      <c r="C101" s="269" t="s">
        <v>83</v>
      </c>
      <c r="D101" s="235">
        <v>18</v>
      </c>
      <c r="E101" s="235">
        <v>18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9">
        <v>49</v>
      </c>
      <c r="B102" s="269" t="s">
        <v>190</v>
      </c>
      <c r="C102" s="269" t="s">
        <v>86</v>
      </c>
      <c r="D102" s="235">
        <v>12</v>
      </c>
      <c r="E102" s="235">
        <v>12</v>
      </c>
      <c r="F102" s="235">
        <v>12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9">
        <v>49</v>
      </c>
      <c r="B103" s="269" t="s">
        <v>174</v>
      </c>
      <c r="C103" s="269" t="s">
        <v>86</v>
      </c>
      <c r="D103" s="235">
        <v>12.5</v>
      </c>
      <c r="E103" s="235">
        <v>11</v>
      </c>
      <c r="F103" s="235">
        <v>15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9">
        <v>49</v>
      </c>
      <c r="B104" s="269" t="s">
        <v>172</v>
      </c>
      <c r="C104" s="269" t="s">
        <v>86</v>
      </c>
      <c r="D104" s="235">
        <v>13.666666666666666</v>
      </c>
      <c r="E104" s="235">
        <v>13</v>
      </c>
      <c r="F104" s="235">
        <v>14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9">
        <v>49</v>
      </c>
      <c r="B105" s="269" t="s">
        <v>181</v>
      </c>
      <c r="C105" s="269" t="s">
        <v>86</v>
      </c>
      <c r="D105" s="235">
        <v>14.5</v>
      </c>
      <c r="E105" s="235">
        <v>14</v>
      </c>
      <c r="F105" s="235">
        <v>15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9">
        <v>50</v>
      </c>
      <c r="B106" s="269" t="s">
        <v>190</v>
      </c>
      <c r="C106" s="269" t="s">
        <v>87</v>
      </c>
      <c r="D106" s="235">
        <v>60</v>
      </c>
      <c r="E106" s="235">
        <v>60</v>
      </c>
      <c r="F106" s="235">
        <v>60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9">
        <v>51</v>
      </c>
      <c r="B107" s="269" t="s">
        <v>190</v>
      </c>
      <c r="C107" s="269" t="s">
        <v>87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9">
        <v>52</v>
      </c>
      <c r="B108" s="269" t="s">
        <v>190</v>
      </c>
      <c r="C108" s="269" t="s">
        <v>88</v>
      </c>
      <c r="D108" s="235">
        <v>300</v>
      </c>
      <c r="E108" s="235">
        <v>300</v>
      </c>
      <c r="F108" s="235">
        <v>300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9">
        <v>52</v>
      </c>
      <c r="B109" s="269" t="s">
        <v>174</v>
      </c>
      <c r="C109" s="269" t="s">
        <v>88</v>
      </c>
      <c r="D109" s="235">
        <v>312.5</v>
      </c>
      <c r="E109" s="235">
        <v>300</v>
      </c>
      <c r="F109" s="235">
        <v>325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9">
        <v>52</v>
      </c>
      <c r="B110" s="269" t="s">
        <v>181</v>
      </c>
      <c r="C110" s="269" t="s">
        <v>88</v>
      </c>
      <c r="D110" s="235">
        <v>290</v>
      </c>
      <c r="E110" s="235">
        <v>290</v>
      </c>
      <c r="F110" s="235">
        <v>290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9">
        <v>53</v>
      </c>
      <c r="B111" s="269" t="s">
        <v>190</v>
      </c>
      <c r="C111" s="269" t="s">
        <v>89</v>
      </c>
      <c r="D111" s="235">
        <v>150</v>
      </c>
      <c r="E111" s="235">
        <v>150</v>
      </c>
      <c r="F111" s="235">
        <v>150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9">
        <v>53</v>
      </c>
      <c r="B112" s="269" t="s">
        <v>174</v>
      </c>
      <c r="C112" s="269" t="s">
        <v>89</v>
      </c>
      <c r="D112" s="235">
        <v>250</v>
      </c>
      <c r="E112" s="235">
        <v>250</v>
      </c>
      <c r="F112" s="235">
        <v>250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9">
        <v>54</v>
      </c>
      <c r="B113" s="269" t="s">
        <v>190</v>
      </c>
      <c r="C113" s="269" t="s">
        <v>90</v>
      </c>
      <c r="D113" s="235">
        <v>25</v>
      </c>
      <c r="E113" s="235">
        <v>24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9">
        <v>54</v>
      </c>
      <c r="B114" s="269" t="s">
        <v>181</v>
      </c>
      <c r="C114" s="269" t="s">
        <v>90</v>
      </c>
      <c r="D114" s="235">
        <v>29</v>
      </c>
      <c r="E114" s="235">
        <v>27</v>
      </c>
      <c r="F114" s="235">
        <v>31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9">
        <v>56</v>
      </c>
      <c r="B115" s="269" t="s">
        <v>190</v>
      </c>
      <c r="C115" s="269" t="s">
        <v>91</v>
      </c>
      <c r="D115" s="235">
        <v>27</v>
      </c>
      <c r="E115" s="235">
        <v>26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9">
        <v>56</v>
      </c>
      <c r="B116" s="269" t="s">
        <v>174</v>
      </c>
      <c r="C116" s="269" t="s">
        <v>91</v>
      </c>
      <c r="D116" s="235">
        <v>32.75</v>
      </c>
      <c r="E116" s="235">
        <v>32</v>
      </c>
      <c r="F116" s="235">
        <v>34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9">
        <v>56</v>
      </c>
      <c r="B117" s="269" t="s">
        <v>172</v>
      </c>
      <c r="C117" s="269" t="s">
        <v>91</v>
      </c>
      <c r="D117" s="235">
        <v>30.666666666666668</v>
      </c>
      <c r="E117" s="235">
        <v>30</v>
      </c>
      <c r="F117" s="235">
        <v>32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9">
        <v>56</v>
      </c>
      <c r="B118" s="269" t="s">
        <v>181</v>
      </c>
      <c r="C118" s="269" t="s">
        <v>91</v>
      </c>
      <c r="D118" s="235">
        <v>32</v>
      </c>
      <c r="E118" s="235">
        <v>31</v>
      </c>
      <c r="F118" s="235">
        <v>33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9">
        <v>57</v>
      </c>
      <c r="B119" s="269" t="s">
        <v>190</v>
      </c>
      <c r="C119" s="269" t="s">
        <v>92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9">
        <v>57</v>
      </c>
      <c r="B120" s="269" t="s">
        <v>174</v>
      </c>
      <c r="C120" s="269" t="s">
        <v>92</v>
      </c>
      <c r="D120" s="235">
        <v>39.333333333333336</v>
      </c>
      <c r="E120" s="235">
        <v>38</v>
      </c>
      <c r="F120" s="235">
        <v>40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9">
        <v>58</v>
      </c>
      <c r="B121" s="269" t="s">
        <v>190</v>
      </c>
      <c r="C121" s="269" t="s">
        <v>93</v>
      </c>
      <c r="D121" s="235">
        <v>23.6</v>
      </c>
      <c r="E121" s="235">
        <v>23</v>
      </c>
      <c r="F121" s="235">
        <v>24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9">
        <v>58</v>
      </c>
      <c r="B122" s="269" t="s">
        <v>174</v>
      </c>
      <c r="C122" s="269" t="s">
        <v>93</v>
      </c>
      <c r="D122" s="235">
        <v>27.5</v>
      </c>
      <c r="E122" s="235">
        <v>27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9">
        <v>58</v>
      </c>
      <c r="B123" s="269" t="s">
        <v>172</v>
      </c>
      <c r="C123" s="269" t="s">
        <v>93</v>
      </c>
      <c r="D123" s="235">
        <v>26.666666666666668</v>
      </c>
      <c r="E123" s="235">
        <v>26</v>
      </c>
      <c r="F123" s="235">
        <v>27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9">
        <v>58</v>
      </c>
      <c r="B124" s="269" t="s">
        <v>181</v>
      </c>
      <c r="C124" s="269" t="s">
        <v>93</v>
      </c>
      <c r="D124" s="235">
        <v>26</v>
      </c>
      <c r="E124" s="235">
        <v>26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9">
        <v>59</v>
      </c>
      <c r="B125" s="269" t="s">
        <v>190</v>
      </c>
      <c r="C125" s="269" t="s">
        <v>94</v>
      </c>
      <c r="D125" s="235">
        <v>9.8000000000000007</v>
      </c>
      <c r="E125" s="235">
        <v>9</v>
      </c>
      <c r="F125" s="235">
        <v>10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9">
        <v>59</v>
      </c>
      <c r="B126" s="269" t="s">
        <v>174</v>
      </c>
      <c r="C126" s="269" t="s">
        <v>94</v>
      </c>
      <c r="D126" s="235">
        <v>14.5</v>
      </c>
      <c r="E126" s="235">
        <v>14</v>
      </c>
      <c r="F126" s="235">
        <v>15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9">
        <v>59</v>
      </c>
      <c r="B127" s="269" t="s">
        <v>181</v>
      </c>
      <c r="C127" s="269" t="s">
        <v>94</v>
      </c>
      <c r="D127" s="235">
        <v>10.5</v>
      </c>
      <c r="E127" s="235">
        <v>10</v>
      </c>
      <c r="F127" s="235">
        <v>11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9">
        <v>62</v>
      </c>
      <c r="B128" s="269" t="s">
        <v>190</v>
      </c>
      <c r="C128" s="269" t="s">
        <v>96</v>
      </c>
      <c r="D128" s="235">
        <v>20</v>
      </c>
      <c r="E128" s="235">
        <v>20</v>
      </c>
      <c r="F128" s="235">
        <v>20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9">
        <v>62</v>
      </c>
      <c r="B129" s="269" t="s">
        <v>174</v>
      </c>
      <c r="C129" s="269" t="s">
        <v>96</v>
      </c>
      <c r="D129" s="235">
        <v>33.75</v>
      </c>
      <c r="E129" s="235">
        <v>32</v>
      </c>
      <c r="F129" s="235">
        <v>35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9">
        <v>62</v>
      </c>
      <c r="B130" s="269" t="s">
        <v>181</v>
      </c>
      <c r="C130" s="269" t="s">
        <v>96</v>
      </c>
      <c r="D130" s="235">
        <v>24</v>
      </c>
      <c r="E130" s="235">
        <v>24</v>
      </c>
      <c r="F130" s="235">
        <v>24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9">
        <v>63</v>
      </c>
      <c r="B131" s="269" t="s">
        <v>190</v>
      </c>
      <c r="C131" s="269" t="s">
        <v>97</v>
      </c>
      <c r="D131" s="235">
        <v>17.600000000000001</v>
      </c>
      <c r="E131" s="235">
        <v>17</v>
      </c>
      <c r="F131" s="235">
        <v>18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9">
        <v>63</v>
      </c>
      <c r="B132" s="269" t="s">
        <v>174</v>
      </c>
      <c r="C132" s="269" t="s">
        <v>97</v>
      </c>
      <c r="D132" s="235">
        <v>21.2</v>
      </c>
      <c r="E132" s="235">
        <v>19</v>
      </c>
      <c r="F132" s="235">
        <v>24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9">
        <v>63</v>
      </c>
      <c r="B133" s="269" t="s">
        <v>172</v>
      </c>
      <c r="C133" s="269" t="s">
        <v>97</v>
      </c>
      <c r="D133" s="235">
        <v>20</v>
      </c>
      <c r="E133" s="235">
        <v>20</v>
      </c>
      <c r="F133" s="235">
        <v>20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9">
        <v>63</v>
      </c>
      <c r="B134" s="269" t="s">
        <v>181</v>
      </c>
      <c r="C134" s="269" t="s">
        <v>97</v>
      </c>
      <c r="D134" s="235">
        <v>21.5</v>
      </c>
      <c r="E134" s="235">
        <v>21</v>
      </c>
      <c r="F134" s="235">
        <v>22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9">
        <v>64</v>
      </c>
      <c r="B135" s="269" t="s">
        <v>190</v>
      </c>
      <c r="C135" s="269" t="s">
        <v>98</v>
      </c>
      <c r="D135" s="235">
        <v>9.6666666666666661</v>
      </c>
      <c r="E135" s="235">
        <v>9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9">
        <v>64</v>
      </c>
      <c r="B136" s="269" t="s">
        <v>174</v>
      </c>
      <c r="C136" s="269" t="s">
        <v>98</v>
      </c>
      <c r="D136" s="235">
        <v>10.6</v>
      </c>
      <c r="E136" s="235">
        <v>10</v>
      </c>
      <c r="F136" s="235">
        <v>12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9">
        <v>64</v>
      </c>
      <c r="B137" s="269" t="s">
        <v>181</v>
      </c>
      <c r="C137" s="269" t="s">
        <v>98</v>
      </c>
      <c r="D137" s="235">
        <v>12</v>
      </c>
      <c r="E137" s="235">
        <v>12</v>
      </c>
      <c r="F137" s="235">
        <v>12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9">
        <v>65</v>
      </c>
      <c r="B138" s="269" t="s">
        <v>190</v>
      </c>
      <c r="C138" s="269" t="s">
        <v>98</v>
      </c>
      <c r="D138" s="235">
        <v>8</v>
      </c>
      <c r="E138" s="235">
        <v>8</v>
      </c>
      <c r="F138" s="235">
        <v>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9">
        <v>65</v>
      </c>
      <c r="B139" s="269" t="s">
        <v>174</v>
      </c>
      <c r="C139" s="269" t="s">
        <v>98</v>
      </c>
      <c r="D139" s="235">
        <v>7.4</v>
      </c>
      <c r="E139" s="235">
        <v>7</v>
      </c>
      <c r="F139" s="235">
        <v>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9">
        <v>65</v>
      </c>
      <c r="B140" s="269" t="s">
        <v>172</v>
      </c>
      <c r="C140" s="269" t="s">
        <v>98</v>
      </c>
      <c r="D140" s="235">
        <v>7</v>
      </c>
      <c r="E140" s="235">
        <v>7</v>
      </c>
      <c r="F140" s="235">
        <v>7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9">
        <v>65</v>
      </c>
      <c r="B141" s="269" t="s">
        <v>181</v>
      </c>
      <c r="C141" s="269" t="s">
        <v>98</v>
      </c>
      <c r="D141" s="235">
        <v>12</v>
      </c>
      <c r="E141" s="235">
        <v>12</v>
      </c>
      <c r="F141" s="235">
        <v>12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9">
        <v>68</v>
      </c>
      <c r="B142" s="269" t="s">
        <v>190</v>
      </c>
      <c r="C142" s="269" t="s">
        <v>101</v>
      </c>
      <c r="D142" s="235">
        <v>13</v>
      </c>
      <c r="E142" s="235">
        <v>13</v>
      </c>
      <c r="F142" s="235">
        <v>13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9">
        <v>68</v>
      </c>
      <c r="B143" s="269" t="s">
        <v>174</v>
      </c>
      <c r="C143" s="269" t="s">
        <v>101</v>
      </c>
      <c r="D143" s="235">
        <v>12.25</v>
      </c>
      <c r="E143" s="235">
        <v>12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9">
        <v>68</v>
      </c>
      <c r="B144" s="269" t="s">
        <v>181</v>
      </c>
      <c r="C144" s="269" t="s">
        <v>101</v>
      </c>
      <c r="D144" s="235">
        <v>15</v>
      </c>
      <c r="E144" s="235">
        <v>15</v>
      </c>
      <c r="F144" s="235">
        <v>15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9">
        <v>69</v>
      </c>
      <c r="B145" s="269" t="s">
        <v>190</v>
      </c>
      <c r="C145" s="269" t="s">
        <v>102</v>
      </c>
      <c r="D145" s="235">
        <v>8</v>
      </c>
      <c r="E145" s="235">
        <v>8</v>
      </c>
      <c r="F145" s="235">
        <v>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9">
        <v>69</v>
      </c>
      <c r="B146" s="269" t="s">
        <v>172</v>
      </c>
      <c r="C146" s="269" t="s">
        <v>102</v>
      </c>
      <c r="D146" s="235">
        <v>7</v>
      </c>
      <c r="E146" s="235">
        <v>7</v>
      </c>
      <c r="F146" s="235">
        <v>7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9">
        <v>69</v>
      </c>
      <c r="B147" s="269" t="s">
        <v>181</v>
      </c>
      <c r="C147" s="269" t="s">
        <v>102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9">
        <v>72</v>
      </c>
      <c r="B148" s="269" t="s">
        <v>190</v>
      </c>
      <c r="C148" s="269" t="s">
        <v>103</v>
      </c>
      <c r="D148" s="235">
        <v>8</v>
      </c>
      <c r="E148" s="235">
        <v>8</v>
      </c>
      <c r="F148" s="235">
        <v>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9">
        <v>72</v>
      </c>
      <c r="B149" s="269" t="s">
        <v>174</v>
      </c>
      <c r="C149" s="269" t="s">
        <v>103</v>
      </c>
      <c r="D149" s="235">
        <v>10.4</v>
      </c>
      <c r="E149" s="235">
        <v>8</v>
      </c>
      <c r="F149" s="235">
        <v>12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9">
        <v>72</v>
      </c>
      <c r="B150" s="269" t="s">
        <v>172</v>
      </c>
      <c r="C150" s="269" t="s">
        <v>103</v>
      </c>
      <c r="D150" s="235">
        <v>9</v>
      </c>
      <c r="E150" s="235">
        <v>9</v>
      </c>
      <c r="F150" s="235">
        <v>9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9">
        <v>72</v>
      </c>
      <c r="B151" s="269" t="s">
        <v>181</v>
      </c>
      <c r="C151" s="269" t="s">
        <v>103</v>
      </c>
      <c r="D151" s="235">
        <v>7</v>
      </c>
      <c r="E151" s="235">
        <v>7</v>
      </c>
      <c r="F151" s="235">
        <v>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9">
        <v>73</v>
      </c>
      <c r="B152" s="269" t="s">
        <v>190</v>
      </c>
      <c r="C152" s="269" t="s">
        <v>104</v>
      </c>
      <c r="D152" s="235">
        <v>6</v>
      </c>
      <c r="E152" s="235">
        <v>6</v>
      </c>
      <c r="F152" s="235">
        <v>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9">
        <v>79</v>
      </c>
      <c r="B153" s="269" t="s">
        <v>190</v>
      </c>
      <c r="C153" s="269" t="s">
        <v>110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9">
        <v>79</v>
      </c>
      <c r="B154" s="269" t="s">
        <v>174</v>
      </c>
      <c r="C154" s="269" t="s">
        <v>110</v>
      </c>
      <c r="D154" s="235">
        <v>7.4</v>
      </c>
      <c r="E154" s="235">
        <v>7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9">
        <v>79</v>
      </c>
      <c r="B155" s="269" t="s">
        <v>172</v>
      </c>
      <c r="C155" s="269" t="s">
        <v>110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9">
        <v>79</v>
      </c>
      <c r="B156" s="269" t="s">
        <v>181</v>
      </c>
      <c r="C156" s="269" t="s">
        <v>110</v>
      </c>
      <c r="D156" s="235">
        <v>12</v>
      </c>
      <c r="E156" s="235">
        <v>12</v>
      </c>
      <c r="F156" s="235">
        <v>12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9">
        <v>80</v>
      </c>
      <c r="B157" s="269" t="s">
        <v>190</v>
      </c>
      <c r="C157" s="269" t="s">
        <v>111</v>
      </c>
      <c r="D157" s="235">
        <v>14</v>
      </c>
      <c r="E157" s="235">
        <v>14</v>
      </c>
      <c r="F157" s="235">
        <v>14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9">
        <v>80</v>
      </c>
      <c r="B158" s="269" t="s">
        <v>174</v>
      </c>
      <c r="C158" s="269" t="s">
        <v>111</v>
      </c>
      <c r="D158" s="235">
        <v>12.2</v>
      </c>
      <c r="E158" s="235">
        <v>12</v>
      </c>
      <c r="F158" s="235">
        <v>13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9">
        <v>80</v>
      </c>
      <c r="B159" s="269" t="s">
        <v>172</v>
      </c>
      <c r="C159" s="269" t="s">
        <v>111</v>
      </c>
      <c r="D159" s="235">
        <v>15</v>
      </c>
      <c r="E159" s="235">
        <v>15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9">
        <v>80</v>
      </c>
      <c r="B160" s="269" t="s">
        <v>181</v>
      </c>
      <c r="C160" s="269" t="s">
        <v>111</v>
      </c>
      <c r="D160" s="235">
        <v>14</v>
      </c>
      <c r="E160" s="235">
        <v>14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9">
        <v>81</v>
      </c>
      <c r="B161" s="269" t="s">
        <v>190</v>
      </c>
      <c r="C161" s="269" t="s">
        <v>112</v>
      </c>
      <c r="D161" s="235">
        <v>12</v>
      </c>
      <c r="E161" s="235">
        <v>12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9">
        <v>81</v>
      </c>
      <c r="B162" s="269" t="s">
        <v>172</v>
      </c>
      <c r="C162" s="269" t="s">
        <v>112</v>
      </c>
      <c r="D162" s="235">
        <v>12</v>
      </c>
      <c r="E162" s="235">
        <v>12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9">
        <v>84</v>
      </c>
      <c r="B163" s="269" t="s">
        <v>190</v>
      </c>
      <c r="C163" s="269" t="s">
        <v>115</v>
      </c>
      <c r="D163" s="235">
        <v>14.166666666666666</v>
      </c>
      <c r="E163" s="235">
        <v>14</v>
      </c>
      <c r="F163" s="235">
        <v>15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9">
        <v>84</v>
      </c>
      <c r="B164" s="269" t="s">
        <v>174</v>
      </c>
      <c r="C164" s="269" t="s">
        <v>115</v>
      </c>
      <c r="D164" s="235">
        <v>17</v>
      </c>
      <c r="E164" s="235">
        <v>16</v>
      </c>
      <c r="F164" s="235">
        <v>18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9">
        <v>84</v>
      </c>
      <c r="B165" s="269" t="s">
        <v>172</v>
      </c>
      <c r="C165" s="269" t="s">
        <v>115</v>
      </c>
      <c r="D165" s="235">
        <v>17</v>
      </c>
      <c r="E165" s="235">
        <v>17</v>
      </c>
      <c r="F165" s="235">
        <v>17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9">
        <v>84</v>
      </c>
      <c r="B166" s="269" t="s">
        <v>181</v>
      </c>
      <c r="C166" s="269" t="s">
        <v>115</v>
      </c>
      <c r="D166" s="235">
        <v>18</v>
      </c>
      <c r="E166" s="235">
        <v>18</v>
      </c>
      <c r="F166" s="235">
        <v>18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9">
        <v>85</v>
      </c>
      <c r="B167" s="269" t="s">
        <v>190</v>
      </c>
      <c r="C167" s="269" t="s">
        <v>116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9">
        <v>85</v>
      </c>
      <c r="B168" s="269" t="s">
        <v>174</v>
      </c>
      <c r="C168" s="269" t="s">
        <v>116</v>
      </c>
      <c r="D168" s="235">
        <v>15</v>
      </c>
      <c r="E168" s="235">
        <v>15</v>
      </c>
      <c r="F168" s="235">
        <v>15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9">
        <v>86</v>
      </c>
      <c r="B169" s="269" t="s">
        <v>190</v>
      </c>
      <c r="C169" s="269" t="s">
        <v>117</v>
      </c>
      <c r="D169" s="235">
        <v>200</v>
      </c>
      <c r="E169" s="235">
        <v>200</v>
      </c>
      <c r="F169" s="235">
        <v>200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9">
        <v>86</v>
      </c>
      <c r="B170" s="269" t="s">
        <v>174</v>
      </c>
      <c r="C170" s="269" t="s">
        <v>117</v>
      </c>
      <c r="D170" s="235">
        <v>183.75</v>
      </c>
      <c r="E170" s="235">
        <v>180</v>
      </c>
      <c r="F170" s="235">
        <v>185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9">
        <v>86</v>
      </c>
      <c r="B171" s="269" t="s">
        <v>172</v>
      </c>
      <c r="C171" s="269" t="s">
        <v>117</v>
      </c>
      <c r="D171" s="235">
        <v>250</v>
      </c>
      <c r="E171" s="235">
        <v>250</v>
      </c>
      <c r="F171" s="235">
        <v>250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9">
        <v>86</v>
      </c>
      <c r="B172" s="269" t="s">
        <v>181</v>
      </c>
      <c r="C172" s="269" t="s">
        <v>117</v>
      </c>
      <c r="D172" s="235">
        <v>215</v>
      </c>
      <c r="E172" s="235">
        <v>210</v>
      </c>
      <c r="F172" s="235">
        <v>220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9">
        <v>87</v>
      </c>
      <c r="B173" s="269" t="s">
        <v>190</v>
      </c>
      <c r="C173" s="269" t="s">
        <v>118</v>
      </c>
      <c r="D173" s="235">
        <v>150</v>
      </c>
      <c r="E173" s="235">
        <v>150</v>
      </c>
      <c r="F173" s="235">
        <v>150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9">
        <v>87</v>
      </c>
      <c r="B174" s="269" t="s">
        <v>174</v>
      </c>
      <c r="C174" s="269" t="s">
        <v>118</v>
      </c>
      <c r="D174" s="235">
        <v>165</v>
      </c>
      <c r="E174" s="235">
        <v>160</v>
      </c>
      <c r="F174" s="235">
        <v>170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9">
        <v>88</v>
      </c>
      <c r="B175" s="269" t="s">
        <v>190</v>
      </c>
      <c r="C175" s="269" t="s">
        <v>119</v>
      </c>
      <c r="D175" s="235">
        <v>125</v>
      </c>
      <c r="E175" s="235">
        <v>125</v>
      </c>
      <c r="F175" s="235">
        <v>125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9">
        <v>88</v>
      </c>
      <c r="B176" s="269" t="s">
        <v>174</v>
      </c>
      <c r="C176" s="269" t="s">
        <v>119</v>
      </c>
      <c r="D176" s="235">
        <v>103.75</v>
      </c>
      <c r="E176" s="235">
        <v>100</v>
      </c>
      <c r="F176" s="235">
        <v>110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9">
        <v>88</v>
      </c>
      <c r="B177" s="269" t="s">
        <v>172</v>
      </c>
      <c r="C177" s="269" t="s">
        <v>119</v>
      </c>
      <c r="D177" s="235">
        <v>120</v>
      </c>
      <c r="E177" s="235">
        <v>120</v>
      </c>
      <c r="F177" s="235">
        <v>120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9">
        <v>89</v>
      </c>
      <c r="B178" s="269" t="s">
        <v>190</v>
      </c>
      <c r="C178" s="269" t="s">
        <v>120</v>
      </c>
      <c r="D178" s="235">
        <v>27.4</v>
      </c>
      <c r="E178" s="235">
        <v>27</v>
      </c>
      <c r="F178" s="235">
        <v>28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9">
        <v>89</v>
      </c>
      <c r="B179" s="269" t="s">
        <v>174</v>
      </c>
      <c r="C179" s="269" t="s">
        <v>120</v>
      </c>
      <c r="D179" s="235">
        <v>25.5</v>
      </c>
      <c r="E179" s="235">
        <v>25</v>
      </c>
      <c r="F179" s="235">
        <v>26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9">
        <v>89</v>
      </c>
      <c r="B180" s="269" t="s">
        <v>172</v>
      </c>
      <c r="C180" s="269" t="s">
        <v>120</v>
      </c>
      <c r="D180" s="235">
        <v>28</v>
      </c>
      <c r="E180" s="235">
        <v>28</v>
      </c>
      <c r="F180" s="235">
        <v>28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9">
        <v>89</v>
      </c>
      <c r="B181" s="269" t="s">
        <v>181</v>
      </c>
      <c r="C181" s="269" t="s">
        <v>120</v>
      </c>
      <c r="D181" s="235">
        <v>28</v>
      </c>
      <c r="E181" s="235">
        <v>27</v>
      </c>
      <c r="F181" s="235">
        <v>29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9">
        <v>90</v>
      </c>
      <c r="B182" s="269" t="s">
        <v>190</v>
      </c>
      <c r="C182" s="269" t="s">
        <v>121</v>
      </c>
      <c r="D182" s="235">
        <v>16.8</v>
      </c>
      <c r="E182" s="235">
        <v>16</v>
      </c>
      <c r="F182" s="235">
        <v>17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9">
        <v>90</v>
      </c>
      <c r="B183" s="269" t="s">
        <v>174</v>
      </c>
      <c r="C183" s="269" t="s">
        <v>121</v>
      </c>
      <c r="D183" s="235">
        <v>21</v>
      </c>
      <c r="E183" s="235">
        <v>20</v>
      </c>
      <c r="F183" s="235">
        <v>22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9">
        <v>90</v>
      </c>
      <c r="B184" s="269" t="s">
        <v>181</v>
      </c>
      <c r="C184" s="269" t="s">
        <v>121</v>
      </c>
      <c r="D184" s="235">
        <v>24.5</v>
      </c>
      <c r="E184" s="235">
        <v>23</v>
      </c>
      <c r="F184" s="235">
        <v>26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9">
        <v>92</v>
      </c>
      <c r="B185" s="269" t="s">
        <v>190</v>
      </c>
      <c r="C185" s="269" t="s">
        <v>122</v>
      </c>
      <c r="D185" s="235">
        <v>165</v>
      </c>
      <c r="E185" s="235">
        <v>165</v>
      </c>
      <c r="F185" s="235">
        <v>165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9">
        <v>92</v>
      </c>
      <c r="B186" s="269" t="s">
        <v>174</v>
      </c>
      <c r="C186" s="269" t="s">
        <v>122</v>
      </c>
      <c r="D186" s="235">
        <v>167</v>
      </c>
      <c r="E186" s="235">
        <v>155</v>
      </c>
      <c r="F186" s="235">
        <v>180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9">
        <v>95</v>
      </c>
      <c r="B187" s="269" t="s">
        <v>262</v>
      </c>
      <c r="C187" s="269" t="s">
        <v>204</v>
      </c>
      <c r="D187" s="235">
        <v>117.5</v>
      </c>
      <c r="E187" s="235">
        <v>115</v>
      </c>
      <c r="F187" s="235">
        <v>120</v>
      </c>
      <c r="G187" s="235">
        <v>1.2250000000000001</v>
      </c>
      <c r="H187" s="235">
        <v>1.2</v>
      </c>
      <c r="I187" s="235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9">
        <v>95</v>
      </c>
      <c r="B188" s="269" t="s">
        <v>174</v>
      </c>
      <c r="C188" s="269" t="s">
        <v>204</v>
      </c>
      <c r="D188" s="235">
        <v>119.66666666666667</v>
      </c>
      <c r="E188" s="235">
        <v>114</v>
      </c>
      <c r="F188" s="235">
        <v>125</v>
      </c>
      <c r="G188" s="235">
        <v>1.35</v>
      </c>
      <c r="H188" s="235">
        <v>1.3</v>
      </c>
      <c r="I188" s="235">
        <v>1.4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9">
        <v>95</v>
      </c>
      <c r="B189" s="269" t="s">
        <v>172</v>
      </c>
      <c r="C189" s="269" t="s">
        <v>204</v>
      </c>
      <c r="D189" s="235">
        <v>125</v>
      </c>
      <c r="E189" s="235">
        <v>125</v>
      </c>
      <c r="F189" s="235">
        <v>125</v>
      </c>
      <c r="G189" s="235">
        <v>1.6</v>
      </c>
      <c r="H189" s="235">
        <v>1.6</v>
      </c>
      <c r="I189" s="235">
        <v>1.6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9">
        <v>95</v>
      </c>
      <c r="B190" s="269" t="s">
        <v>181</v>
      </c>
      <c r="C190" s="269" t="s">
        <v>204</v>
      </c>
      <c r="D190" s="235">
        <v>140</v>
      </c>
      <c r="E190" s="235">
        <v>140</v>
      </c>
      <c r="F190" s="235">
        <v>140</v>
      </c>
      <c r="G190" s="235">
        <v>1.7062499999999998</v>
      </c>
      <c r="H190" s="235">
        <v>1.5</v>
      </c>
      <c r="I190" s="235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9">
        <v>96</v>
      </c>
      <c r="B191" s="269" t="s">
        <v>262</v>
      </c>
      <c r="C191" s="269" t="s">
        <v>205</v>
      </c>
      <c r="D191" s="235">
        <v>48</v>
      </c>
      <c r="E191" s="235">
        <v>48</v>
      </c>
      <c r="F191" s="235">
        <v>48</v>
      </c>
      <c r="G191" s="235">
        <v>0.54999999999999993</v>
      </c>
      <c r="H191" s="235">
        <v>0.55000000000000004</v>
      </c>
      <c r="I191" s="235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9">
        <v>96</v>
      </c>
      <c r="B192" s="269" t="s">
        <v>174</v>
      </c>
      <c r="C192" s="269" t="s">
        <v>205</v>
      </c>
      <c r="D192" s="235">
        <v>47.9</v>
      </c>
      <c r="E192" s="235">
        <v>47.75</v>
      </c>
      <c r="F192" s="235">
        <v>48</v>
      </c>
      <c r="G192" s="235">
        <v>0.53</v>
      </c>
      <c r="H192" s="235">
        <v>0.5</v>
      </c>
      <c r="I192" s="235">
        <v>0.55000000000000004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9">
        <v>96</v>
      </c>
      <c r="B193" s="269" t="s">
        <v>172</v>
      </c>
      <c r="C193" s="269" t="s">
        <v>205</v>
      </c>
      <c r="D193" s="235">
        <v>49</v>
      </c>
      <c r="E193" s="235">
        <v>49</v>
      </c>
      <c r="F193" s="235">
        <v>49</v>
      </c>
      <c r="G193" s="235">
        <v>0.6</v>
      </c>
      <c r="H193" s="235">
        <v>0.6</v>
      </c>
      <c r="I193" s="235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9">
        <v>96</v>
      </c>
      <c r="B194" s="269" t="s">
        <v>181</v>
      </c>
      <c r="C194" s="269" t="s">
        <v>205</v>
      </c>
      <c r="D194" s="235"/>
      <c r="E194" s="235"/>
      <c r="F194" s="235"/>
      <c r="G194" s="235">
        <v>0.59000000000000008</v>
      </c>
      <c r="H194" s="235">
        <v>0.55000000000000004</v>
      </c>
      <c r="I194" s="235">
        <v>0.6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9">
        <v>97</v>
      </c>
      <c r="B195" s="269" t="s">
        <v>262</v>
      </c>
      <c r="C195" s="269" t="s">
        <v>206</v>
      </c>
      <c r="D195" s="235">
        <v>105</v>
      </c>
      <c r="E195" s="235">
        <v>105</v>
      </c>
      <c r="F195" s="235">
        <v>105</v>
      </c>
      <c r="G195" s="235">
        <v>1.1259999999999999</v>
      </c>
      <c r="H195" s="235">
        <v>1.1000000000000001</v>
      </c>
      <c r="I195" s="235">
        <v>1.18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9">
        <v>97</v>
      </c>
      <c r="B196" s="269" t="s">
        <v>181</v>
      </c>
      <c r="C196" s="269" t="s">
        <v>206</v>
      </c>
      <c r="D196" s="235">
        <v>121.25</v>
      </c>
      <c r="E196" s="235">
        <v>120</v>
      </c>
      <c r="F196" s="235">
        <v>125</v>
      </c>
      <c r="G196" s="235">
        <v>1.4833333333333334</v>
      </c>
      <c r="H196" s="235">
        <v>1.4</v>
      </c>
      <c r="I196" s="235">
        <v>1.6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9">
        <v>98</v>
      </c>
      <c r="B197" s="269" t="s">
        <v>262</v>
      </c>
      <c r="C197" s="269" t="s">
        <v>266</v>
      </c>
      <c r="D197" s="235">
        <v>203.88888888888889</v>
      </c>
      <c r="E197" s="235">
        <v>200</v>
      </c>
      <c r="F197" s="235">
        <v>205</v>
      </c>
      <c r="G197" s="235">
        <v>2.1549999999999998</v>
      </c>
      <c r="H197" s="235">
        <v>2.1</v>
      </c>
      <c r="I197" s="235">
        <v>2.2000000000000002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9">
        <v>98</v>
      </c>
      <c r="B198" s="269" t="s">
        <v>172</v>
      </c>
      <c r="C198" s="269" t="s">
        <v>266</v>
      </c>
      <c r="D198" s="235">
        <v>200</v>
      </c>
      <c r="E198" s="235">
        <v>200</v>
      </c>
      <c r="F198" s="235">
        <v>200</v>
      </c>
      <c r="G198" s="235">
        <v>2.25</v>
      </c>
      <c r="H198" s="235">
        <v>2.25</v>
      </c>
      <c r="I198" s="235">
        <v>2.25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9">
        <v>98</v>
      </c>
      <c r="B199" s="269" t="s">
        <v>181</v>
      </c>
      <c r="C199" s="269" t="s">
        <v>266</v>
      </c>
      <c r="D199" s="235">
        <v>220</v>
      </c>
      <c r="E199" s="235">
        <v>215</v>
      </c>
      <c r="F199" s="235">
        <v>225</v>
      </c>
      <c r="G199" s="235">
        <v>2.4624999999999999</v>
      </c>
      <c r="H199" s="235">
        <v>2.2999999999999998</v>
      </c>
      <c r="I199" s="235">
        <v>2.5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9">
        <v>99</v>
      </c>
      <c r="B200" s="269" t="s">
        <v>262</v>
      </c>
      <c r="C200" s="269" t="s">
        <v>208</v>
      </c>
      <c r="D200" s="235">
        <v>28</v>
      </c>
      <c r="E200" s="235">
        <v>28</v>
      </c>
      <c r="F200" s="235">
        <v>28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9">
        <v>99</v>
      </c>
      <c r="B201" s="269" t="s">
        <v>172</v>
      </c>
      <c r="C201" s="269" t="s">
        <v>208</v>
      </c>
      <c r="D201" s="235">
        <v>27</v>
      </c>
      <c r="E201" s="235">
        <v>27</v>
      </c>
      <c r="F201" s="235">
        <v>27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9">
        <v>100</v>
      </c>
      <c r="B202" s="269" t="s">
        <v>174</v>
      </c>
      <c r="C202" s="269" t="s">
        <v>209</v>
      </c>
      <c r="D202" s="235">
        <v>24.5</v>
      </c>
      <c r="E202" s="235">
        <v>24.5</v>
      </c>
      <c r="F202" s="235">
        <v>24.5</v>
      </c>
      <c r="G202" s="235">
        <v>0.55000000000000004</v>
      </c>
      <c r="H202" s="235">
        <v>0.55000000000000004</v>
      </c>
      <c r="I202" s="235">
        <v>0.55000000000000004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9">
        <v>100</v>
      </c>
      <c r="B203" s="269" t="s">
        <v>172</v>
      </c>
      <c r="C203" s="269" t="s">
        <v>209</v>
      </c>
      <c r="D203" s="235">
        <v>23.75</v>
      </c>
      <c r="E203" s="235">
        <v>23.5</v>
      </c>
      <c r="F203" s="235">
        <v>24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9">
        <v>100</v>
      </c>
      <c r="B204" s="269" t="s">
        <v>181</v>
      </c>
      <c r="C204" s="269" t="s">
        <v>209</v>
      </c>
      <c r="D204" s="235">
        <v>22</v>
      </c>
      <c r="E204" s="235">
        <v>22</v>
      </c>
      <c r="F204" s="235">
        <v>22</v>
      </c>
      <c r="G204" s="235">
        <v>0.5</v>
      </c>
      <c r="H204" s="235">
        <v>0.5</v>
      </c>
      <c r="I204" s="235">
        <v>0.5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9">
        <v>101</v>
      </c>
      <c r="B205" s="269" t="s">
        <v>262</v>
      </c>
      <c r="C205" s="269" t="s">
        <v>210</v>
      </c>
      <c r="D205" s="235">
        <v>23</v>
      </c>
      <c r="E205" s="235">
        <v>23</v>
      </c>
      <c r="F205" s="235">
        <v>23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9">
        <v>101</v>
      </c>
      <c r="B206" s="269" t="s">
        <v>174</v>
      </c>
      <c r="C206" s="269" t="s">
        <v>210</v>
      </c>
      <c r="D206" s="235">
        <v>23.5</v>
      </c>
      <c r="E206" s="235">
        <v>23.5</v>
      </c>
      <c r="F206" s="235">
        <v>23.5</v>
      </c>
      <c r="G206" s="235">
        <v>0.55000000000000004</v>
      </c>
      <c r="H206" s="235">
        <v>0.55000000000000004</v>
      </c>
      <c r="I206" s="235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9">
        <v>101</v>
      </c>
      <c r="B207" s="269" t="s">
        <v>172</v>
      </c>
      <c r="C207" s="269" t="s">
        <v>210</v>
      </c>
      <c r="D207" s="235">
        <v>22.25</v>
      </c>
      <c r="E207" s="235">
        <v>22</v>
      </c>
      <c r="F207" s="235">
        <v>22.5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9">
        <v>101</v>
      </c>
      <c r="B208" s="269" t="s">
        <v>181</v>
      </c>
      <c r="C208" s="269" t="s">
        <v>210</v>
      </c>
      <c r="D208" s="235">
        <v>20</v>
      </c>
      <c r="E208" s="235">
        <v>20</v>
      </c>
      <c r="F208" s="235">
        <v>20</v>
      </c>
      <c r="G208" s="235">
        <v>0.56666666666666665</v>
      </c>
      <c r="H208" s="235">
        <v>0.5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9">
        <v>102</v>
      </c>
      <c r="B209" s="269" t="s">
        <v>262</v>
      </c>
      <c r="C209" s="269" t="s">
        <v>211</v>
      </c>
      <c r="D209" s="235">
        <v>5</v>
      </c>
      <c r="E209" s="235">
        <v>5</v>
      </c>
      <c r="F209" s="235">
        <v>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9">
        <v>102</v>
      </c>
      <c r="B210" s="269" t="s">
        <v>172</v>
      </c>
      <c r="C210" s="269" t="s">
        <v>211</v>
      </c>
      <c r="D210" s="235">
        <v>4.5</v>
      </c>
      <c r="E210" s="235">
        <v>4.5</v>
      </c>
      <c r="F210" s="235">
        <v>4.5</v>
      </c>
      <c r="G210" s="235">
        <v>1</v>
      </c>
      <c r="H210" s="235">
        <v>1</v>
      </c>
      <c r="I210" s="235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9">
        <v>102</v>
      </c>
      <c r="B211" s="269" t="s">
        <v>181</v>
      </c>
      <c r="C211" s="269" t="s">
        <v>211</v>
      </c>
      <c r="D211" s="235">
        <v>5.75</v>
      </c>
      <c r="E211" s="235">
        <v>5</v>
      </c>
      <c r="F211" s="235">
        <v>6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9">
        <v>103</v>
      </c>
      <c r="B212" s="269" t="s">
        <v>262</v>
      </c>
      <c r="C212" s="269" t="s">
        <v>212</v>
      </c>
      <c r="D212" s="235">
        <v>90</v>
      </c>
      <c r="E212" s="235">
        <v>90</v>
      </c>
      <c r="F212" s="235">
        <v>90</v>
      </c>
      <c r="G212" s="235">
        <v>1</v>
      </c>
      <c r="H212" s="235">
        <v>1</v>
      </c>
      <c r="I212" s="235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9">
        <v>103</v>
      </c>
      <c r="B213" s="269" t="s">
        <v>172</v>
      </c>
      <c r="C213" s="269" t="s">
        <v>212</v>
      </c>
      <c r="D213" s="235"/>
      <c r="E213" s="235"/>
      <c r="F213" s="235"/>
      <c r="G213" s="235">
        <v>1</v>
      </c>
      <c r="H213" s="235">
        <v>1</v>
      </c>
      <c r="I213" s="235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9">
        <v>103</v>
      </c>
      <c r="B214" s="269" t="s">
        <v>181</v>
      </c>
      <c r="C214" s="269" t="s">
        <v>212</v>
      </c>
      <c r="D214" s="235">
        <v>91.666666666666671</v>
      </c>
      <c r="E214" s="235">
        <v>90</v>
      </c>
      <c r="F214" s="235">
        <v>95</v>
      </c>
      <c r="G214" s="235">
        <v>1.2437499999999999</v>
      </c>
      <c r="H214" s="235">
        <v>1.2</v>
      </c>
      <c r="I214" s="235">
        <v>1.25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9">
        <v>105</v>
      </c>
      <c r="B215" s="269" t="s">
        <v>262</v>
      </c>
      <c r="C215" s="269" t="s">
        <v>267</v>
      </c>
      <c r="D215" s="235">
        <v>14</v>
      </c>
      <c r="E215" s="235">
        <v>14</v>
      </c>
      <c r="F215" s="235">
        <v>14</v>
      </c>
      <c r="G215" s="235">
        <v>0.2</v>
      </c>
      <c r="H215" s="235">
        <v>0.2</v>
      </c>
      <c r="I215" s="235">
        <v>0.2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9">
        <v>105</v>
      </c>
      <c r="B216" s="269" t="s">
        <v>174</v>
      </c>
      <c r="C216" s="269" t="s">
        <v>267</v>
      </c>
      <c r="D216" s="235">
        <v>12.2</v>
      </c>
      <c r="E216" s="235">
        <v>12</v>
      </c>
      <c r="F216" s="235">
        <v>13</v>
      </c>
      <c r="G216" s="235">
        <v>0.15</v>
      </c>
      <c r="H216" s="235">
        <v>0.15</v>
      </c>
      <c r="I216" s="235">
        <v>0.15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9">
        <v>105</v>
      </c>
      <c r="B217" s="269" t="s">
        <v>172</v>
      </c>
      <c r="C217" s="269" t="s">
        <v>267</v>
      </c>
      <c r="D217" s="235">
        <v>11.666666666666666</v>
      </c>
      <c r="E217" s="235">
        <v>10</v>
      </c>
      <c r="F217" s="235">
        <v>12</v>
      </c>
      <c r="G217" s="235">
        <v>0.15</v>
      </c>
      <c r="H217" s="235">
        <v>0.15</v>
      </c>
      <c r="I217" s="235">
        <v>0.15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9">
        <v>105</v>
      </c>
      <c r="B218" s="269" t="s">
        <v>181</v>
      </c>
      <c r="C218" s="269" t="s">
        <v>267</v>
      </c>
      <c r="D218" s="235">
        <v>12.166666666666666</v>
      </c>
      <c r="E218" s="235">
        <v>12</v>
      </c>
      <c r="F218" s="235">
        <v>13</v>
      </c>
      <c r="G218" s="235">
        <v>0.19999999999999998</v>
      </c>
      <c r="H218" s="235">
        <v>0.2</v>
      </c>
      <c r="I218" s="235">
        <v>0.2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9">
        <v>107</v>
      </c>
      <c r="B219" s="269" t="s">
        <v>262</v>
      </c>
      <c r="C219" s="269" t="s">
        <v>288</v>
      </c>
      <c r="D219" s="235">
        <v>40</v>
      </c>
      <c r="E219" s="235">
        <v>40</v>
      </c>
      <c r="F219" s="235">
        <v>40</v>
      </c>
      <c r="G219" s="235">
        <v>0.5</v>
      </c>
      <c r="H219" s="235">
        <v>0.5</v>
      </c>
      <c r="I219" s="235">
        <v>0.5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9">
        <v>107</v>
      </c>
      <c r="B220" s="269" t="s">
        <v>181</v>
      </c>
      <c r="C220" s="269" t="s">
        <v>288</v>
      </c>
      <c r="D220" s="235">
        <v>70</v>
      </c>
      <c r="E220" s="235">
        <v>70</v>
      </c>
      <c r="F220" s="235">
        <v>70</v>
      </c>
      <c r="G220" s="235">
        <v>0.91999999999999993</v>
      </c>
      <c r="H220" s="235">
        <v>0.9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9">
        <v>109</v>
      </c>
      <c r="B221" s="269" t="s">
        <v>174</v>
      </c>
      <c r="C221" s="269" t="s">
        <v>215</v>
      </c>
      <c r="D221" s="235">
        <v>4.833333333333333</v>
      </c>
      <c r="E221" s="235">
        <v>4.5</v>
      </c>
      <c r="F221" s="235">
        <v>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9">
        <v>109</v>
      </c>
      <c r="B222" s="269" t="s">
        <v>172</v>
      </c>
      <c r="C222" s="269" t="s">
        <v>215</v>
      </c>
      <c r="D222" s="235">
        <v>4.3375000000000004</v>
      </c>
      <c r="E222" s="235">
        <v>4.25</v>
      </c>
      <c r="F222" s="235">
        <v>4.5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9">
        <v>109</v>
      </c>
      <c r="B223" s="269" t="s">
        <v>181</v>
      </c>
      <c r="C223" s="269" t="s">
        <v>215</v>
      </c>
      <c r="D223" s="235">
        <v>5</v>
      </c>
      <c r="E223" s="235">
        <v>5</v>
      </c>
      <c r="F223" s="235">
        <v>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9">
        <v>110</v>
      </c>
      <c r="B224" s="269" t="s">
        <v>174</v>
      </c>
      <c r="C224" s="269" t="s">
        <v>216</v>
      </c>
      <c r="D224" s="235">
        <v>4.833333333333333</v>
      </c>
      <c r="E224" s="235">
        <v>4.5</v>
      </c>
      <c r="F224" s="235">
        <v>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9">
        <v>110</v>
      </c>
      <c r="B225" s="269" t="s">
        <v>172</v>
      </c>
      <c r="C225" s="269" t="s">
        <v>216</v>
      </c>
      <c r="D225" s="235">
        <v>4.3375000000000004</v>
      </c>
      <c r="E225" s="235">
        <v>4.25</v>
      </c>
      <c r="F225" s="235">
        <v>4.5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9">
        <v>110</v>
      </c>
      <c r="B226" s="269" t="s">
        <v>181</v>
      </c>
      <c r="C226" s="269" t="s">
        <v>216</v>
      </c>
      <c r="D226" s="235">
        <v>5</v>
      </c>
      <c r="E226" s="235">
        <v>5</v>
      </c>
      <c r="F226" s="235">
        <v>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9">
        <v>111</v>
      </c>
      <c r="B227" s="269" t="s">
        <v>174</v>
      </c>
      <c r="C227" s="269" t="s">
        <v>217</v>
      </c>
      <c r="D227" s="235">
        <v>4</v>
      </c>
      <c r="E227" s="235">
        <v>4</v>
      </c>
      <c r="F227" s="235">
        <v>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9">
        <v>111</v>
      </c>
      <c r="B228" s="269" t="s">
        <v>172</v>
      </c>
      <c r="C228" s="269" t="s">
        <v>217</v>
      </c>
      <c r="D228" s="235">
        <v>4.3375000000000004</v>
      </c>
      <c r="E228" s="235">
        <v>4.25</v>
      </c>
      <c r="F228" s="235">
        <v>4.5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9">
        <v>111</v>
      </c>
      <c r="B229" s="269" t="s">
        <v>181</v>
      </c>
      <c r="C229" s="269" t="s">
        <v>217</v>
      </c>
      <c r="D229" s="235">
        <v>5</v>
      </c>
      <c r="E229" s="235">
        <v>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9">
        <v>112</v>
      </c>
      <c r="B230" s="269" t="s">
        <v>174</v>
      </c>
      <c r="C230" s="269" t="s">
        <v>218</v>
      </c>
      <c r="D230" s="235">
        <v>3.5833333333333335</v>
      </c>
      <c r="E230" s="235">
        <v>3.5</v>
      </c>
      <c r="F230" s="235">
        <v>3.75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9">
        <v>112</v>
      </c>
      <c r="B231" s="269" t="s">
        <v>172</v>
      </c>
      <c r="C231" s="269" t="s">
        <v>218</v>
      </c>
      <c r="D231" s="235">
        <v>3.6875</v>
      </c>
      <c r="E231" s="235">
        <v>3.5</v>
      </c>
      <c r="F231" s="235">
        <v>3.75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9">
        <v>112</v>
      </c>
      <c r="B232" s="269" t="s">
        <v>181</v>
      </c>
      <c r="C232" s="269" t="s">
        <v>218</v>
      </c>
      <c r="D232" s="235">
        <v>4</v>
      </c>
      <c r="E232" s="235">
        <v>4</v>
      </c>
      <c r="F232" s="235">
        <v>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9">
        <v>113</v>
      </c>
      <c r="B233" s="269" t="s">
        <v>174</v>
      </c>
      <c r="C233" s="269" t="s">
        <v>219</v>
      </c>
      <c r="D233" s="235">
        <v>4</v>
      </c>
      <c r="E233" s="235">
        <v>4</v>
      </c>
      <c r="F233" s="235">
        <v>4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9">
        <v>113</v>
      </c>
      <c r="B234" s="269" t="s">
        <v>172</v>
      </c>
      <c r="C234" s="269" t="s">
        <v>219</v>
      </c>
      <c r="D234" s="235">
        <v>4</v>
      </c>
      <c r="E234" s="235">
        <v>4</v>
      </c>
      <c r="F234" s="235">
        <v>4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9">
        <v>113</v>
      </c>
      <c r="B235" s="269" t="s">
        <v>181</v>
      </c>
      <c r="C235" s="269" t="s">
        <v>219</v>
      </c>
      <c r="D235" s="235">
        <v>4.5</v>
      </c>
      <c r="E235" s="235">
        <v>4.5</v>
      </c>
      <c r="F235" s="235">
        <v>4.5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9">
        <v>114</v>
      </c>
      <c r="B236" s="269" t="s">
        <v>174</v>
      </c>
      <c r="C236" s="269" t="s">
        <v>220</v>
      </c>
      <c r="D236" s="235">
        <v>3.9166666666666665</v>
      </c>
      <c r="E236" s="235">
        <v>3.75</v>
      </c>
      <c r="F236" s="235">
        <v>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9">
        <v>114</v>
      </c>
      <c r="B237" s="269" t="s">
        <v>172</v>
      </c>
      <c r="C237" s="269" t="s">
        <v>220</v>
      </c>
      <c r="D237" s="235">
        <v>4</v>
      </c>
      <c r="E237" s="235">
        <v>4</v>
      </c>
      <c r="F237" s="235">
        <v>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9">
        <v>114</v>
      </c>
      <c r="B238" s="269" t="s">
        <v>181</v>
      </c>
      <c r="C238" s="269" t="s">
        <v>220</v>
      </c>
      <c r="D238" s="235">
        <v>4.5</v>
      </c>
      <c r="E238" s="235">
        <v>4.5</v>
      </c>
      <c r="F238" s="235">
        <v>4.5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9">
        <v>115</v>
      </c>
      <c r="B239" s="269" t="s">
        <v>174</v>
      </c>
      <c r="C239" s="269" t="s">
        <v>221</v>
      </c>
      <c r="D239" s="235">
        <v>4</v>
      </c>
      <c r="E239" s="235">
        <v>4</v>
      </c>
      <c r="F239" s="235">
        <v>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9">
        <v>115</v>
      </c>
      <c r="B240" s="269" t="s">
        <v>172</v>
      </c>
      <c r="C240" s="269" t="s">
        <v>221</v>
      </c>
      <c r="D240" s="235">
        <v>4</v>
      </c>
      <c r="E240" s="235">
        <v>4</v>
      </c>
      <c r="F240" s="235">
        <v>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9">
        <v>115</v>
      </c>
      <c r="B241" s="269" t="s">
        <v>181</v>
      </c>
      <c r="C241" s="269" t="s">
        <v>221</v>
      </c>
      <c r="D241" s="235">
        <v>4</v>
      </c>
      <c r="E241" s="235">
        <v>4</v>
      </c>
      <c r="F241" s="235">
        <v>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9">
        <v>116</v>
      </c>
      <c r="B242" s="269" t="s">
        <v>174</v>
      </c>
      <c r="C242" s="269" t="s">
        <v>222</v>
      </c>
      <c r="D242" s="235">
        <v>4</v>
      </c>
      <c r="E242" s="235">
        <v>4</v>
      </c>
      <c r="F242" s="235">
        <v>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9">
        <v>116</v>
      </c>
      <c r="B243" s="269" t="s">
        <v>172</v>
      </c>
      <c r="C243" s="269" t="s">
        <v>222</v>
      </c>
      <c r="D243" s="235">
        <v>4</v>
      </c>
      <c r="E243" s="235">
        <v>4</v>
      </c>
      <c r="F243" s="235">
        <v>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9">
        <v>116</v>
      </c>
      <c r="B244" s="269" t="s">
        <v>181</v>
      </c>
      <c r="C244" s="269" t="s">
        <v>222</v>
      </c>
      <c r="D244" s="235">
        <v>4</v>
      </c>
      <c r="E244" s="235">
        <v>4</v>
      </c>
      <c r="F244" s="235">
        <v>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9">
        <v>119</v>
      </c>
      <c r="B245" s="269" t="s">
        <v>174</v>
      </c>
      <c r="C245" s="269" t="s">
        <v>144</v>
      </c>
      <c r="D245" s="235">
        <v>6.166666666666667</v>
      </c>
      <c r="E245" s="235">
        <v>6</v>
      </c>
      <c r="F245" s="235">
        <v>6.5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9">
        <v>119</v>
      </c>
      <c r="B246" s="269" t="s">
        <v>172</v>
      </c>
      <c r="C246" s="269" t="s">
        <v>144</v>
      </c>
      <c r="D246" s="235">
        <v>5</v>
      </c>
      <c r="E246" s="235">
        <v>5</v>
      </c>
      <c r="F246" s="235">
        <v>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9">
        <v>119</v>
      </c>
      <c r="B247" s="269" t="s">
        <v>181</v>
      </c>
      <c r="C247" s="269" t="s">
        <v>144</v>
      </c>
      <c r="D247" s="235">
        <v>6.5</v>
      </c>
      <c r="E247" s="235">
        <v>6.5</v>
      </c>
      <c r="F247" s="235">
        <v>6.5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9">
        <v>120</v>
      </c>
      <c r="B248" s="269" t="s">
        <v>174</v>
      </c>
      <c r="C248" s="269" t="s">
        <v>145</v>
      </c>
      <c r="D248" s="235">
        <v>3.5</v>
      </c>
      <c r="E248" s="235">
        <v>3.5</v>
      </c>
      <c r="F248" s="235">
        <v>3.5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9">
        <v>120</v>
      </c>
      <c r="B249" s="269" t="s">
        <v>172</v>
      </c>
      <c r="C249" s="269" t="s">
        <v>145</v>
      </c>
      <c r="D249" s="235">
        <v>3</v>
      </c>
      <c r="E249" s="235">
        <v>3</v>
      </c>
      <c r="F249" s="235">
        <v>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9">
        <v>120</v>
      </c>
      <c r="B250" s="269" t="s">
        <v>181</v>
      </c>
      <c r="C250" s="269" t="s">
        <v>145</v>
      </c>
      <c r="D250" s="235">
        <v>3.5</v>
      </c>
      <c r="E250" s="235">
        <v>3.5</v>
      </c>
      <c r="F250" s="235">
        <v>3.5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9">
        <v>121</v>
      </c>
      <c r="B251" s="269" t="s">
        <v>174</v>
      </c>
      <c r="C251" s="269" t="s">
        <v>146</v>
      </c>
      <c r="D251" s="235">
        <v>3.5</v>
      </c>
      <c r="E251" s="235">
        <v>3.5</v>
      </c>
      <c r="F251" s="235">
        <v>3.5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9">
        <v>121</v>
      </c>
      <c r="B252" s="269" t="s">
        <v>172</v>
      </c>
      <c r="C252" s="269" t="s">
        <v>146</v>
      </c>
      <c r="D252" s="235">
        <v>3</v>
      </c>
      <c r="E252" s="235">
        <v>3</v>
      </c>
      <c r="F252" s="235">
        <v>3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9">
        <v>121</v>
      </c>
      <c r="B253" s="269" t="s">
        <v>181</v>
      </c>
      <c r="C253" s="269" t="s">
        <v>146</v>
      </c>
      <c r="D253" s="235">
        <v>3.5</v>
      </c>
      <c r="E253" s="235">
        <v>3.5</v>
      </c>
      <c r="F253" s="235">
        <v>3.5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9">
        <v>122</v>
      </c>
      <c r="B254" s="269" t="s">
        <v>174</v>
      </c>
      <c r="C254" s="269" t="s">
        <v>155</v>
      </c>
      <c r="D254" s="235">
        <v>3.5</v>
      </c>
      <c r="E254" s="235">
        <v>3.5</v>
      </c>
      <c r="F254" s="235">
        <v>3.5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9">
        <v>122</v>
      </c>
      <c r="B255" s="269" t="s">
        <v>172</v>
      </c>
      <c r="C255" s="269" t="s">
        <v>155</v>
      </c>
      <c r="D255" s="235">
        <v>3</v>
      </c>
      <c r="E255" s="235">
        <v>3</v>
      </c>
      <c r="F255" s="235">
        <v>3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9">
        <v>122</v>
      </c>
      <c r="B256" s="269" t="s">
        <v>181</v>
      </c>
      <c r="C256" s="269" t="s">
        <v>155</v>
      </c>
      <c r="D256" s="235">
        <v>3.5</v>
      </c>
      <c r="E256" s="235">
        <v>3.5</v>
      </c>
      <c r="F256" s="235">
        <v>3.5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9">
        <v>124</v>
      </c>
      <c r="B257" s="269" t="s">
        <v>174</v>
      </c>
      <c r="C257" s="269" t="s">
        <v>147</v>
      </c>
      <c r="D257" s="235">
        <v>1.2625</v>
      </c>
      <c r="E257" s="235">
        <v>1.25</v>
      </c>
      <c r="F257" s="235">
        <v>1.3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9">
        <v>124</v>
      </c>
      <c r="B258" s="269" t="s">
        <v>172</v>
      </c>
      <c r="C258" s="269" t="s">
        <v>147</v>
      </c>
      <c r="D258" s="235">
        <v>1.3</v>
      </c>
      <c r="E258" s="235">
        <v>1.3</v>
      </c>
      <c r="F258" s="235">
        <v>1.3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9">
        <v>124</v>
      </c>
      <c r="B259" s="269" t="s">
        <v>181</v>
      </c>
      <c r="C259" s="269" t="s">
        <v>147</v>
      </c>
      <c r="D259" s="235">
        <v>1.4</v>
      </c>
      <c r="E259" s="235">
        <v>1.35</v>
      </c>
      <c r="F259" s="235">
        <v>1.45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9">
        <v>125</v>
      </c>
      <c r="B260" s="269" t="s">
        <v>174</v>
      </c>
      <c r="C260" s="269" t="s">
        <v>148</v>
      </c>
      <c r="D260" s="235">
        <v>2.0625</v>
      </c>
      <c r="E260" s="235">
        <v>2</v>
      </c>
      <c r="F260" s="235">
        <v>2.25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9">
        <v>125</v>
      </c>
      <c r="B261" s="269" t="s">
        <v>172</v>
      </c>
      <c r="C261" s="269" t="s">
        <v>148</v>
      </c>
      <c r="D261" s="235">
        <v>1.7</v>
      </c>
      <c r="E261" s="235">
        <v>1.7</v>
      </c>
      <c r="F261" s="235">
        <v>1.7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9">
        <v>125</v>
      </c>
      <c r="B262" s="269" t="s">
        <v>181</v>
      </c>
      <c r="C262" s="269" t="s">
        <v>148</v>
      </c>
      <c r="D262" s="235">
        <v>2</v>
      </c>
      <c r="E262" s="235">
        <v>2</v>
      </c>
      <c r="F262" s="235">
        <v>2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9">
        <v>126</v>
      </c>
      <c r="B263" s="269" t="s">
        <v>174</v>
      </c>
      <c r="C263" s="269" t="s">
        <v>269</v>
      </c>
      <c r="D263" s="235">
        <v>5.875</v>
      </c>
      <c r="E263" s="235">
        <v>5.75</v>
      </c>
      <c r="F263" s="235">
        <v>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9">
        <v>126</v>
      </c>
      <c r="B264" s="269" t="s">
        <v>172</v>
      </c>
      <c r="C264" s="269" t="s">
        <v>269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9">
        <v>126</v>
      </c>
      <c r="B265" s="269" t="s">
        <v>181</v>
      </c>
      <c r="C265" s="269" t="s">
        <v>269</v>
      </c>
      <c r="D265" s="235">
        <v>5.5024999999999995</v>
      </c>
      <c r="E265" s="235">
        <v>5.5</v>
      </c>
      <c r="F265" s="235">
        <v>5.51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9">
        <v>127</v>
      </c>
      <c r="B266" s="269" t="s">
        <v>174</v>
      </c>
      <c r="C266" s="269" t="s">
        <v>270</v>
      </c>
      <c r="D266" s="235">
        <v>5.5</v>
      </c>
      <c r="E266" s="235">
        <v>5.5</v>
      </c>
      <c r="F266" s="235">
        <v>5.5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9">
        <v>127</v>
      </c>
      <c r="B267" s="269" t="s">
        <v>172</v>
      </c>
      <c r="C267" s="269" t="s">
        <v>270</v>
      </c>
      <c r="D267" s="235">
        <v>4.75</v>
      </c>
      <c r="E267" s="235">
        <v>4.75</v>
      </c>
      <c r="F267" s="235">
        <v>4.75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9">
        <v>127</v>
      </c>
      <c r="B268" s="269" t="s">
        <v>181</v>
      </c>
      <c r="C268" s="269" t="s">
        <v>270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9">
        <v>130</v>
      </c>
      <c r="B269" s="269" t="s">
        <v>174</v>
      </c>
      <c r="C269" s="269" t="s">
        <v>150</v>
      </c>
      <c r="D269" s="235">
        <v>3</v>
      </c>
      <c r="E269" s="235">
        <v>3</v>
      </c>
      <c r="F269" s="235">
        <v>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9">
        <v>130</v>
      </c>
      <c r="B270" s="269" t="s">
        <v>172</v>
      </c>
      <c r="C270" s="269" t="s">
        <v>150</v>
      </c>
      <c r="D270" s="235">
        <v>3.5</v>
      </c>
      <c r="E270" s="235">
        <v>3.5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9">
        <v>130</v>
      </c>
      <c r="B271" s="269" t="s">
        <v>181</v>
      </c>
      <c r="C271" s="269" t="s">
        <v>150</v>
      </c>
      <c r="D271" s="235">
        <v>3</v>
      </c>
      <c r="E271" s="235">
        <v>3</v>
      </c>
      <c r="F271" s="235">
        <v>3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9">
        <v>132</v>
      </c>
      <c r="B272" s="269" t="s">
        <v>174</v>
      </c>
      <c r="C272" s="269" t="s">
        <v>151</v>
      </c>
      <c r="D272" s="235">
        <v>2.875</v>
      </c>
      <c r="E272" s="235">
        <v>2.75</v>
      </c>
      <c r="F272" s="235">
        <v>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9">
        <v>132</v>
      </c>
      <c r="B273" s="269" t="s">
        <v>172</v>
      </c>
      <c r="C273" s="269" t="s">
        <v>151</v>
      </c>
      <c r="D273" s="235">
        <v>2.7999999999999994</v>
      </c>
      <c r="E273" s="235">
        <v>2.8</v>
      </c>
      <c r="F273" s="235">
        <v>2.8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9">
        <v>132</v>
      </c>
      <c r="B274" s="269" t="s">
        <v>181</v>
      </c>
      <c r="C274" s="269" t="s">
        <v>151</v>
      </c>
      <c r="D274" s="235">
        <v>2.6500000000000004</v>
      </c>
      <c r="E274" s="235">
        <v>2.2999999999999998</v>
      </c>
      <c r="F274" s="235">
        <v>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9">
        <v>133</v>
      </c>
      <c r="B275" s="269" t="s">
        <v>174</v>
      </c>
      <c r="C275" s="269" t="s">
        <v>152</v>
      </c>
      <c r="D275" s="235">
        <v>4.625</v>
      </c>
      <c r="E275" s="235">
        <v>4.5</v>
      </c>
      <c r="F275" s="235">
        <v>4.75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9">
        <v>133</v>
      </c>
      <c r="B276" s="269" t="s">
        <v>172</v>
      </c>
      <c r="C276" s="269" t="s">
        <v>152</v>
      </c>
      <c r="D276" s="235">
        <v>4.25</v>
      </c>
      <c r="E276" s="235">
        <v>4.25</v>
      </c>
      <c r="F276" s="235">
        <v>4.25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9">
        <v>133</v>
      </c>
      <c r="B277" s="269" t="s">
        <v>181</v>
      </c>
      <c r="C277" s="269" t="s">
        <v>152</v>
      </c>
      <c r="D277" s="235">
        <v>4.0666666666666664</v>
      </c>
      <c r="E277" s="235">
        <v>4</v>
      </c>
      <c r="F277" s="235">
        <v>4.2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9">
        <v>134</v>
      </c>
      <c r="B278" s="269" t="s">
        <v>174</v>
      </c>
      <c r="C278" s="269" t="s">
        <v>153</v>
      </c>
      <c r="D278" s="235">
        <v>5.75</v>
      </c>
      <c r="E278" s="235">
        <v>5.5</v>
      </c>
      <c r="F278" s="235">
        <v>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9">
        <v>134</v>
      </c>
      <c r="B279" s="269" t="s">
        <v>172</v>
      </c>
      <c r="C279" s="269" t="s">
        <v>153</v>
      </c>
      <c r="D279" s="235">
        <v>6.375</v>
      </c>
      <c r="E279" s="235">
        <v>6.25</v>
      </c>
      <c r="F279" s="235">
        <v>6.5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9">
        <v>134</v>
      </c>
      <c r="B280" s="269" t="s">
        <v>181</v>
      </c>
      <c r="C280" s="269" t="s">
        <v>153</v>
      </c>
      <c r="D280" s="235">
        <v>6</v>
      </c>
      <c r="E280" s="235">
        <v>6</v>
      </c>
      <c r="F280" s="235">
        <v>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9">
        <v>135</v>
      </c>
      <c r="B281" s="269" t="s">
        <v>172</v>
      </c>
      <c r="C281" s="269" t="s">
        <v>154</v>
      </c>
      <c r="D281" s="235">
        <v>1.6000000000000003</v>
      </c>
      <c r="E281" s="235">
        <v>1.6</v>
      </c>
      <c r="F281" s="235">
        <v>1.6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9">
        <v>135</v>
      </c>
      <c r="B282" s="269" t="s">
        <v>181</v>
      </c>
      <c r="C282" s="269" t="s">
        <v>154</v>
      </c>
      <c r="D282" s="235">
        <v>2.3000000000000003</v>
      </c>
      <c r="E282" s="235">
        <v>2.15</v>
      </c>
      <c r="F282" s="235">
        <v>2.5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9">
        <v>136</v>
      </c>
      <c r="B283" s="269" t="s">
        <v>190</v>
      </c>
      <c r="C283" s="269" t="s">
        <v>223</v>
      </c>
      <c r="D283" s="235">
        <v>1.5</v>
      </c>
      <c r="E283" s="235">
        <v>1.5</v>
      </c>
      <c r="F283" s="235">
        <v>1.5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9">
        <v>136</v>
      </c>
      <c r="B284" s="269" t="s">
        <v>174</v>
      </c>
      <c r="C284" s="269" t="s">
        <v>223</v>
      </c>
      <c r="D284" s="235">
        <v>2.375</v>
      </c>
      <c r="E284" s="235">
        <v>2.25</v>
      </c>
      <c r="F284" s="235">
        <v>2.5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9">
        <v>136</v>
      </c>
      <c r="B285" s="269" t="s">
        <v>172</v>
      </c>
      <c r="C285" s="269" t="s">
        <v>223</v>
      </c>
      <c r="D285" s="235">
        <v>1.75</v>
      </c>
      <c r="E285" s="235">
        <v>1.75</v>
      </c>
      <c r="F285" s="235">
        <v>1.75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9">
        <v>136</v>
      </c>
      <c r="B286" s="269" t="s">
        <v>181</v>
      </c>
      <c r="C286" s="269" t="s">
        <v>223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9">
        <v>137</v>
      </c>
      <c r="B287" s="269" t="s">
        <v>190</v>
      </c>
      <c r="C287" s="269" t="s">
        <v>240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9">
        <v>137</v>
      </c>
      <c r="B288" s="269" t="s">
        <v>174</v>
      </c>
      <c r="C288" s="269" t="s">
        <v>240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9">
        <v>137</v>
      </c>
      <c r="B289" s="269" t="s">
        <v>172</v>
      </c>
      <c r="C289" s="269" t="s">
        <v>240</v>
      </c>
      <c r="D289" s="235">
        <v>5.5</v>
      </c>
      <c r="E289" s="235">
        <v>5.5</v>
      </c>
      <c r="F289" s="235">
        <v>5.5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9">
        <v>137</v>
      </c>
      <c r="B290" s="269" t="s">
        <v>181</v>
      </c>
      <c r="C290" s="269" t="s">
        <v>240</v>
      </c>
      <c r="D290" s="235">
        <v>4.5</v>
      </c>
      <c r="E290" s="235">
        <v>4.5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9">
        <v>138</v>
      </c>
      <c r="B291" s="269" t="s">
        <v>190</v>
      </c>
      <c r="C291" s="269" t="s">
        <v>241</v>
      </c>
      <c r="D291" s="235">
        <v>6</v>
      </c>
      <c r="E291" s="235">
        <v>6</v>
      </c>
      <c r="F291" s="235">
        <v>6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9">
        <v>138</v>
      </c>
      <c r="B292" s="269" t="s">
        <v>174</v>
      </c>
      <c r="C292" s="269" t="s">
        <v>241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9">
        <v>138</v>
      </c>
      <c r="B293" s="269" t="s">
        <v>172</v>
      </c>
      <c r="C293" s="269" t="s">
        <v>241</v>
      </c>
      <c r="D293" s="235">
        <v>6</v>
      </c>
      <c r="E293" s="235">
        <v>6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9">
        <v>138</v>
      </c>
      <c r="B294" s="269" t="s">
        <v>181</v>
      </c>
      <c r="C294" s="269" t="s">
        <v>241</v>
      </c>
      <c r="D294" s="235">
        <v>5</v>
      </c>
      <c r="E294" s="235">
        <v>5</v>
      </c>
      <c r="F294" s="235">
        <v>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9">
        <v>139</v>
      </c>
      <c r="B295" s="269" t="s">
        <v>190</v>
      </c>
      <c r="C295" s="269" t="s">
        <v>242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9">
        <v>139</v>
      </c>
      <c r="B296" s="269" t="s">
        <v>174</v>
      </c>
      <c r="C296" s="269" t="s">
        <v>242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9">
        <v>139</v>
      </c>
      <c r="B297" s="269" t="s">
        <v>181</v>
      </c>
      <c r="C297" s="269" t="s">
        <v>242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9">
        <v>141</v>
      </c>
      <c r="B298" s="269" t="s">
        <v>190</v>
      </c>
      <c r="C298" s="269" t="s">
        <v>243</v>
      </c>
      <c r="D298" s="235">
        <v>6</v>
      </c>
      <c r="E298" s="235">
        <v>6</v>
      </c>
      <c r="F298" s="235">
        <v>6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9">
        <v>141</v>
      </c>
      <c r="B299" s="269" t="s">
        <v>174</v>
      </c>
      <c r="C299" s="269" t="s">
        <v>243</v>
      </c>
      <c r="D299" s="235">
        <v>6</v>
      </c>
      <c r="E299" s="235">
        <v>6</v>
      </c>
      <c r="F299" s="235">
        <v>6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9">
        <v>141</v>
      </c>
      <c r="B300" s="269" t="s">
        <v>181</v>
      </c>
      <c r="C300" s="269" t="s">
        <v>243</v>
      </c>
      <c r="D300" s="235">
        <v>8</v>
      </c>
      <c r="E300" s="235">
        <v>8</v>
      </c>
      <c r="F300" s="235">
        <v>8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9">
        <v>142</v>
      </c>
      <c r="B301" s="269" t="s">
        <v>190</v>
      </c>
      <c r="C301" s="269" t="s">
        <v>225</v>
      </c>
      <c r="D301" s="235">
        <v>2.75</v>
      </c>
      <c r="E301" s="235">
        <v>2.75</v>
      </c>
      <c r="F301" s="235">
        <v>2.75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9">
        <v>142</v>
      </c>
      <c r="B302" s="269" t="s">
        <v>174</v>
      </c>
      <c r="C302" s="269" t="s">
        <v>225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9">
        <v>142</v>
      </c>
      <c r="B303" s="269" t="s">
        <v>172</v>
      </c>
      <c r="C303" s="269" t="s">
        <v>225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9">
        <v>142</v>
      </c>
      <c r="B304" s="269" t="s">
        <v>181</v>
      </c>
      <c r="C304" s="269" t="s">
        <v>225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9">
        <v>143</v>
      </c>
      <c r="B305" s="269" t="s">
        <v>190</v>
      </c>
      <c r="C305" s="269" t="s">
        <v>226</v>
      </c>
      <c r="D305" s="235">
        <v>2.75</v>
      </c>
      <c r="E305" s="235">
        <v>2.75</v>
      </c>
      <c r="F305" s="235">
        <v>2.75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9">
        <v>143</v>
      </c>
      <c r="B306" s="269" t="s">
        <v>174</v>
      </c>
      <c r="C306" s="269" t="s">
        <v>226</v>
      </c>
      <c r="D306" s="235">
        <v>3.25</v>
      </c>
      <c r="E306" s="235">
        <v>3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9">
        <v>143</v>
      </c>
      <c r="B307" s="269" t="s">
        <v>172</v>
      </c>
      <c r="C307" s="269" t="s">
        <v>226</v>
      </c>
      <c r="D307" s="235">
        <v>2.25</v>
      </c>
      <c r="E307" s="235">
        <v>2.25</v>
      </c>
      <c r="F307" s="235">
        <v>2.25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9">
        <v>143</v>
      </c>
      <c r="B308" s="269" t="s">
        <v>181</v>
      </c>
      <c r="C308" s="269" t="s">
        <v>226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9">
        <v>145</v>
      </c>
      <c r="B309" s="269" t="s">
        <v>190</v>
      </c>
      <c r="C309" s="269" t="s">
        <v>245</v>
      </c>
      <c r="D309" s="235">
        <v>5</v>
      </c>
      <c r="E309" s="235">
        <v>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9">
        <v>145</v>
      </c>
      <c r="B310" s="269" t="s">
        <v>181</v>
      </c>
      <c r="C310" s="269" t="s">
        <v>245</v>
      </c>
      <c r="D310" s="235">
        <v>6</v>
      </c>
      <c r="E310" s="235">
        <v>6</v>
      </c>
      <c r="F310" s="235">
        <v>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9">
        <v>146</v>
      </c>
      <c r="B311" s="269" t="s">
        <v>190</v>
      </c>
      <c r="C311" s="269" t="s">
        <v>246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9">
        <v>146</v>
      </c>
      <c r="B312" s="269" t="s">
        <v>172</v>
      </c>
      <c r="C312" s="269" t="s">
        <v>246</v>
      </c>
      <c r="D312" s="235">
        <v>4.5</v>
      </c>
      <c r="E312" s="235">
        <v>4.5</v>
      </c>
      <c r="F312" s="235">
        <v>4.5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9">
        <v>147</v>
      </c>
      <c r="B313" s="269" t="s">
        <v>190</v>
      </c>
      <c r="C313" s="269" t="s">
        <v>227</v>
      </c>
      <c r="D313" s="235">
        <v>1.75</v>
      </c>
      <c r="E313" s="235">
        <v>1.75</v>
      </c>
      <c r="F313" s="235">
        <v>1.75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9">
        <v>147</v>
      </c>
      <c r="B314" s="269" t="s">
        <v>174</v>
      </c>
      <c r="C314" s="269" t="s">
        <v>227</v>
      </c>
      <c r="D314" s="235">
        <v>2.5</v>
      </c>
      <c r="E314" s="235">
        <v>2.5</v>
      </c>
      <c r="F314" s="235">
        <v>2.5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9">
        <v>147</v>
      </c>
      <c r="B315" s="269" t="s">
        <v>172</v>
      </c>
      <c r="C315" s="269" t="s">
        <v>227</v>
      </c>
      <c r="D315" s="235">
        <v>2.25</v>
      </c>
      <c r="E315" s="235">
        <v>2.25</v>
      </c>
      <c r="F315" s="235">
        <v>2.25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9">
        <v>148</v>
      </c>
      <c r="B316" s="269" t="s">
        <v>190</v>
      </c>
      <c r="C316" s="269" t="s">
        <v>247</v>
      </c>
      <c r="D316" s="235">
        <v>5</v>
      </c>
      <c r="E316" s="235">
        <v>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9">
        <v>148</v>
      </c>
      <c r="B317" s="269" t="s">
        <v>174</v>
      </c>
      <c r="C317" s="269" t="s">
        <v>247</v>
      </c>
      <c r="D317" s="235">
        <v>4.25</v>
      </c>
      <c r="E317" s="235">
        <v>4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9">
        <v>148</v>
      </c>
      <c r="B318" s="269" t="s">
        <v>181</v>
      </c>
      <c r="C318" s="269" t="s">
        <v>247</v>
      </c>
      <c r="D318" s="235">
        <v>7</v>
      </c>
      <c r="E318" s="235">
        <v>7</v>
      </c>
      <c r="F318" s="235">
        <v>7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9">
        <v>149</v>
      </c>
      <c r="B319" s="269" t="s">
        <v>190</v>
      </c>
      <c r="C319" s="269" t="s">
        <v>248</v>
      </c>
      <c r="D319" s="235">
        <v>2.75</v>
      </c>
      <c r="E319" s="235">
        <v>2.75</v>
      </c>
      <c r="F319" s="235">
        <v>2.75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9">
        <v>149</v>
      </c>
      <c r="B320" s="269" t="s">
        <v>174</v>
      </c>
      <c r="C320" s="269" t="s">
        <v>248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9">
        <v>150</v>
      </c>
      <c r="B321" s="269" t="s">
        <v>190</v>
      </c>
      <c r="C321" s="269" t="s">
        <v>228</v>
      </c>
      <c r="D321" s="235">
        <v>1.5</v>
      </c>
      <c r="E321" s="235">
        <v>1.5</v>
      </c>
      <c r="F321" s="235">
        <v>1.5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9">
        <v>150</v>
      </c>
      <c r="B322" s="269" t="s">
        <v>174</v>
      </c>
      <c r="C322" s="269" t="s">
        <v>228</v>
      </c>
      <c r="D322" s="235">
        <v>2.5</v>
      </c>
      <c r="E322" s="235">
        <v>2.5</v>
      </c>
      <c r="F322" s="235">
        <v>2.5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9">
        <v>150</v>
      </c>
      <c r="B323" s="269" t="s">
        <v>181</v>
      </c>
      <c r="C323" s="269" t="s">
        <v>228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9">
        <v>78</v>
      </c>
      <c r="B324" s="269" t="s">
        <v>190</v>
      </c>
      <c r="C324" s="269" t="s">
        <v>109</v>
      </c>
      <c r="D324" s="235">
        <v>25</v>
      </c>
      <c r="E324" s="235">
        <v>25</v>
      </c>
      <c r="F324" s="235">
        <v>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9">
        <v>78</v>
      </c>
      <c r="B325" s="269" t="s">
        <v>174</v>
      </c>
      <c r="C325" s="269" t="s">
        <v>109</v>
      </c>
      <c r="D325" s="235">
        <v>23.333333333333332</v>
      </c>
      <c r="E325" s="235">
        <v>22</v>
      </c>
      <c r="F325" s="235">
        <v>24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9">
        <v>48</v>
      </c>
      <c r="B326" s="269" t="s">
        <v>190</v>
      </c>
      <c r="C326" s="269" t="s">
        <v>86</v>
      </c>
      <c r="D326" s="235">
        <v>100</v>
      </c>
      <c r="E326" s="235">
        <v>100</v>
      </c>
      <c r="F326" s="235">
        <v>100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9">
        <v>38</v>
      </c>
      <c r="B327" s="269" t="s">
        <v>190</v>
      </c>
      <c r="C327" s="269" t="s">
        <v>76</v>
      </c>
      <c r="D327" s="235">
        <v>60</v>
      </c>
      <c r="E327" s="235">
        <v>60</v>
      </c>
      <c r="F327" s="235">
        <v>60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9">
        <v>38</v>
      </c>
      <c r="B328" s="269" t="s">
        <v>174</v>
      </c>
      <c r="C328" s="269" t="s">
        <v>76</v>
      </c>
      <c r="D328" s="235">
        <v>125</v>
      </c>
      <c r="E328" s="235">
        <v>125</v>
      </c>
      <c r="F328" s="235">
        <v>125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9">
        <v>38</v>
      </c>
      <c r="B329" s="269" t="s">
        <v>181</v>
      </c>
      <c r="C329" s="269" t="s">
        <v>76</v>
      </c>
      <c r="D329" s="235">
        <v>80</v>
      </c>
      <c r="E329" s="235">
        <v>80</v>
      </c>
      <c r="F329" s="235">
        <v>80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9">
        <v>66</v>
      </c>
      <c r="B330" s="269" t="s">
        <v>190</v>
      </c>
      <c r="C330" s="269" t="s">
        <v>99</v>
      </c>
      <c r="D330" s="235">
        <v>60</v>
      </c>
      <c r="E330" s="235">
        <v>60</v>
      </c>
      <c r="F330" s="235">
        <v>60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9">
        <v>66</v>
      </c>
      <c r="B331" s="269" t="s">
        <v>172</v>
      </c>
      <c r="C331" s="269" t="s">
        <v>99</v>
      </c>
      <c r="D331" s="235">
        <v>61</v>
      </c>
      <c r="E331" s="235">
        <v>60</v>
      </c>
      <c r="F331" s="235">
        <v>62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9">
        <v>37</v>
      </c>
      <c r="B332" s="269" t="s">
        <v>190</v>
      </c>
      <c r="C332" s="269" t="s">
        <v>75</v>
      </c>
      <c r="D332" s="235">
        <v>80</v>
      </c>
      <c r="E332" s="235">
        <v>80</v>
      </c>
      <c r="F332" s="235">
        <v>80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9">
        <v>37</v>
      </c>
      <c r="B333" s="269" t="s">
        <v>174</v>
      </c>
      <c r="C333" s="269" t="s">
        <v>75</v>
      </c>
      <c r="D333" s="235">
        <v>180</v>
      </c>
      <c r="E333" s="235">
        <v>175</v>
      </c>
      <c r="F333" s="235">
        <v>185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9">
        <v>37</v>
      </c>
      <c r="B334" s="269" t="s">
        <v>181</v>
      </c>
      <c r="C334" s="269" t="s">
        <v>75</v>
      </c>
      <c r="D334" s="235">
        <v>100</v>
      </c>
      <c r="E334" s="235">
        <v>100</v>
      </c>
      <c r="F334" s="235">
        <v>100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9">
        <v>15</v>
      </c>
      <c r="B335" s="269" t="s">
        <v>190</v>
      </c>
      <c r="C335" s="269" t="s">
        <v>57</v>
      </c>
      <c r="D335" s="235">
        <v>40</v>
      </c>
      <c r="E335" s="235">
        <v>40</v>
      </c>
      <c r="F335" s="235">
        <v>40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9">
        <v>15</v>
      </c>
      <c r="B336" s="269" t="s">
        <v>181</v>
      </c>
      <c r="C336" s="269" t="s">
        <v>57</v>
      </c>
      <c r="D336" s="235">
        <v>34</v>
      </c>
      <c r="E336" s="235">
        <v>33</v>
      </c>
      <c r="F336" s="235">
        <v>35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9">
        <v>32</v>
      </c>
      <c r="B337" s="269" t="s">
        <v>190</v>
      </c>
      <c r="C337" s="269" t="s">
        <v>72</v>
      </c>
      <c r="D337" s="235">
        <v>8</v>
      </c>
      <c r="E337" s="235">
        <v>8</v>
      </c>
      <c r="F337" s="235">
        <v>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9">
        <v>82</v>
      </c>
      <c r="B338" s="269" t="s">
        <v>190</v>
      </c>
      <c r="C338" s="269" t="s">
        <v>113</v>
      </c>
      <c r="D338" s="235">
        <v>14</v>
      </c>
      <c r="E338" s="235">
        <v>12</v>
      </c>
      <c r="F338" s="235">
        <v>18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9">
        <v>74</v>
      </c>
      <c r="B339" s="269" t="s">
        <v>190</v>
      </c>
      <c r="C339" s="269" t="s">
        <v>105</v>
      </c>
      <c r="D339" s="235">
        <v>10</v>
      </c>
      <c r="E339" s="235">
        <v>10</v>
      </c>
      <c r="F339" s="235">
        <v>10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9">
        <v>74</v>
      </c>
      <c r="B340" s="269" t="s">
        <v>172</v>
      </c>
      <c r="C340" s="269" t="s">
        <v>105</v>
      </c>
      <c r="D340" s="235">
        <v>12</v>
      </c>
      <c r="E340" s="235">
        <v>12</v>
      </c>
      <c r="F340" s="235">
        <v>12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9">
        <v>75</v>
      </c>
      <c r="B341" s="269" t="s">
        <v>190</v>
      </c>
      <c r="C341" s="269" t="s">
        <v>106</v>
      </c>
      <c r="D341" s="235">
        <v>7</v>
      </c>
      <c r="E341" s="235">
        <v>7</v>
      </c>
      <c r="F341" s="235">
        <v>7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9">
        <v>75</v>
      </c>
      <c r="B342" s="269" t="s">
        <v>181</v>
      </c>
      <c r="C342" s="269" t="s">
        <v>106</v>
      </c>
      <c r="D342" s="235">
        <v>8</v>
      </c>
      <c r="E342" s="235">
        <v>8</v>
      </c>
      <c r="F342" s="235">
        <v>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9">
        <v>41</v>
      </c>
      <c r="B343" s="269" t="s">
        <v>190</v>
      </c>
      <c r="C343" s="269" t="s">
        <v>79</v>
      </c>
      <c r="D343" s="235">
        <v>33.555555555555557</v>
      </c>
      <c r="E343" s="235">
        <v>33</v>
      </c>
      <c r="F343" s="235">
        <v>34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9">
        <v>41</v>
      </c>
      <c r="B344" s="269" t="s">
        <v>174</v>
      </c>
      <c r="C344" s="269" t="s">
        <v>79</v>
      </c>
      <c r="D344" s="235">
        <v>28</v>
      </c>
      <c r="E344" s="235">
        <v>28</v>
      </c>
      <c r="F344" s="235">
        <v>28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9">
        <v>47</v>
      </c>
      <c r="B345" s="269" t="s">
        <v>190</v>
      </c>
      <c r="C345" s="269" t="s">
        <v>85</v>
      </c>
      <c r="D345" s="235">
        <v>40</v>
      </c>
      <c r="E345" s="235">
        <v>40</v>
      </c>
      <c r="F345" s="235">
        <v>40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9">
        <v>47</v>
      </c>
      <c r="B346" s="269" t="s">
        <v>172</v>
      </c>
      <c r="C346" s="269" t="s">
        <v>85</v>
      </c>
      <c r="D346" s="235">
        <v>27</v>
      </c>
      <c r="E346" s="235">
        <v>27</v>
      </c>
      <c r="F346" s="235">
        <v>27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9">
        <v>46</v>
      </c>
      <c r="B347" s="269" t="s">
        <v>190</v>
      </c>
      <c r="C347" s="269" t="s">
        <v>84</v>
      </c>
      <c r="D347" s="235">
        <v>12</v>
      </c>
      <c r="E347" s="235">
        <v>12</v>
      </c>
      <c r="F347" s="235">
        <v>12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9">
        <v>46</v>
      </c>
      <c r="B348" s="269" t="s">
        <v>174</v>
      </c>
      <c r="C348" s="269" t="s">
        <v>84</v>
      </c>
      <c r="D348" s="235">
        <v>10.5</v>
      </c>
      <c r="E348" s="235">
        <v>10</v>
      </c>
      <c r="F348" s="235">
        <v>12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9">
        <v>46</v>
      </c>
      <c r="B349" s="269" t="s">
        <v>181</v>
      </c>
      <c r="C349" s="269" t="s">
        <v>84</v>
      </c>
      <c r="D349" s="235">
        <v>14</v>
      </c>
      <c r="E349" s="235">
        <v>14</v>
      </c>
      <c r="F349" s="235">
        <v>14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9">
        <v>13</v>
      </c>
      <c r="B350" s="269" t="s">
        <v>190</v>
      </c>
      <c r="C350" s="269" t="s">
        <v>55</v>
      </c>
      <c r="D350" s="235">
        <v>50</v>
      </c>
      <c r="E350" s="235">
        <v>50</v>
      </c>
      <c r="F350" s="235">
        <v>50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9">
        <v>18</v>
      </c>
      <c r="B351" s="269" t="s">
        <v>190</v>
      </c>
      <c r="C351" s="269" t="s">
        <v>60</v>
      </c>
      <c r="D351" s="235">
        <v>13</v>
      </c>
      <c r="E351" s="235">
        <v>13</v>
      </c>
      <c r="F351" s="235">
        <v>13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9">
        <v>18</v>
      </c>
      <c r="B352" s="269" t="s">
        <v>172</v>
      </c>
      <c r="C352" s="269" t="s">
        <v>60</v>
      </c>
      <c r="D352" s="235">
        <v>10</v>
      </c>
      <c r="E352" s="235">
        <v>10</v>
      </c>
      <c r="F352" s="235">
        <v>10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9">
        <v>18</v>
      </c>
      <c r="B353" s="269" t="s">
        <v>181</v>
      </c>
      <c r="C353" s="269" t="s">
        <v>60</v>
      </c>
      <c r="D353" s="235">
        <v>10</v>
      </c>
      <c r="E353" s="235">
        <v>10</v>
      </c>
      <c r="F353" s="235">
        <v>10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9">
        <v>19</v>
      </c>
      <c r="B354" s="269" t="s">
        <v>190</v>
      </c>
      <c r="C354" s="269" t="s">
        <v>137</v>
      </c>
      <c r="D354" s="235">
        <v>10</v>
      </c>
      <c r="E354" s="235">
        <v>10</v>
      </c>
      <c r="F354" s="235">
        <v>10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9">
        <v>93</v>
      </c>
      <c r="B355" s="269" t="s">
        <v>190</v>
      </c>
      <c r="C355" s="269" t="s">
        <v>123</v>
      </c>
      <c r="D355" s="235">
        <v>25.333333333333332</v>
      </c>
      <c r="E355" s="235">
        <v>25</v>
      </c>
      <c r="F355" s="235">
        <v>26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9">
        <v>76</v>
      </c>
      <c r="B356" s="269" t="s">
        <v>190</v>
      </c>
      <c r="C356" s="269" t="s">
        <v>107</v>
      </c>
      <c r="D356" s="235">
        <v>25</v>
      </c>
      <c r="E356" s="235">
        <v>25</v>
      </c>
      <c r="F356" s="235">
        <v>25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9">
        <v>67</v>
      </c>
      <c r="B357" s="269" t="s">
        <v>190</v>
      </c>
      <c r="C357" s="269" t="s">
        <v>100</v>
      </c>
      <c r="D357" s="235">
        <v>80</v>
      </c>
      <c r="E357" s="235">
        <v>80</v>
      </c>
      <c r="F357" s="235">
        <v>80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9">
        <v>77</v>
      </c>
      <c r="B358" s="269" t="s">
        <v>190</v>
      </c>
      <c r="C358" s="269" t="s">
        <v>108</v>
      </c>
      <c r="D358" s="235">
        <v>20</v>
      </c>
      <c r="E358" s="235">
        <v>20</v>
      </c>
      <c r="F358" s="235">
        <v>20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9">
        <v>140</v>
      </c>
      <c r="B359" s="269" t="s">
        <v>190</v>
      </c>
      <c r="C359" s="269" t="s">
        <v>224</v>
      </c>
      <c r="D359" s="235">
        <v>9</v>
      </c>
      <c r="E359" s="235">
        <v>9</v>
      </c>
      <c r="F359" s="235">
        <v>9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9">
        <v>140</v>
      </c>
      <c r="B360" s="269" t="s">
        <v>174</v>
      </c>
      <c r="C360" s="269" t="s">
        <v>224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9">
        <v>140</v>
      </c>
      <c r="B361" s="269" t="s">
        <v>172</v>
      </c>
      <c r="C361" s="269" t="s">
        <v>224</v>
      </c>
      <c r="D361" s="235">
        <v>8</v>
      </c>
      <c r="E361" s="235">
        <v>8</v>
      </c>
      <c r="F361" s="235">
        <v>8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9">
        <v>140</v>
      </c>
      <c r="B362" s="269" t="s">
        <v>181</v>
      </c>
      <c r="C362" s="269" t="s">
        <v>224</v>
      </c>
      <c r="D362" s="235">
        <v>8</v>
      </c>
      <c r="E362" s="235">
        <v>8</v>
      </c>
      <c r="F362" s="235">
        <v>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9">
        <v>94</v>
      </c>
      <c r="B363" s="269" t="s">
        <v>262</v>
      </c>
      <c r="C363" s="269" t="s">
        <v>265</v>
      </c>
      <c r="D363" s="235">
        <v>100</v>
      </c>
      <c r="E363" s="235">
        <v>100</v>
      </c>
      <c r="F363" s="235">
        <v>100</v>
      </c>
      <c r="G363" s="235">
        <v>1.1499999999999999</v>
      </c>
      <c r="H363" s="235">
        <v>1.1499999999999999</v>
      </c>
      <c r="I363" s="235">
        <v>1.1499999999999999</v>
      </c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9">
        <v>106</v>
      </c>
      <c r="B364" s="269" t="s">
        <v>262</v>
      </c>
      <c r="C364" s="269" t="s">
        <v>268</v>
      </c>
      <c r="D364" s="235">
        <v>50</v>
      </c>
      <c r="E364" s="235">
        <v>50</v>
      </c>
      <c r="F364" s="235">
        <v>50</v>
      </c>
      <c r="G364" s="235">
        <v>0.6</v>
      </c>
      <c r="H364" s="235">
        <v>0.6</v>
      </c>
      <c r="I364" s="235">
        <v>0.6</v>
      </c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9">
        <v>104</v>
      </c>
      <c r="B365" s="269" t="s">
        <v>262</v>
      </c>
      <c r="C365" s="269" t="s">
        <v>213</v>
      </c>
      <c r="D365" s="235">
        <v>80</v>
      </c>
      <c r="E365" s="235">
        <v>80</v>
      </c>
      <c r="F365" s="235">
        <v>80</v>
      </c>
      <c r="G365" s="235">
        <v>0.9</v>
      </c>
      <c r="H365" s="235">
        <v>0.9</v>
      </c>
      <c r="I365" s="235">
        <v>0.9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9">
        <v>104</v>
      </c>
      <c r="B366" s="269" t="s">
        <v>174</v>
      </c>
      <c r="C366" s="269" t="s">
        <v>213</v>
      </c>
      <c r="D366" s="235"/>
      <c r="E366" s="235"/>
      <c r="F366" s="235"/>
      <c r="G366" s="235">
        <v>1.25</v>
      </c>
      <c r="H366" s="235">
        <v>1.25</v>
      </c>
      <c r="I366" s="235">
        <v>1.25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9">
        <v>104</v>
      </c>
      <c r="B367" s="269" t="s">
        <v>181</v>
      </c>
      <c r="C367" s="269" t="s">
        <v>213</v>
      </c>
      <c r="D367" s="235">
        <v>85</v>
      </c>
      <c r="E367" s="235">
        <v>85</v>
      </c>
      <c r="F367" s="235">
        <v>85</v>
      </c>
      <c r="G367" s="235">
        <v>1</v>
      </c>
      <c r="H367" s="235">
        <v>1</v>
      </c>
      <c r="I367" s="235">
        <v>1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9">
        <v>2</v>
      </c>
      <c r="B368" s="269" t="s">
        <v>172</v>
      </c>
      <c r="C368" s="269" t="s">
        <v>125</v>
      </c>
      <c r="D368" s="235">
        <v>45.666666666666664</v>
      </c>
      <c r="E368" s="235">
        <v>45</v>
      </c>
      <c r="F368" s="235">
        <v>46</v>
      </c>
      <c r="G368" s="235">
        <v>0.55000000000000004</v>
      </c>
      <c r="H368" s="235">
        <v>0.55000000000000004</v>
      </c>
      <c r="I368" s="235">
        <v>0.55000000000000004</v>
      </c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9">
        <v>2</v>
      </c>
      <c r="B369" s="269" t="s">
        <v>181</v>
      </c>
      <c r="C369" s="269" t="s">
        <v>125</v>
      </c>
      <c r="D369" s="235">
        <v>45.666666666666664</v>
      </c>
      <c r="E369" s="235">
        <v>45</v>
      </c>
      <c r="F369" s="235">
        <v>46</v>
      </c>
      <c r="G369" s="235">
        <v>0.53333333333333333</v>
      </c>
      <c r="H369" s="235">
        <v>0.5</v>
      </c>
      <c r="I369" s="235">
        <v>0.55000000000000004</v>
      </c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9">
        <v>39</v>
      </c>
      <c r="B370" s="269" t="s">
        <v>190</v>
      </c>
      <c r="C370" s="269" t="s">
        <v>77</v>
      </c>
      <c r="D370" s="235">
        <v>29.75</v>
      </c>
      <c r="E370" s="235">
        <v>29</v>
      </c>
      <c r="F370" s="235">
        <v>30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9">
        <v>71</v>
      </c>
      <c r="B371" s="269" t="s">
        <v>190</v>
      </c>
      <c r="C371" s="269" t="s">
        <v>133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9">
        <v>144</v>
      </c>
      <c r="B372" s="269" t="s">
        <v>190</v>
      </c>
      <c r="C372" s="269" t="s">
        <v>244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9">
        <v>144</v>
      </c>
      <c r="B373" s="269" t="s">
        <v>181</v>
      </c>
      <c r="C373" s="269" t="s">
        <v>244</v>
      </c>
      <c r="D373" s="235">
        <v>4.5</v>
      </c>
      <c r="E373" s="235">
        <v>4.5</v>
      </c>
      <c r="F373" s="235">
        <v>4.5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9">
        <v>83</v>
      </c>
      <c r="B374" s="269" t="s">
        <v>181</v>
      </c>
      <c r="C374" s="269" t="s">
        <v>114</v>
      </c>
      <c r="D374" s="235">
        <v>12</v>
      </c>
      <c r="E374" s="235">
        <v>12</v>
      </c>
      <c r="F374" s="235">
        <v>12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9">
        <v>35</v>
      </c>
      <c r="B375" s="269" t="s">
        <v>172</v>
      </c>
      <c r="C375" s="269" t="s">
        <v>294</v>
      </c>
      <c r="D375" s="235">
        <v>14</v>
      </c>
      <c r="E375" s="235">
        <v>14</v>
      </c>
      <c r="F375" s="235">
        <v>14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INDECAEA2251223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45264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INDECAEA2251223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22" zoomScaleNormal="100" workbookViewId="0">
      <selection activeCell="E37" sqref="E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INDECAEA2251223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1">
        <f>Y7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181</v>
      </c>
      <c r="Q5" s="255"/>
      <c r="R5" s="257"/>
      <c r="S5" s="107"/>
      <c r="T5" s="255" t="s">
        <v>174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04/dic</v>
      </c>
      <c r="E6" s="111" t="s">
        <v>0</v>
      </c>
      <c r="F6" s="111" t="s">
        <v>1</v>
      </c>
      <c r="G6" s="112" t="str">
        <f>CONCATENATE(Y5," ",TEXT(Z8,"dd/mmm"))</f>
        <v>Promedio 01/dic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1.2777777777777786</v>
      </c>
      <c r="J7" s="195">
        <f t="shared" ref="J7:J16" si="6">IF(ISERR(IF(D7="n.d.","",IF(G7="n.d.","",(D7-G7)/G7))),"",IF(D7="n.d.","",IF(G7="n.d.","",(D7-G7)/G7)))</f>
        <v>2.8678304239401514E-2</v>
      </c>
      <c r="K7" s="25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45264</v>
      </c>
      <c r="Z7" s="22">
        <f>+Y7</f>
        <v>45264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40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>
        <f t="shared" si="10"/>
        <v>45.666666666666664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45261</v>
      </c>
      <c r="Z8" s="22">
        <f>+Y8</f>
        <v>45261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96.142857142857139</v>
      </c>
      <c r="H9" s="193" t="str">
        <f t="shared" si="4"/>
        <v>↓</v>
      </c>
      <c r="I9" s="194">
        <f t="shared" si="5"/>
        <v>-3.3928571428571388</v>
      </c>
      <c r="J9" s="195">
        <f t="shared" si="6"/>
        <v>-3.5289747399702781E-2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95.25</v>
      </c>
      <c r="U9" s="78">
        <f t="shared" si="14"/>
        <v>90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90</v>
      </c>
      <c r="F10" s="78">
        <f t="shared" si="2"/>
        <v>100</v>
      </c>
      <c r="G10" s="78">
        <f t="shared" si="3"/>
        <v>98.222222222222229</v>
      </c>
      <c r="H10" s="193" t="str">
        <f t="shared" si="4"/>
        <v>↓</v>
      </c>
      <c r="I10" s="194">
        <f t="shared" si="5"/>
        <v>-2.7222222222222285</v>
      </c>
      <c r="J10" s="195">
        <f t="shared" si="6"/>
        <v>-2.7714932126696894E-2</v>
      </c>
      <c r="K10" s="252"/>
      <c r="L10" s="78">
        <f t="shared" si="7"/>
        <v>87</v>
      </c>
      <c r="M10" s="78">
        <f t="shared" si="8"/>
        <v>85</v>
      </c>
      <c r="N10" s="78">
        <f t="shared" si="9"/>
        <v>90</v>
      </c>
      <c r="O10" s="79"/>
      <c r="P10" s="78">
        <f t="shared" si="10"/>
        <v>115</v>
      </c>
      <c r="Q10" s="78">
        <f t="shared" si="11"/>
        <v>105</v>
      </c>
      <c r="R10" s="78">
        <f t="shared" si="12"/>
        <v>120</v>
      </c>
      <c r="S10" s="79"/>
      <c r="T10" s="78">
        <f t="shared" si="13"/>
        <v>94.625</v>
      </c>
      <c r="U10" s="78">
        <f t="shared" si="14"/>
        <v>92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88</v>
      </c>
      <c r="F11" s="78">
        <f t="shared" si="2"/>
        <v>93</v>
      </c>
      <c r="G11" s="78">
        <f t="shared" si="3"/>
        <v>91</v>
      </c>
      <c r="H11" s="193" t="str">
        <f t="shared" si="4"/>
        <v>↓</v>
      </c>
      <c r="I11" s="194">
        <f t="shared" si="5"/>
        <v>-1</v>
      </c>
      <c r="J11" s="195">
        <f t="shared" si="6"/>
        <v>-1.098901098901099E-2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94</v>
      </c>
      <c r="U11" s="78">
        <f t="shared" si="14"/>
        <v>88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93.111111111111114</v>
      </c>
      <c r="E12" s="78">
        <f t="shared" si="1"/>
        <v>88</v>
      </c>
      <c r="F12" s="78">
        <f t="shared" si="2"/>
        <v>96</v>
      </c>
      <c r="G12" s="78">
        <f t="shared" si="3"/>
        <v>95.375</v>
      </c>
      <c r="H12" s="193" t="str">
        <f t="shared" si="4"/>
        <v>↓</v>
      </c>
      <c r="I12" s="194">
        <f t="shared" si="5"/>
        <v>-2.2638888888888857</v>
      </c>
      <c r="J12" s="195">
        <f t="shared" si="6"/>
        <v>-2.3736711810106271E-2</v>
      </c>
      <c r="K12" s="252"/>
      <c r="L12" s="78">
        <f t="shared" si="7"/>
        <v>83.2</v>
      </c>
      <c r="M12" s="78">
        <f t="shared" si="8"/>
        <v>80</v>
      </c>
      <c r="N12" s="78">
        <f t="shared" si="9"/>
        <v>85</v>
      </c>
      <c r="O12" s="79"/>
      <c r="P12" s="78">
        <f t="shared" si="10"/>
        <v>105.83333333333333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92.75</v>
      </c>
      <c r="U12" s="78">
        <f t="shared" si="14"/>
        <v>92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135</v>
      </c>
      <c r="F13" s="78">
        <f t="shared" si="2"/>
        <v>135</v>
      </c>
      <c r="G13" s="78">
        <f t="shared" si="3"/>
        <v>130</v>
      </c>
      <c r="H13" s="193" t="str">
        <f t="shared" si="4"/>
        <v>↑</v>
      </c>
      <c r="I13" s="194">
        <f t="shared" si="5"/>
        <v>5</v>
      </c>
      <c r="J13" s="195">
        <f t="shared" si="6"/>
        <v>3.8461538461538464E-2</v>
      </c>
      <c r="K13" s="252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125</v>
      </c>
      <c r="Q13" s="78">
        <f t="shared" si="11"/>
        <v>125</v>
      </c>
      <c r="R13" s="78">
        <f t="shared" si="12"/>
        <v>125</v>
      </c>
      <c r="S13" s="79"/>
      <c r="T13" s="78">
        <f t="shared" si="13"/>
        <v>102.5</v>
      </c>
      <c r="U13" s="78">
        <f t="shared" si="14"/>
        <v>100</v>
      </c>
      <c r="V13" s="78">
        <f t="shared" si="15"/>
        <v>105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23.472222222222221</v>
      </c>
      <c r="E15" s="78">
        <f t="shared" si="1"/>
        <v>20</v>
      </c>
      <c r="F15" s="78">
        <f t="shared" si="2"/>
        <v>28</v>
      </c>
      <c r="G15" s="78">
        <f t="shared" si="3"/>
        <v>25.0625</v>
      </c>
      <c r="H15" s="193" t="str">
        <f t="shared" ref="H15:H16" si="16">IF(D15="n.d.","",IF(G15="n.d.","",IF(D15=G15,"=",IF(D15&gt;G15,"↑","↓"))))</f>
        <v>↓</v>
      </c>
      <c r="I15" s="194">
        <f t="shared" si="5"/>
        <v>-1.5902777777777786</v>
      </c>
      <c r="J15" s="195">
        <f t="shared" si="6"/>
        <v>-6.3452479911332807E-2</v>
      </c>
      <c r="K15" s="80"/>
      <c r="L15" s="78">
        <f t="shared" si="7"/>
        <v>22.8</v>
      </c>
      <c r="M15" s="78">
        <f t="shared" si="8"/>
        <v>22</v>
      </c>
      <c r="N15" s="78">
        <f t="shared" si="9"/>
        <v>23</v>
      </c>
      <c r="O15" s="79"/>
      <c r="P15" s="78">
        <f t="shared" si="10"/>
        <v>25.8</v>
      </c>
      <c r="Q15" s="78">
        <f t="shared" si="11"/>
        <v>25</v>
      </c>
      <c r="R15" s="78">
        <f t="shared" si="12"/>
        <v>26</v>
      </c>
      <c r="S15" s="79"/>
      <c r="T15" s="78">
        <f t="shared" si="13"/>
        <v>24</v>
      </c>
      <c r="U15" s="78">
        <f t="shared" si="14"/>
        <v>21</v>
      </c>
      <c r="V15" s="78">
        <f t="shared" si="15"/>
        <v>27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19.05</v>
      </c>
      <c r="E16" s="78">
        <f t="shared" si="1"/>
        <v>15</v>
      </c>
      <c r="F16" s="78">
        <f t="shared" si="2"/>
        <v>22</v>
      </c>
      <c r="G16" s="78">
        <f t="shared" si="3"/>
        <v>20.625</v>
      </c>
      <c r="H16" s="193" t="str">
        <f t="shared" si="16"/>
        <v>↓</v>
      </c>
      <c r="I16" s="194">
        <f t="shared" si="5"/>
        <v>-1.5749999999999993</v>
      </c>
      <c r="J16" s="195">
        <f t="shared" si="6"/>
        <v>-7.6363636363636328E-2</v>
      </c>
      <c r="K16" s="80"/>
      <c r="L16" s="78">
        <f t="shared" si="7"/>
        <v>18.600000000000001</v>
      </c>
      <c r="M16" s="78">
        <f t="shared" si="8"/>
        <v>17</v>
      </c>
      <c r="N16" s="78">
        <f t="shared" si="9"/>
        <v>20</v>
      </c>
      <c r="O16" s="79"/>
      <c r="P16" s="78">
        <f t="shared" si="10"/>
        <v>23</v>
      </c>
      <c r="Q16" s="78">
        <f t="shared" si="11"/>
        <v>22</v>
      </c>
      <c r="R16" s="78">
        <f t="shared" si="12"/>
        <v>25</v>
      </c>
      <c r="S16" s="79"/>
      <c r="T16" s="78">
        <f t="shared" si="13"/>
        <v>17.3</v>
      </c>
      <c r="U16" s="78">
        <f t="shared" si="14"/>
        <v>15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INDECAEA2251223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45264</v>
      </c>
      <c r="B24" s="251">
        <f>Y7</f>
        <v>45264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tr">
        <f>+P5</f>
        <v>SENSUNTEPEQUE</v>
      </c>
      <c r="Q26" s="255"/>
      <c r="R26" s="257"/>
      <c r="S26" s="107"/>
      <c r="T26" s="255" t="str">
        <f>+T5</f>
        <v>SAN MIGUEL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04/dic</v>
      </c>
      <c r="E27" s="111" t="s">
        <v>0</v>
      </c>
      <c r="F27" s="111" t="s">
        <v>1</v>
      </c>
      <c r="G27" s="112" t="str">
        <f>CONCATENATE(Y26," ",TEXT(Z29,"dd/mmm"))</f>
        <v>Promedio 01/dic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0.51111111111111107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45264</v>
      </c>
      <c r="Z28" s="22">
        <f>+Y28</f>
        <v>45264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0.53333333333333333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45261</v>
      </c>
      <c r="Z29" s="22">
        <f>+Y29</f>
        <v>45261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1.1833333333333333</v>
      </c>
      <c r="E30" s="143">
        <f t="shared" si="18"/>
        <v>1.1499999999999999</v>
      </c>
      <c r="F30" s="143">
        <f t="shared" si="19"/>
        <v>1.2</v>
      </c>
      <c r="G30" s="143">
        <f t="shared" si="20"/>
        <v>1.1125</v>
      </c>
      <c r="H30" s="143" t="str">
        <f t="shared" si="21"/>
        <v>↑</v>
      </c>
      <c r="I30" s="143">
        <f t="shared" si="22"/>
        <v>7.0833333333333304E-2</v>
      </c>
      <c r="J30" s="195">
        <f t="shared" si="23"/>
        <v>6.3670411985018702E-2</v>
      </c>
      <c r="K30" s="25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1.0249999999999999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1.1666666666666665</v>
      </c>
      <c r="E31" s="143">
        <f t="shared" si="18"/>
        <v>1.1499999999999999</v>
      </c>
      <c r="F31" s="143">
        <f t="shared" si="19"/>
        <v>1.2</v>
      </c>
      <c r="G31" s="143">
        <f t="shared" si="20"/>
        <v>1.1333333333333331</v>
      </c>
      <c r="H31" s="143" t="str">
        <f t="shared" si="21"/>
        <v>↑</v>
      </c>
      <c r="I31" s="143">
        <f t="shared" si="22"/>
        <v>3.3333333333333437E-2</v>
      </c>
      <c r="J31" s="195">
        <f t="shared" si="23"/>
        <v>2.941176470588245E-2</v>
      </c>
      <c r="K31" s="252"/>
      <c r="L31" s="143">
        <f t="shared" si="32"/>
        <v>1.08</v>
      </c>
      <c r="M31" s="143">
        <f t="shared" si="24"/>
        <v>1</v>
      </c>
      <c r="N31" s="143">
        <f t="shared" si="25"/>
        <v>1.1000000000000001</v>
      </c>
      <c r="O31" s="180"/>
      <c r="P31" s="143">
        <f t="shared" si="26"/>
        <v>1.3875000000000002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1.0071428571428571</v>
      </c>
      <c r="U31" s="143">
        <f t="shared" si="30"/>
        <v>1</v>
      </c>
      <c r="V31" s="143">
        <f t="shared" si="31"/>
        <v>1.05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1.1333333333333333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3.3333333333333215E-2</v>
      </c>
      <c r="J32" s="195">
        <f t="shared" si="23"/>
        <v>3.0303030303030193E-2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1.02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1.1299999999999999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1.1100000000000001</v>
      </c>
      <c r="H33" s="143" t="str">
        <f t="shared" si="21"/>
        <v>↑</v>
      </c>
      <c r="I33" s="143">
        <f t="shared" si="22"/>
        <v>1.9999999999999796E-2</v>
      </c>
      <c r="J33" s="195">
        <f t="shared" si="23"/>
        <v>1.8018018018017834E-2</v>
      </c>
      <c r="K33" s="252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1.2785714285714287</v>
      </c>
      <c r="Q33" s="143">
        <f t="shared" si="27"/>
        <v>1.2</v>
      </c>
      <c r="R33" s="143">
        <f t="shared" si="28"/>
        <v>1.4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1.75</v>
      </c>
      <c r="H34" s="143" t="str">
        <f t="shared" si="21"/>
        <v>↓</v>
      </c>
      <c r="I34" s="143">
        <f t="shared" si="22"/>
        <v>-0.25</v>
      </c>
      <c r="J34" s="195">
        <f t="shared" si="23"/>
        <v>-0.14285714285714285</v>
      </c>
      <c r="K34" s="252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1.8699999999999999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1.1300000000000001</v>
      </c>
      <c r="U34" s="143">
        <f t="shared" si="30"/>
        <v>1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0.30555555555555558</v>
      </c>
      <c r="H36" s="143" t="str">
        <f t="shared" si="21"/>
        <v>↑</v>
      </c>
      <c r="I36" s="143">
        <f t="shared" si="22"/>
        <v>4.4444444444444453E-2</v>
      </c>
      <c r="J36" s="195">
        <f t="shared" si="23"/>
        <v>0.14545454545454548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0.33999999999999997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0.27222222222222225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0.28333333333333338</v>
      </c>
      <c r="H37" s="143" t="str">
        <f t="shared" si="21"/>
        <v>↑</v>
      </c>
      <c r="I37" s="143">
        <f t="shared" si="22"/>
        <v>0.11666666666666659</v>
      </c>
      <c r="J37" s="195">
        <f t="shared" si="23"/>
        <v>0.41176470588235259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0.32500000000000001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0.22222222222222221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INDECAEA2251223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1">
        <f>AC7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174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04/dic</v>
      </c>
      <c r="E6" s="111" t="s">
        <v>0</v>
      </c>
      <c r="F6" s="111" t="s">
        <v>1</v>
      </c>
      <c r="G6" s="112" t="str">
        <f>CONCATENATE(AC5," ",TEXT(AD8,"dd/mmm"))</f>
        <v>Promedio 01/dic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1.2777777777777786</v>
      </c>
      <c r="J7" s="225">
        <f t="shared" ref="J7:J16" si="6">IF(ISERR(IF(D7="n.d.","",IF(G7="n.d.","",(D7-G7)/G7))),"",IF(D7="n.d.","",IF(G7="n.d.","",(D7-G7)/G7)))</f>
        <v>2.8678304239401514E-2</v>
      </c>
      <c r="K7" s="25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44.666666666666664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45264</v>
      </c>
      <c r="AD7" s="22">
        <f>+AC7</f>
        <v>45264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40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45261</v>
      </c>
      <c r="AD8" s="22">
        <f>+AC8</f>
        <v>45261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96.142857142857139</v>
      </c>
      <c r="H9" s="193" t="str">
        <f t="shared" si="4"/>
        <v>↓</v>
      </c>
      <c r="I9" s="194">
        <f t="shared" si="5"/>
        <v>-3.3928571428571388</v>
      </c>
      <c r="J9" s="225">
        <f t="shared" si="6"/>
        <v>-3.5289747399702781E-2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95.25</v>
      </c>
      <c r="Y9" s="78">
        <f t="shared" si="17"/>
        <v>90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90</v>
      </c>
      <c r="F10" s="78">
        <f t="shared" si="2"/>
        <v>100</v>
      </c>
      <c r="G10" s="78">
        <f t="shared" si="3"/>
        <v>98.222222222222229</v>
      </c>
      <c r="H10" s="193" t="str">
        <f t="shared" si="4"/>
        <v>↓</v>
      </c>
      <c r="I10" s="194">
        <f t="shared" si="5"/>
        <v>-2.7222222222222285</v>
      </c>
      <c r="J10" s="225">
        <f t="shared" si="6"/>
        <v>-2.7714932126696894E-2</v>
      </c>
      <c r="K10" s="252"/>
      <c r="L10" s="78">
        <f t="shared" si="7"/>
        <v>87</v>
      </c>
      <c r="M10" s="78">
        <f t="shared" si="8"/>
        <v>85</v>
      </c>
      <c r="N10" s="78">
        <f t="shared" si="9"/>
        <v>90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94.625</v>
      </c>
      <c r="Y10" s="78">
        <f t="shared" si="17"/>
        <v>92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88</v>
      </c>
      <c r="F11" s="78">
        <f t="shared" si="2"/>
        <v>93</v>
      </c>
      <c r="G11" s="78">
        <f t="shared" si="3"/>
        <v>91</v>
      </c>
      <c r="H11" s="193" t="str">
        <f t="shared" si="4"/>
        <v>↓</v>
      </c>
      <c r="I11" s="194">
        <f t="shared" si="5"/>
        <v>-1</v>
      </c>
      <c r="J11" s="225">
        <f t="shared" si="6"/>
        <v>-1.098901098901099E-2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94</v>
      </c>
      <c r="Y11" s="78">
        <f t="shared" si="17"/>
        <v>88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93.111111111111114</v>
      </c>
      <c r="E12" s="78">
        <f t="shared" si="1"/>
        <v>88</v>
      </c>
      <c r="F12" s="78">
        <f t="shared" si="2"/>
        <v>96</v>
      </c>
      <c r="G12" s="78">
        <f t="shared" si="3"/>
        <v>95.375</v>
      </c>
      <c r="H12" s="193" t="str">
        <f t="shared" si="4"/>
        <v>↓</v>
      </c>
      <c r="I12" s="194">
        <f t="shared" si="5"/>
        <v>-2.2638888888888857</v>
      </c>
      <c r="J12" s="225">
        <f t="shared" si="6"/>
        <v>-2.3736711810106271E-2</v>
      </c>
      <c r="K12" s="252"/>
      <c r="L12" s="78">
        <f t="shared" si="7"/>
        <v>83.2</v>
      </c>
      <c r="M12" s="78">
        <f t="shared" si="8"/>
        <v>80</v>
      </c>
      <c r="N12" s="78">
        <f t="shared" si="9"/>
        <v>85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92.75</v>
      </c>
      <c r="Y12" s="78">
        <f t="shared" si="17"/>
        <v>92</v>
      </c>
      <c r="Z12" s="78">
        <f t="shared" si="18"/>
        <v>95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135</v>
      </c>
      <c r="F13" s="78">
        <f t="shared" si="2"/>
        <v>135</v>
      </c>
      <c r="G13" s="78">
        <f t="shared" si="3"/>
        <v>130</v>
      </c>
      <c r="H13" s="193" t="str">
        <f t="shared" si="4"/>
        <v>↑</v>
      </c>
      <c r="I13" s="194">
        <f t="shared" si="5"/>
        <v>5</v>
      </c>
      <c r="J13" s="225">
        <f t="shared" si="6"/>
        <v>3.8461538461538464E-2</v>
      </c>
      <c r="K13" s="252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102.5</v>
      </c>
      <c r="Y13" s="78">
        <f t="shared" si="17"/>
        <v>100</v>
      </c>
      <c r="Z13" s="78">
        <f t="shared" si="18"/>
        <v>105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23.472222222222221</v>
      </c>
      <c r="E15" s="78">
        <f t="shared" si="1"/>
        <v>20</v>
      </c>
      <c r="F15" s="78">
        <f t="shared" si="2"/>
        <v>28</v>
      </c>
      <c r="G15" s="78">
        <f t="shared" si="3"/>
        <v>25.0625</v>
      </c>
      <c r="H15" s="193" t="str">
        <f t="shared" si="4"/>
        <v>↓</v>
      </c>
      <c r="I15" s="194">
        <f t="shared" si="5"/>
        <v>-1.5902777777777786</v>
      </c>
      <c r="J15" s="225">
        <f t="shared" si="6"/>
        <v>-6.3452479911332807E-2</v>
      </c>
      <c r="K15" s="80"/>
      <c r="L15" s="78">
        <f t="shared" si="7"/>
        <v>22.8</v>
      </c>
      <c r="M15" s="78">
        <f t="shared" si="8"/>
        <v>22</v>
      </c>
      <c r="N15" s="78">
        <f t="shared" si="9"/>
        <v>23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24</v>
      </c>
      <c r="Y15" s="78">
        <f t="shared" si="17"/>
        <v>21</v>
      </c>
      <c r="Z15" s="78">
        <f t="shared" si="18"/>
        <v>27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19.05</v>
      </c>
      <c r="E16" s="78">
        <f t="shared" si="1"/>
        <v>15</v>
      </c>
      <c r="F16" s="78">
        <f t="shared" si="2"/>
        <v>22</v>
      </c>
      <c r="G16" s="78">
        <f t="shared" si="3"/>
        <v>20.625</v>
      </c>
      <c r="H16" s="193" t="str">
        <f t="shared" si="4"/>
        <v>↓</v>
      </c>
      <c r="I16" s="194">
        <f t="shared" si="5"/>
        <v>-1.5749999999999993</v>
      </c>
      <c r="J16" s="225">
        <f t="shared" si="6"/>
        <v>-7.6363636363636328E-2</v>
      </c>
      <c r="K16" s="80"/>
      <c r="L16" s="78">
        <f t="shared" si="7"/>
        <v>18.600000000000001</v>
      </c>
      <c r="M16" s="78">
        <f t="shared" si="8"/>
        <v>17</v>
      </c>
      <c r="N16" s="78">
        <f t="shared" si="9"/>
        <v>20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17.3</v>
      </c>
      <c r="Y16" s="78">
        <f t="shared" si="17"/>
        <v>15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INDECAEA2251223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45264</v>
      </c>
      <c r="B24" s="251">
        <f>AC7</f>
        <v>45264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MIGUEL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04/dic</v>
      </c>
      <c r="E27" s="111" t="s">
        <v>0</v>
      </c>
      <c r="F27" s="111" t="s">
        <v>1</v>
      </c>
      <c r="G27" s="112" t="str">
        <f>CONCATENATE(AC26," ",TEXT(AD29,"dd/mmm"))</f>
        <v>Promedio 01/dic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0.51111111111111107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45264</v>
      </c>
      <c r="AD28" s="22">
        <f>+AC28</f>
        <v>45264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45261</v>
      </c>
      <c r="AD29" s="22">
        <f>+AC29</f>
        <v>45261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1.1833333333333333</v>
      </c>
      <c r="E30" s="143">
        <f t="shared" si="20"/>
        <v>1.1499999999999999</v>
      </c>
      <c r="F30" s="143">
        <f t="shared" si="21"/>
        <v>1.2</v>
      </c>
      <c r="G30" s="143">
        <f t="shared" si="22"/>
        <v>1.1125</v>
      </c>
      <c r="H30" s="143" t="str">
        <f t="shared" si="23"/>
        <v>↑</v>
      </c>
      <c r="I30" s="143">
        <f t="shared" si="24"/>
        <v>7.0833333333333304E-2</v>
      </c>
      <c r="J30" s="225">
        <f t="shared" si="25"/>
        <v>6.3670411985018702E-2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1.0249999999999999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1.1666666666666665</v>
      </c>
      <c r="E31" s="143">
        <f t="shared" si="20"/>
        <v>1.1499999999999999</v>
      </c>
      <c r="F31" s="143">
        <f t="shared" si="21"/>
        <v>1.2</v>
      </c>
      <c r="G31" s="143">
        <f t="shared" si="22"/>
        <v>1.1333333333333331</v>
      </c>
      <c r="H31" s="143" t="str">
        <f t="shared" si="23"/>
        <v>↑</v>
      </c>
      <c r="I31" s="143">
        <f t="shared" si="24"/>
        <v>3.3333333333333437E-2</v>
      </c>
      <c r="J31" s="225">
        <f t="shared" si="25"/>
        <v>2.941176470588245E-2</v>
      </c>
      <c r="K31" s="252"/>
      <c r="L31" s="143">
        <f t="shared" si="37"/>
        <v>1.08</v>
      </c>
      <c r="M31" s="143">
        <f t="shared" si="26"/>
        <v>1</v>
      </c>
      <c r="N31" s="143">
        <f t="shared" si="27"/>
        <v>1.1000000000000001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1.0071428571428571</v>
      </c>
      <c r="Y31" s="143">
        <f t="shared" si="35"/>
        <v>1</v>
      </c>
      <c r="Z31" s="143">
        <f t="shared" si="36"/>
        <v>1.05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1.1333333333333333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3.3333333333333215E-2</v>
      </c>
      <c r="J32" s="225">
        <f t="shared" si="25"/>
        <v>3.0303030303030193E-2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1.02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1.1299999999999999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1.1100000000000001</v>
      </c>
      <c r="H33" s="143" t="str">
        <f t="shared" si="23"/>
        <v>↑</v>
      </c>
      <c r="I33" s="143">
        <f t="shared" si="24"/>
        <v>1.9999999999999796E-2</v>
      </c>
      <c r="J33" s="225">
        <f t="shared" si="25"/>
        <v>1.8018018018017834E-2</v>
      </c>
      <c r="K33" s="252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1.75</v>
      </c>
      <c r="H34" s="143" t="str">
        <f t="shared" si="23"/>
        <v>↓</v>
      </c>
      <c r="I34" s="143">
        <f t="shared" si="24"/>
        <v>-0.25</v>
      </c>
      <c r="J34" s="225">
        <f t="shared" si="25"/>
        <v>-0.14285714285714285</v>
      </c>
      <c r="K34" s="252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1.1300000000000001</v>
      </c>
      <c r="Y34" s="143">
        <f t="shared" si="35"/>
        <v>1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0.30555555555555558</v>
      </c>
      <c r="H36" s="143" t="str">
        <f t="shared" si="23"/>
        <v>↑</v>
      </c>
      <c r="I36" s="143">
        <f t="shared" si="24"/>
        <v>4.4444444444444453E-2</v>
      </c>
      <c r="J36" s="225">
        <f t="shared" si="25"/>
        <v>0.14545454545454548</v>
      </c>
      <c r="K36" s="80"/>
      <c r="L36" s="143">
        <f t="shared" si="37"/>
        <v>0.3</v>
      </c>
      <c r="M36" s="143">
        <f t="shared" si="26"/>
        <v>0.3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0.27222222222222225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0.28333333333333338</v>
      </c>
      <c r="H37" s="143" t="str">
        <f t="shared" si="23"/>
        <v>↑</v>
      </c>
      <c r="I37" s="143">
        <f t="shared" si="24"/>
        <v>0.11666666666666659</v>
      </c>
      <c r="J37" s="225">
        <f t="shared" si="25"/>
        <v>0.41176470588235259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0.22222222222222221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INDECAEA2251223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1">
        <f>Y7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SANTA ANA</v>
      </c>
      <c r="M5" s="255"/>
      <c r="N5" s="256"/>
      <c r="O5" s="107"/>
      <c r="P5" s="255" t="str">
        <f>+GranosBasicos!P26</f>
        <v>SENSUNTEPEQUE</v>
      </c>
      <c r="Q5" s="255"/>
      <c r="R5" s="257"/>
      <c r="S5" s="107"/>
      <c r="T5" s="255" t="str">
        <f>+GranosBasicos!T26</f>
        <v>SAN MIGUEL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04/dic</v>
      </c>
      <c r="E6" s="111" t="s">
        <v>0</v>
      </c>
      <c r="F6" s="111" t="s">
        <v>1</v>
      </c>
      <c r="G6" s="112" t="str">
        <f>CONCATENATE(Y5," ",TEXT(Z8,"dd/mmm"))</f>
        <v>Promedio 01/dic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8"/>
      <c r="L7" s="123">
        <f t="shared" ref="L7:L38" si="7">IF(ISERROR(VLOOKUP(CONCATENATE(A7,$L$5),sansalvador,5,FALSE)),"n.d.",VLOOKUP(CONCATENATE(A7,$L$5),sansalvador,5,FALSE))</f>
        <v>18.333333333333332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19.25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45264</v>
      </c>
      <c r="Z7" s="22">
        <f>+Y7</f>
        <v>45264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16.5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45261</v>
      </c>
      <c r="Z8" s="22">
        <f>+Y8</f>
        <v>45261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13.625</v>
      </c>
      <c r="E10" s="123">
        <f t="shared" si="1"/>
        <v>13</v>
      </c>
      <c r="F10" s="123">
        <f t="shared" si="2"/>
        <v>15</v>
      </c>
      <c r="G10" s="123">
        <f t="shared" si="3"/>
        <v>13</v>
      </c>
      <c r="H10" s="196" t="str">
        <f t="shared" si="4"/>
        <v>↑</v>
      </c>
      <c r="I10" s="197">
        <f t="shared" si="5"/>
        <v>0.625</v>
      </c>
      <c r="J10" s="198">
        <f t="shared" si="6"/>
        <v>4.807692307692308E-2</v>
      </c>
      <c r="K10" s="258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11.75</v>
      </c>
      <c r="U10" s="123">
        <f t="shared" si="14"/>
        <v>10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34</v>
      </c>
      <c r="Q11" s="123">
        <f t="shared" si="11"/>
        <v>33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</v>
      </c>
      <c r="E14" s="123">
        <f t="shared" si="1"/>
        <v>13</v>
      </c>
      <c r="F14" s="123">
        <f t="shared" si="2"/>
        <v>13</v>
      </c>
      <c r="G14" s="123">
        <f t="shared" si="3"/>
        <v>10</v>
      </c>
      <c r="H14" s="196" t="str">
        <f>IF(D14="n.d.","",IF(G14="n.d.","",IF(D14=G14,"=",IF(D14&gt;G14,"↑","↓"))))</f>
        <v>↑</v>
      </c>
      <c r="I14" s="197">
        <f>IF(D14="n.d.","",IF(G14="n.d.","",(D14-G14)))</f>
        <v>3</v>
      </c>
      <c r="J14" s="198">
        <f>IF(D14="n.d.","",IF(G14="n.d.","",(D14-G14)/G14))</f>
        <v>0.3</v>
      </c>
      <c r="K14" s="258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8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</v>
      </c>
      <c r="J15" s="198">
        <f t="shared" ref="J15:J55" si="18">IF(D15="n.d.","",IF(G15="n.d.","",(D15-G15)/G15))</f>
        <v>0.25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29.857142857142858</v>
      </c>
      <c r="E16" s="123">
        <f t="shared" si="1"/>
        <v>29</v>
      </c>
      <c r="F16" s="123">
        <f t="shared" si="2"/>
        <v>30</v>
      </c>
      <c r="G16" s="123">
        <f t="shared" si="3"/>
        <v>26</v>
      </c>
      <c r="H16" s="196" t="str">
        <f t="shared" si="16"/>
        <v>↑</v>
      </c>
      <c r="I16" s="197">
        <f t="shared" si="17"/>
        <v>3.8571428571428577</v>
      </c>
      <c r="J16" s="198">
        <f t="shared" si="18"/>
        <v>0.14835164835164838</v>
      </c>
      <c r="K16" s="125"/>
      <c r="L16" s="125">
        <f t="shared" si="7"/>
        <v>27.666666666666668</v>
      </c>
      <c r="M16" s="125">
        <f t="shared" si="8"/>
        <v>27</v>
      </c>
      <c r="N16" s="125">
        <f t="shared" si="9"/>
        <v>28</v>
      </c>
      <c r="O16" s="124"/>
      <c r="P16" s="124">
        <f t="shared" si="10"/>
        <v>32.5</v>
      </c>
      <c r="Q16" s="124">
        <f t="shared" si="11"/>
        <v>32</v>
      </c>
      <c r="R16" s="124">
        <f t="shared" si="12"/>
        <v>33</v>
      </c>
      <c r="S16" s="124"/>
      <c r="T16" s="124">
        <f t="shared" si="13"/>
        <v>31.25</v>
      </c>
      <c r="U16" s="124">
        <f t="shared" si="14"/>
        <v>30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27.428571428571427</v>
      </c>
      <c r="E17" s="123">
        <f t="shared" si="1"/>
        <v>27</v>
      </c>
      <c r="F17" s="123">
        <f t="shared" si="2"/>
        <v>28</v>
      </c>
      <c r="G17" s="123">
        <f t="shared" si="3"/>
        <v>24</v>
      </c>
      <c r="H17" s="196" t="str">
        <f t="shared" si="16"/>
        <v>↑</v>
      </c>
      <c r="I17" s="197">
        <f t="shared" si="17"/>
        <v>3.428571428571427</v>
      </c>
      <c r="J17" s="198">
        <f t="shared" si="18"/>
        <v>0.14285714285714279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29.142857142857142</v>
      </c>
      <c r="E18" s="123">
        <f t="shared" si="1"/>
        <v>28</v>
      </c>
      <c r="F18" s="123">
        <f t="shared" si="2"/>
        <v>30</v>
      </c>
      <c r="G18" s="123">
        <f t="shared" si="3"/>
        <v>29</v>
      </c>
      <c r="H18" s="196" t="str">
        <f t="shared" si="16"/>
        <v>↑</v>
      </c>
      <c r="I18" s="197">
        <f t="shared" si="17"/>
        <v>0.14285714285714235</v>
      </c>
      <c r="J18" s="198">
        <f t="shared" si="18"/>
        <v>4.9261083743842192E-3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33.5</v>
      </c>
      <c r="Q18" s="124">
        <f t="shared" si="11"/>
        <v>33</v>
      </c>
      <c r="R18" s="124">
        <f t="shared" si="12"/>
        <v>34</v>
      </c>
      <c r="S18" s="124"/>
      <c r="T18" s="124">
        <f t="shared" si="13"/>
        <v>33.5</v>
      </c>
      <c r="U18" s="124">
        <f t="shared" si="14"/>
        <v>32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35</v>
      </c>
      <c r="H19" s="196" t="str">
        <f t="shared" si="16"/>
        <v>↓</v>
      </c>
      <c r="I19" s="197">
        <f t="shared" si="17"/>
        <v>-9</v>
      </c>
      <c r="J19" s="198">
        <f t="shared" si="18"/>
        <v>-0.25714285714285712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32.833333333333336</v>
      </c>
      <c r="E20" s="123">
        <f t="shared" si="1"/>
        <v>28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-2.1666666666666643</v>
      </c>
      <c r="J20" s="198">
        <f t="shared" si="18"/>
        <v>-6.1904761904761837E-2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32</v>
      </c>
      <c r="U20" s="124">
        <f t="shared" si="14"/>
        <v>28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37</v>
      </c>
      <c r="H21" s="196" t="str">
        <f t="shared" si="16"/>
        <v>↓</v>
      </c>
      <c r="I21" s="197">
        <f t="shared" si="17"/>
        <v>-9</v>
      </c>
      <c r="J21" s="198">
        <f t="shared" si="18"/>
        <v>-0.24324324324324326</v>
      </c>
      <c r="K21" s="125"/>
      <c r="L21" s="125">
        <f t="shared" si="7"/>
        <v>32.333333333333336</v>
      </c>
      <c r="M21" s="125">
        <f t="shared" si="8"/>
        <v>32</v>
      </c>
      <c r="N21" s="125">
        <f t="shared" si="9"/>
        <v>33</v>
      </c>
      <c r="O21" s="124"/>
      <c r="P21" s="124">
        <f t="shared" si="10"/>
        <v>39</v>
      </c>
      <c r="Q21" s="124">
        <f t="shared" si="11"/>
        <v>38</v>
      </c>
      <c r="R21" s="124">
        <f t="shared" si="12"/>
        <v>40</v>
      </c>
      <c r="S21" s="124"/>
      <c r="T21" s="124">
        <f t="shared" si="13"/>
        <v>34.25</v>
      </c>
      <c r="U21" s="124">
        <f t="shared" si="14"/>
        <v>32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14.857142857142858</v>
      </c>
      <c r="E22" s="123">
        <f t="shared" si="1"/>
        <v>14</v>
      </c>
      <c r="F22" s="123">
        <f t="shared" si="2"/>
        <v>15</v>
      </c>
      <c r="G22" s="123">
        <f t="shared" si="3"/>
        <v>15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-9.52380952380949E-3</v>
      </c>
      <c r="K22" s="125"/>
      <c r="L22" s="125">
        <f t="shared" si="7"/>
        <v>17.666666666666668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13.25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10.571428571428571</v>
      </c>
      <c r="E23" s="123">
        <f t="shared" si="1"/>
        <v>10</v>
      </c>
      <c r="F23" s="123">
        <f t="shared" si="2"/>
        <v>11</v>
      </c>
      <c r="G23" s="123">
        <f t="shared" si="3"/>
        <v>12.6</v>
      </c>
      <c r="H23" s="196" t="str">
        <f t="shared" si="16"/>
        <v>↓</v>
      </c>
      <c r="I23" s="197">
        <f t="shared" si="17"/>
        <v>-2.0285714285714285</v>
      </c>
      <c r="J23" s="198">
        <f t="shared" si="18"/>
        <v>-0.16099773242630386</v>
      </c>
      <c r="K23" s="125"/>
      <c r="L23" s="125">
        <f t="shared" si="7"/>
        <v>14.666666666666666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23.5</v>
      </c>
      <c r="M25" s="125">
        <f t="shared" si="8"/>
        <v>23</v>
      </c>
      <c r="N25" s="125">
        <f t="shared" si="9"/>
        <v>24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53.333333333333336</v>
      </c>
      <c r="E26" s="123">
        <f t="shared" si="1"/>
        <v>50</v>
      </c>
      <c r="F26" s="123">
        <f t="shared" si="2"/>
        <v>55</v>
      </c>
      <c r="G26" s="123">
        <f t="shared" si="3"/>
        <v>49</v>
      </c>
      <c r="H26" s="196" t="str">
        <f t="shared" si="16"/>
        <v>↑</v>
      </c>
      <c r="I26" s="197">
        <f t="shared" si="17"/>
        <v>4.3333333333333357</v>
      </c>
      <c r="J26" s="198">
        <f t="shared" si="18"/>
        <v>8.8435374149659907E-2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11.75</v>
      </c>
      <c r="U27" s="124">
        <f t="shared" si="14"/>
        <v>10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13.333333333333334</v>
      </c>
      <c r="E29" s="123">
        <f t="shared" si="1"/>
        <v>13</v>
      </c>
      <c r="F29" s="123">
        <f t="shared" si="2"/>
        <v>14</v>
      </c>
      <c r="G29" s="123">
        <f t="shared" si="3"/>
        <v>15.5</v>
      </c>
      <c r="H29" s="196" t="str">
        <f t="shared" si="16"/>
        <v>↓</v>
      </c>
      <c r="I29" s="197">
        <f t="shared" si="17"/>
        <v>-2.1666666666666661</v>
      </c>
      <c r="J29" s="198">
        <f t="shared" si="18"/>
        <v>-0.1397849462365591</v>
      </c>
      <c r="K29" s="125"/>
      <c r="L29" s="125">
        <f t="shared" si="7"/>
        <v>20.333333333333332</v>
      </c>
      <c r="M29" s="125">
        <f t="shared" si="8"/>
        <v>20</v>
      </c>
      <c r="N29" s="125">
        <f t="shared" si="9"/>
        <v>21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20.5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12.333333333333334</v>
      </c>
      <c r="E30" s="123">
        <f t="shared" si="1"/>
        <v>12</v>
      </c>
      <c r="F30" s="123">
        <f t="shared" si="2"/>
        <v>13</v>
      </c>
      <c r="G30" s="123">
        <f t="shared" si="3"/>
        <v>12.2</v>
      </c>
      <c r="H30" s="196" t="str">
        <f t="shared" si="16"/>
        <v>↑</v>
      </c>
      <c r="I30" s="197">
        <f t="shared" si="17"/>
        <v>0.13333333333333464</v>
      </c>
      <c r="J30" s="198">
        <f t="shared" si="18"/>
        <v>1.0928961748633987E-2</v>
      </c>
      <c r="K30" s="125"/>
      <c r="L30" s="125">
        <f t="shared" si="7"/>
        <v>14.5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15</v>
      </c>
      <c r="Q30" s="124">
        <f t="shared" si="11"/>
        <v>14</v>
      </c>
      <c r="R30" s="124">
        <f t="shared" si="12"/>
        <v>16</v>
      </c>
      <c r="S30" s="124"/>
      <c r="T30" s="124">
        <f t="shared" si="13"/>
        <v>14.25</v>
      </c>
      <c r="U30" s="124">
        <f t="shared" si="14"/>
        <v>12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14</v>
      </c>
      <c r="M31" s="125">
        <f t="shared" si="8"/>
        <v>14</v>
      </c>
      <c r="N31" s="125">
        <f t="shared" si="9"/>
        <v>14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180</v>
      </c>
      <c r="U33" s="124">
        <f t="shared" si="14"/>
        <v>175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29.75</v>
      </c>
      <c r="E35" s="123">
        <f t="shared" si="1"/>
        <v>29</v>
      </c>
      <c r="F35" s="123">
        <f t="shared" si="2"/>
        <v>30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35.555555555555557</v>
      </c>
      <c r="E36" s="123">
        <f t="shared" si="1"/>
        <v>35</v>
      </c>
      <c r="F36" s="123">
        <f t="shared" si="2"/>
        <v>36</v>
      </c>
      <c r="G36" s="123">
        <f t="shared" si="3"/>
        <v>34.4</v>
      </c>
      <c r="H36" s="196" t="str">
        <f t="shared" si="16"/>
        <v>↑</v>
      </c>
      <c r="I36" s="197">
        <f t="shared" si="17"/>
        <v>1.1555555555555586</v>
      </c>
      <c r="J36" s="198">
        <f t="shared" si="18"/>
        <v>3.3591731266149963E-2</v>
      </c>
      <c r="K36" s="125"/>
      <c r="L36" s="125">
        <f t="shared" si="7"/>
        <v>37</v>
      </c>
      <c r="M36" s="125">
        <f t="shared" si="8"/>
        <v>36</v>
      </c>
      <c r="N36" s="125">
        <f t="shared" si="9"/>
        <v>38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35.75</v>
      </c>
      <c r="U36" s="124">
        <f t="shared" si="14"/>
        <v>33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33.555555555555557</v>
      </c>
      <c r="E37" s="123">
        <f t="shared" si="1"/>
        <v>33</v>
      </c>
      <c r="F37" s="123">
        <f t="shared" si="2"/>
        <v>34</v>
      </c>
      <c r="G37" s="123">
        <f t="shared" si="3"/>
        <v>32.4</v>
      </c>
      <c r="H37" s="196" t="str">
        <f t="shared" si="16"/>
        <v>↑</v>
      </c>
      <c r="I37" s="197">
        <f t="shared" si="17"/>
        <v>1.1555555555555586</v>
      </c>
      <c r="J37" s="198">
        <f t="shared" si="18"/>
        <v>3.5665294924554281E-2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28</v>
      </c>
      <c r="U37" s="124">
        <f t="shared" si="14"/>
        <v>28</v>
      </c>
      <c r="V37" s="124">
        <f t="shared" si="15"/>
        <v>28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28</v>
      </c>
      <c r="M38" s="125">
        <f t="shared" si="8"/>
        <v>28</v>
      </c>
      <c r="N38" s="125">
        <f t="shared" si="9"/>
        <v>28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29</v>
      </c>
      <c r="U38" s="124">
        <f t="shared" si="14"/>
        <v>28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30</v>
      </c>
      <c r="M40" s="125">
        <f t="shared" si="24"/>
        <v>30</v>
      </c>
      <c r="N40" s="125">
        <f t="shared" si="25"/>
        <v>30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11.75</v>
      </c>
      <c r="H42" s="196" t="str">
        <f t="shared" si="16"/>
        <v>↑</v>
      </c>
      <c r="I42" s="197">
        <f t="shared" si="17"/>
        <v>0.25</v>
      </c>
      <c r="J42" s="198">
        <f t="shared" si="18"/>
        <v>2.1276595744680851E-2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27</v>
      </c>
      <c r="M43" s="125">
        <f t="shared" si="24"/>
        <v>27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11</v>
      </c>
      <c r="H45" s="196" t="str">
        <f t="shared" si="16"/>
        <v>↑</v>
      </c>
      <c r="I45" s="197">
        <f t="shared" si="17"/>
        <v>1</v>
      </c>
      <c r="J45" s="198">
        <f t="shared" si="18"/>
        <v>9.0909090909090912E-2</v>
      </c>
      <c r="K45" s="125"/>
      <c r="L45" s="125">
        <f t="shared" si="23"/>
        <v>13.666666666666666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12.5</v>
      </c>
      <c r="U45" s="124">
        <f t="shared" si="30"/>
        <v>11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9</v>
      </c>
      <c r="H47" s="196" t="str">
        <f t="shared" si="16"/>
        <v>↑</v>
      </c>
      <c r="I47" s="197">
        <f t="shared" si="17"/>
        <v>1</v>
      </c>
      <c r="J47" s="198">
        <f t="shared" si="18"/>
        <v>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250</v>
      </c>
      <c r="H48" s="196" t="str">
        <f t="shared" si="16"/>
        <v>↑</v>
      </c>
      <c r="I48" s="197">
        <f t="shared" si="17"/>
        <v>50</v>
      </c>
      <c r="J48" s="198">
        <f t="shared" si="18"/>
        <v>0.2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290</v>
      </c>
      <c r="Q48" s="124">
        <f t="shared" si="27"/>
        <v>290</v>
      </c>
      <c r="R48" s="124">
        <f t="shared" si="28"/>
        <v>290</v>
      </c>
      <c r="S48" s="124"/>
      <c r="T48" s="124">
        <f t="shared" si="29"/>
        <v>312.5</v>
      </c>
      <c r="U48" s="124">
        <f t="shared" si="30"/>
        <v>300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</v>
      </c>
      <c r="E50" s="123">
        <f t="shared" si="20"/>
        <v>24</v>
      </c>
      <c r="F50" s="123">
        <f t="shared" si="21"/>
        <v>26</v>
      </c>
      <c r="G50" s="123">
        <f t="shared" si="22"/>
        <v>32.333333333333336</v>
      </c>
      <c r="H50" s="196" t="str">
        <f t="shared" si="16"/>
        <v>↓</v>
      </c>
      <c r="I50" s="197">
        <f t="shared" si="17"/>
        <v>-7.3333333333333357</v>
      </c>
      <c r="J50" s="198">
        <f t="shared" si="18"/>
        <v>-0.22680412371134026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29</v>
      </c>
      <c r="Q50" s="124">
        <f t="shared" si="27"/>
        <v>27</v>
      </c>
      <c r="R50" s="124">
        <f t="shared" si="28"/>
        <v>31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</v>
      </c>
      <c r="E52" s="123">
        <f t="shared" si="20"/>
        <v>26</v>
      </c>
      <c r="F52" s="123">
        <f t="shared" si="21"/>
        <v>28</v>
      </c>
      <c r="G52" s="123">
        <f t="shared" si="22"/>
        <v>34.333333333333336</v>
      </c>
      <c r="H52" s="196" t="str">
        <f t="shared" si="16"/>
        <v>↓</v>
      </c>
      <c r="I52" s="197">
        <f t="shared" si="17"/>
        <v>-7.3333333333333357</v>
      </c>
      <c r="J52" s="198">
        <f t="shared" si="18"/>
        <v>-0.21359223300970878</v>
      </c>
      <c r="K52" s="125"/>
      <c r="L52" s="125">
        <f t="shared" si="23"/>
        <v>30.666666666666668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32</v>
      </c>
      <c r="Q52" s="124">
        <f t="shared" si="27"/>
        <v>31</v>
      </c>
      <c r="R52" s="124">
        <f t="shared" si="28"/>
        <v>33</v>
      </c>
      <c r="S52" s="124"/>
      <c r="T52" s="124">
        <f t="shared" si="29"/>
        <v>32.75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39.333333333333336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23.6</v>
      </c>
      <c r="E54" s="123">
        <f t="shared" si="20"/>
        <v>23</v>
      </c>
      <c r="F54" s="123">
        <f t="shared" si="21"/>
        <v>24</v>
      </c>
      <c r="G54" s="123">
        <f t="shared" si="22"/>
        <v>25</v>
      </c>
      <c r="H54" s="196" t="str">
        <f t="shared" si="16"/>
        <v>↓</v>
      </c>
      <c r="I54" s="197">
        <f t="shared" si="17"/>
        <v>-1.3999999999999986</v>
      </c>
      <c r="J54" s="198">
        <f t="shared" si="18"/>
        <v>-5.5999999999999946E-2</v>
      </c>
      <c r="K54" s="126"/>
      <c r="L54" s="126">
        <f t="shared" si="23"/>
        <v>26.666666666666668</v>
      </c>
      <c r="M54" s="126">
        <f t="shared" si="24"/>
        <v>26</v>
      </c>
      <c r="N54" s="126">
        <f t="shared" si="25"/>
        <v>27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27.5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-0.19999999999999929</v>
      </c>
      <c r="J55" s="198">
        <f t="shared" si="18"/>
        <v>-1.9999999999999928E-2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INDECAEA2251223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1">
        <f>Y7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SANTA ANA</v>
      </c>
      <c r="M5" s="255"/>
      <c r="N5" s="256"/>
      <c r="O5" s="107"/>
      <c r="P5" s="255" t="str">
        <f>+Hortalizas!P5</f>
        <v>SENSUNTEPEQUE</v>
      </c>
      <c r="Q5" s="255"/>
      <c r="R5" s="257"/>
      <c r="S5" s="107"/>
      <c r="T5" s="255" t="str">
        <f>+Hortalizas!T5</f>
        <v>SAN MIGUEL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04/dic</v>
      </c>
      <c r="E6" s="111" t="s">
        <v>0</v>
      </c>
      <c r="F6" s="111" t="s">
        <v>1</v>
      </c>
      <c r="G6" s="112" t="str">
        <f>CONCATENATE(Y5," ",TEXT(Z8,"dd/mmm"))</f>
        <v>Promedio 01/dic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45264</v>
      </c>
      <c r="Z7" s="22">
        <f>+Y7</f>
        <v>45264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45261</v>
      </c>
      <c r="Z8" s="22">
        <f>+Y8</f>
        <v>45261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20</v>
      </c>
      <c r="E9" s="134">
        <f t="shared" si="1"/>
        <v>20</v>
      </c>
      <c r="F9" s="134">
        <f t="shared" si="2"/>
        <v>20</v>
      </c>
      <c r="G9" s="134">
        <f t="shared" si="3"/>
        <v>19</v>
      </c>
      <c r="H9" s="196" t="str">
        <f t="shared" si="16"/>
        <v>↑</v>
      </c>
      <c r="I9" s="197">
        <f t="shared" si="17"/>
        <v>1</v>
      </c>
      <c r="J9" s="198">
        <f t="shared" si="18"/>
        <v>5.2631578947368418E-2</v>
      </c>
      <c r="K9" s="25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33.75</v>
      </c>
      <c r="U9" s="134">
        <f t="shared" si="14"/>
        <v>32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17.600000000000001</v>
      </c>
      <c r="E10" s="134">
        <f t="shared" si="1"/>
        <v>17</v>
      </c>
      <c r="F10" s="134">
        <f t="shared" si="2"/>
        <v>18</v>
      </c>
      <c r="G10" s="134">
        <f t="shared" si="3"/>
        <v>17</v>
      </c>
      <c r="H10" s="196" t="str">
        <f t="shared" si="16"/>
        <v>↑</v>
      </c>
      <c r="I10" s="197">
        <f t="shared" si="17"/>
        <v>0.60000000000000142</v>
      </c>
      <c r="J10" s="198">
        <f t="shared" si="18"/>
        <v>3.5294117647058906E-2</v>
      </c>
      <c r="K10" s="259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21.5</v>
      </c>
      <c r="Q10" s="134">
        <f t="shared" si="11"/>
        <v>21</v>
      </c>
      <c r="R10" s="134">
        <f t="shared" si="12"/>
        <v>22</v>
      </c>
      <c r="S10" s="135"/>
      <c r="T10" s="134">
        <f t="shared" si="13"/>
        <v>21.2</v>
      </c>
      <c r="U10" s="134">
        <f t="shared" si="14"/>
        <v>19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9.6666666666666661</v>
      </c>
      <c r="E11" s="134">
        <f t="shared" si="1"/>
        <v>9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-3.3333333333333395E-2</v>
      </c>
      <c r="K11" s="25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7.4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9"/>
      <c r="L13" s="134">
        <f t="shared" si="7"/>
        <v>61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1</v>
      </c>
      <c r="J16" s="198">
        <f t="shared" si="18"/>
        <v>0.14285714285714285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6</v>
      </c>
      <c r="E18" s="134">
        <f t="shared" si="1"/>
        <v>6</v>
      </c>
      <c r="F18" s="134">
        <f t="shared" si="2"/>
        <v>6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7</v>
      </c>
      <c r="H19" s="196" t="str">
        <f t="shared" si="16"/>
        <v>↑</v>
      </c>
      <c r="I19" s="197">
        <f t="shared" si="17"/>
        <v>1</v>
      </c>
      <c r="J19" s="198">
        <f t="shared" si="18"/>
        <v>0.14285714285714285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10.4</v>
      </c>
      <c r="U19" s="138">
        <f t="shared" si="14"/>
        <v>8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5</v>
      </c>
      <c r="H20" s="196" t="str">
        <f t="shared" si="16"/>
        <v>↑</v>
      </c>
      <c r="I20" s="197">
        <f t="shared" si="17"/>
        <v>1</v>
      </c>
      <c r="J20" s="198">
        <f t="shared" si="18"/>
        <v>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6</v>
      </c>
      <c r="H22" s="196" t="str">
        <f t="shared" si="16"/>
        <v>↑</v>
      </c>
      <c r="I22" s="197">
        <f t="shared" si="17"/>
        <v>1</v>
      </c>
      <c r="J22" s="198">
        <f t="shared" si="18"/>
        <v>0.16666666666666666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36</v>
      </c>
      <c r="H25" s="196" t="str">
        <f t="shared" si="16"/>
        <v>↓</v>
      </c>
      <c r="I25" s="197">
        <f t="shared" si="17"/>
        <v>-11</v>
      </c>
      <c r="J25" s="198">
        <f t="shared" si="18"/>
        <v>-0.30555555555555558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23.333333333333332</v>
      </c>
      <c r="U25" s="138">
        <f t="shared" si="14"/>
        <v>22</v>
      </c>
      <c r="V25" s="138">
        <f t="shared" si="15"/>
        <v>24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12.2</v>
      </c>
      <c r="U27" s="138">
        <f t="shared" si="14"/>
        <v>12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12</v>
      </c>
      <c r="F29" s="134">
        <f t="shared" si="2"/>
        <v>18</v>
      </c>
      <c r="G29" s="134">
        <f t="shared" si="3"/>
        <v>10</v>
      </c>
      <c r="H29" s="196" t="str">
        <f t="shared" si="16"/>
        <v>↑</v>
      </c>
      <c r="I29" s="197">
        <f t="shared" si="17"/>
        <v>4</v>
      </c>
      <c r="J29" s="198">
        <f t="shared" si="18"/>
        <v>0.4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15</v>
      </c>
      <c r="H31" s="196" t="str">
        <f t="shared" si="16"/>
        <v>↓</v>
      </c>
      <c r="I31" s="197">
        <f t="shared" si="17"/>
        <v>-0.83333333333333393</v>
      </c>
      <c r="J31" s="198">
        <f t="shared" si="18"/>
        <v>-5.5555555555555594E-2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13</v>
      </c>
      <c r="H32" s="196" t="str">
        <f t="shared" si="16"/>
        <v>↓</v>
      </c>
      <c r="I32" s="197">
        <f t="shared" si="17"/>
        <v>-1</v>
      </c>
      <c r="J32" s="198">
        <f t="shared" si="18"/>
        <v>-7.6923076923076927E-2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15</v>
      </c>
      <c r="U32" s="138">
        <f t="shared" si="14"/>
        <v>15</v>
      </c>
      <c r="V32" s="138">
        <f t="shared" si="15"/>
        <v>15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183.75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103.75</v>
      </c>
      <c r="U35" s="138">
        <f t="shared" si="14"/>
        <v>100</v>
      </c>
      <c r="V35" s="138">
        <f t="shared" si="15"/>
        <v>110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27.4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1.4814814814814762E-2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27</v>
      </c>
      <c r="R36" s="138">
        <f t="shared" si="12"/>
        <v>29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-1.1764705882352899E-2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23</v>
      </c>
      <c r="R37" s="138">
        <f t="shared" si="12"/>
        <v>26</v>
      </c>
      <c r="S37" s="135"/>
      <c r="T37" s="138">
        <f t="shared" si="13"/>
        <v>21</v>
      </c>
      <c r="U37" s="138">
        <f t="shared" si="14"/>
        <v>20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160</v>
      </c>
      <c r="H39" s="196" t="str">
        <f t="shared" si="16"/>
        <v>↑</v>
      </c>
      <c r="I39" s="197">
        <f t="shared" si="17"/>
        <v>5</v>
      </c>
      <c r="J39" s="198">
        <f t="shared" si="18"/>
        <v>3.125E-2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167</v>
      </c>
      <c r="U39" s="138">
        <f t="shared" si="14"/>
        <v>155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INDECAEA2251223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1">
        <f>Y7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1" t="s">
        <v>262</v>
      </c>
      <c r="C5" s="261"/>
      <c r="D5" s="261" t="s">
        <v>262</v>
      </c>
      <c r="E5" s="261"/>
      <c r="F5" s="261"/>
      <c r="G5" s="261"/>
      <c r="H5" s="261"/>
      <c r="I5" s="261"/>
      <c r="J5" s="262"/>
      <c r="K5" s="157"/>
      <c r="L5" s="255" t="str">
        <f>+GranosBasicos!L26</f>
        <v>SANTA ANA</v>
      </c>
      <c r="M5" s="255"/>
      <c r="N5" s="256"/>
      <c r="O5" s="107"/>
      <c r="P5" s="255" t="str">
        <f>+Hortalizas!P5</f>
        <v>SENSUNTEPEQUE</v>
      </c>
      <c r="Q5" s="255"/>
      <c r="R5" s="257"/>
      <c r="S5" s="107"/>
      <c r="T5" s="255" t="str">
        <f>+GranosBasicos!T26</f>
        <v>SAN MIGUEL</v>
      </c>
      <c r="U5" s="255"/>
      <c r="V5" s="25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119.66666666666667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114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45264</v>
      </c>
      <c r="Z7" s="22">
        <f>+Y7</f>
        <v>45264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47.9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45261</v>
      </c>
      <c r="Z8" s="22">
        <f>+Y8</f>
        <v>45261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121.25</v>
      </c>
      <c r="Q9" s="78">
        <f t="shared" si="7"/>
        <v>120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203.88888888888889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63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220</v>
      </c>
      <c r="Q10" s="78">
        <f t="shared" si="7"/>
        <v>215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63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63"/>
      <c r="L13" s="78">
        <f t="shared" si="3"/>
        <v>22.25</v>
      </c>
      <c r="M13" s="78">
        <f t="shared" si="4"/>
        <v>22</v>
      </c>
      <c r="N13" s="154">
        <f t="shared" si="5"/>
        <v>22.5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91.666666666666671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12.2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INDECAEA2251223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1">
        <f>Y29</f>
        <v>45264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1" t="str">
        <f>+B5</f>
        <v xml:space="preserve">GERARDO BARRIOS </v>
      </c>
      <c r="C27" s="261"/>
      <c r="D27" s="261" t="s">
        <v>262</v>
      </c>
      <c r="E27" s="261"/>
      <c r="F27" s="261"/>
      <c r="G27" s="261"/>
      <c r="H27" s="261"/>
      <c r="I27" s="261"/>
      <c r="J27" s="261"/>
      <c r="K27" s="156"/>
      <c r="L27" s="255" t="str">
        <f>+L5</f>
        <v>SANTA ANA</v>
      </c>
      <c r="M27" s="255"/>
      <c r="N27" s="256"/>
      <c r="O27" s="107"/>
      <c r="P27" s="255" t="str">
        <f>+P5</f>
        <v>SENSUNTEPEQUE</v>
      </c>
      <c r="Q27" s="255"/>
      <c r="R27" s="257"/>
      <c r="S27" s="107"/>
      <c r="T27" s="255" t="str">
        <f>+T5</f>
        <v>SAN MIGUEL</v>
      </c>
      <c r="U27" s="255"/>
      <c r="V27" s="25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1.7062499999999998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45264</v>
      </c>
      <c r="Z29" s="22">
        <f>+Y29</f>
        <v>45264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0.54999999999999993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45261</v>
      </c>
      <c r="Z30" s="22">
        <f>+Y30</f>
        <v>45261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1.1259999999999999</v>
      </c>
      <c r="E31" s="143">
        <f t="shared" si="13"/>
        <v>1.1000000000000001</v>
      </c>
      <c r="F31" s="143">
        <f t="shared" si="14"/>
        <v>1.18</v>
      </c>
      <c r="G31" s="143"/>
      <c r="H31" s="143"/>
      <c r="I31" s="143"/>
      <c r="J31" s="143"/>
      <c r="K31" s="26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1.4833333333333334</v>
      </c>
      <c r="Q31" s="143">
        <f t="shared" si="19"/>
        <v>1.4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2.1549999999999998</v>
      </c>
      <c r="E32" s="143">
        <f t="shared" si="13"/>
        <v>2.1</v>
      </c>
      <c r="F32" s="143">
        <f t="shared" si="14"/>
        <v>2.2000000000000002</v>
      </c>
      <c r="G32" s="143"/>
      <c r="H32" s="143"/>
      <c r="I32" s="143"/>
      <c r="J32" s="143"/>
      <c r="K32" s="260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2.4624999999999999</v>
      </c>
      <c r="Q32" s="143">
        <f t="shared" si="19"/>
        <v>2.2999999999999998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0.56666666666666665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0"/>
      <c r="L36" s="143">
        <f t="shared" si="15"/>
        <v>1</v>
      </c>
      <c r="M36" s="143">
        <f t="shared" si="16"/>
        <v>1</v>
      </c>
      <c r="N36" s="184">
        <f t="shared" si="17"/>
        <v>1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1.2437499999999999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L24" sqref="L2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INDECAEA2251223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45264</v>
      </c>
      <c r="B3" s="251">
        <f>U7</f>
        <v>45264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+GranosBasicos!L26</f>
        <v>SANTA ANA</v>
      </c>
      <c r="I5" s="255"/>
      <c r="J5" s="257"/>
      <c r="K5" s="107"/>
      <c r="L5" s="255" t="str">
        <f>+GranosBasicos!P26</f>
        <v>SENSUNTEPEQUE</v>
      </c>
      <c r="M5" s="255"/>
      <c r="N5" s="257"/>
      <c r="O5" s="107"/>
      <c r="P5" s="255" t="str">
        <f>+GranosBasicos!T26</f>
        <v>SAN MIGUEL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45264</v>
      </c>
      <c r="V7" s="22">
        <f>+U7</f>
        <v>45264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 t="str">
        <f t="shared" ref="D8:D15" si="0">IF(ISERROR(VLOOKUP(CONCATENATE(A8,$D$5),sansalvador,5,FALSE)),"n.d.",VLOOKUP(CONCATENATE(A8,$D$5),sansalvador,5,FALSE))</f>
        <v>n.d.</v>
      </c>
      <c r="E8" s="143" t="str">
        <f t="shared" ref="E8:E15" si="1">IF( ISERROR(VLOOKUP(CONCATENATE(A8,$D$5),sansalvador,6,FALSE)),"n.d.",VLOOKUP(CONCATENATE(A8,$D$5),sansalvador,6,FALSE))</f>
        <v>n.d.</v>
      </c>
      <c r="F8" s="143" t="str">
        <f t="shared" ref="F8:F15" si="2">IF( ISERROR(VLOOKUP(CONCATENATE(A8,$D$5),sansalvador,7,FALSE)),"n.d.",VLOOKUP(CONCATENATE(A8,$D$5),sansalvador,7,FALSE))</f>
        <v>n.d.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45261</v>
      </c>
      <c r="V8" s="22">
        <f>+U8</f>
        <v>45261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>
        <f t="shared" si="3"/>
        <v>3.6875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 t="str">
        <f t="shared" si="0"/>
        <v>n.d.</v>
      </c>
      <c r="E14" s="143" t="str">
        <f t="shared" si="1"/>
        <v>n.d.</v>
      </c>
      <c r="F14" s="143" t="str">
        <f t="shared" si="2"/>
        <v>n.d.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 t="str">
        <f>IF(ISERROR(VLOOKUP(CONCATENATE(A17,$D$5),sansalvador,5,FALSE)),"n.d.",VLOOKUP(CONCATENATE(A17,$D$5),sansalvador,5,FALSE))</f>
        <v>n.d.</v>
      </c>
      <c r="E17" s="143" t="str">
        <f>IF( ISERROR(VLOOKUP(CONCATENATE(A17,$D$5),sansalvador,6,FALSE)),"n.d.",VLOOKUP(CONCATENATE(A17,$D$5),sansalvador,6,FALSE))</f>
        <v>n.d.</v>
      </c>
      <c r="F17" s="143" t="str">
        <f>IF( ISERROR(VLOOKUP(CONCATENATE(A17,$D$5),sansalvador,7,FALSE)),"n.d.",VLOOKUP(CONCATENATE(A17,$D$5),sansalvador,7,FALSE))</f>
        <v>n.d.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6.5</v>
      </c>
      <c r="M17" s="180">
        <f>IF(ISERROR(VLOOKUP(CONCATENATE(A17,$L$5),sansalvador,6,FALSE)),"n.d.",VLOOKUP(CONCATENATE(A17,$L$5),sansalvador,6,FALSE))</f>
        <v>6.5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 t="str">
        <f>IF(ISERROR(VLOOKUP(CONCATENATE(A18,$D$5),sansalvador,5,FALSE)),"n.d.",VLOOKUP(CONCATENATE(A18,$D$5),sansalvador,5,FALSE))</f>
        <v>n.d.</v>
      </c>
      <c r="E18" s="143" t="str">
        <f>IF( ISERROR(VLOOKUP(CONCATENATE(A18,$D$5),sansalvador,6,FALSE)),"n.d.",VLOOKUP(CONCATENATE(A18,$D$5),sansalvador,6,FALSE))</f>
        <v>n.d.</v>
      </c>
      <c r="F18" s="143" t="str">
        <f>IF( ISERROR(VLOOKUP(CONCATENATE(A18,$D$5),sansalvador,7,FALSE)),"n.d.",VLOOKUP(CONCATENATE(A18,$D$5),sansalvador,7,FALSE))</f>
        <v>n.d.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 t="str">
        <f>IF(ISERROR(VLOOKUP(CONCATENATE(A19,$D$5),sansalvador,5,FALSE)),"n.d.",VLOOKUP(CONCATENATE(A19,$D$5),sansalvador,5,FALSE))</f>
        <v>n.d.</v>
      </c>
      <c r="E19" s="143" t="str">
        <f>IF( ISERROR(VLOOKUP(CONCATENATE(A19,$D$5),sansalvador,6,FALSE)),"n.d.",VLOOKUP(CONCATENATE(A19,$D$5),sansalvador,6,FALSE))</f>
        <v>n.d.</v>
      </c>
      <c r="F19" s="143" t="str">
        <f>IF( ISERROR(VLOOKUP(CONCATENATE(A19,$D$5),sansalvador,7,FALSE)),"n.d.",VLOOKUP(CONCATENATE(A19,$D$5),sansalvador,7,FALSE))</f>
        <v>n.d.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 t="str">
        <f>IF(ISERROR(VLOOKUP(CONCATENATE(A20,$D$5),sansalvador,5,FALSE)),"n.d.",VLOOKUP(CONCATENATE(A20,$D$5),sansalvador,5,FALSE))</f>
        <v>n.d.</v>
      </c>
      <c r="E20" s="143" t="str">
        <f>IF( ISERROR(VLOOKUP(CONCATENATE(A20,$D$5),sansalvador,6,FALSE)),"n.d.",VLOOKUP(CONCATENATE(A20,$D$5),sansalvador,6,FALSE))</f>
        <v>n.d.</v>
      </c>
      <c r="F20" s="143" t="str">
        <f>IF( ISERROR(VLOOKUP(CONCATENATE(A20,$D$5),sansalvador,7,FALSE)),"n.d.",VLOOKUP(CONCATENATE(A20,$D$5),sansalvador,7,FALSE))</f>
        <v>n.d.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 t="str">
        <f>IF(ISERROR(VLOOKUP(CONCATENATE(A22,$D$5),sansalvador,5,FALSE)),"n.d.",VLOOKUP(CONCATENATE(A22,$D$5),sansalvador,5,FALSE))</f>
        <v>n.d.</v>
      </c>
      <c r="E22" s="143" t="str">
        <f>IF( ISERROR(VLOOKUP(CONCATENATE(A22,$D$5),sansalvador,6,FALSE)),"n.d.",VLOOKUP(CONCATENATE(A22,$D$5),sansalvador,6,FALSE))</f>
        <v>n.d.</v>
      </c>
      <c r="F22" s="143" t="str">
        <f>IF( ISERROR(VLOOKUP(CONCATENATE(A22,$D$5),sansalvador,7,FALSE)),"n.d.",VLOOKUP(CONCATENATE(A22,$D$5),sansalvador,7,FALSE))</f>
        <v>n.d.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 t="str">
        <f>IF(ISERROR(VLOOKUP(CONCATENATE(A23,$D$5),sansalvador,5,FALSE)),"n.d.",VLOOKUP(CONCATENATE(A23,$D$5),sansalvador,5,FALSE))</f>
        <v>n.d.</v>
      </c>
      <c r="E23" s="143" t="str">
        <f>IF( ISERROR(VLOOKUP(CONCATENATE(A23,$D$5),sansalvador,6,FALSE)),"n.d.",VLOOKUP(CONCATENATE(A23,$D$5),sansalvador,6,FALSE))</f>
        <v>n.d.</v>
      </c>
      <c r="F23" s="143" t="str">
        <f>IF( ISERROR(VLOOKUP(CONCATENATE(A23,$D$5),sansalvador,7,FALSE)),"n.d.",VLOOKUP(CONCATENATE(A23,$D$5),sansalvador,7,FALSE))</f>
        <v>n.d.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 t="str">
        <f>IF(ISERROR(VLOOKUP(CONCATENATE(A24,$D$5),sansalvador,5,FALSE)),"n.d.",VLOOKUP(CONCATENATE(A24,$D$5),sansalvador,5,FALSE))</f>
        <v>n.d.</v>
      </c>
      <c r="E24" s="143" t="str">
        <f>IF( ISERROR(VLOOKUP(CONCATENATE(A24,$D$5),sansalvador,6,FALSE)),"n.d.",VLOOKUP(CONCATENATE(A24,$D$5),sansalvador,6,FALSE))</f>
        <v>n.d.</v>
      </c>
      <c r="F24" s="143" t="str">
        <f>IF( ISERROR(VLOOKUP(CONCATENATE(A24,$D$5),sansalvador,7,FALSE)),"n.d.",VLOOKUP(CONCATENATE(A24,$D$5),sansalvador,7,FALSE))</f>
        <v>n.d.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5.5024999999999995</v>
      </c>
      <c r="M24" s="180">
        <f>IF(ISERROR(VLOOKUP(CONCATENATE(A24,$L$5),sansalvador,6,FALSE)),"n.d.",VLOOKUP(CONCATENATE(A24,$L$5),sansalvador,6,FALSE))</f>
        <v>5.5</v>
      </c>
      <c r="N24" s="180">
        <f>IF(ISERROR(VLOOKUP(CONCATENATE(A24,$L$5),sansalvador,7,FALSE)),"n.d.",VLOOKUP(CONCATENATE(A24,$L$5),sansalvador,7,FALSE))</f>
        <v>5.51</v>
      </c>
      <c r="O24" s="186"/>
      <c r="P24" s="180">
        <f>IF(ISERROR(VLOOKUP(CONCATENATE(A24,$P$5),sansalvador,5,FALSE)),"n.d.",VLOOKUP(CONCATENATE(A24,$P$5),sansalvador,5,FALSE))</f>
        <v>5.875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 t="str">
        <f>IF(ISERROR(VLOOKUP(CONCATENATE(A25,$D$5),sansalvador,5,FALSE)),"n.d.",VLOOKUP(CONCATENATE(A25,$D$5),sansalvador,5,FALSE))</f>
        <v>n.d.</v>
      </c>
      <c r="E25" s="143" t="str">
        <f>IF( ISERROR(VLOOKUP(CONCATENATE(A25,$D$5),sansalvador,6,FALSE)),"n.d.",VLOOKUP(CONCATENATE(A25,$D$5),sansalvador,6,FALSE))</f>
        <v>n.d.</v>
      </c>
      <c r="F25" s="143" t="str">
        <f>IF( ISERROR(VLOOKUP(CONCATENATE(A25,$D$5),sansalvador,7,FALSE)),"n.d.",VLOOKUP(CONCATENATE(A25,$D$5),sansalvador,7,FALSE))</f>
        <v>n.d.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 t="str">
        <f>IF(ISERROR(VLOOKUP(CONCATENATE(A27,$D$5),sansalvador,5,FALSE)),"n.d.",VLOOKUP(CONCATENATE(A27,$D$5),sansalvador,5,FALSE))</f>
        <v>n.d.</v>
      </c>
      <c r="E27" s="143" t="str">
        <f>IF( ISERROR(VLOOKUP(CONCATENATE(A27,$D$5),sansalvador,6,FALSE)),"n.d.",VLOOKUP(CONCATENATE(A27,$D$5),sansalvador,6,FALSE))</f>
        <v>n.d.</v>
      </c>
      <c r="F27" s="143" t="str">
        <f>IF( ISERROR(VLOOKUP(CONCATENATE(A27,$D$5),sansalvador,7,FALSE)),"n.d.",VLOOKUP(CONCATENATE(A27,$D$5),sansalvador,7,FALSE))</f>
        <v>n.d.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 t="str">
        <f>IF(ISERROR(VLOOKUP(CONCATENATE(A28,$D$5),sansalvador,5,FALSE)),"n.d.",VLOOKUP(CONCATENATE(A28,$D$5),sansalvador,5,FALSE))</f>
        <v>n.d.</v>
      </c>
      <c r="E28" s="143" t="str">
        <f>IF( ISERROR(VLOOKUP(CONCATENATE(A28,$D$5),sansalvador,6,FALSE)),"n.d.",VLOOKUP(CONCATENATE(A28,$D$5),sansalvador,6,FALSE))</f>
        <v>n.d.</v>
      </c>
      <c r="F28" s="143" t="str">
        <f>IF( ISERROR(VLOOKUP(CONCATENATE(A28,$D$5),sansalvador,7,FALSE)),"n.d.",VLOOKUP(CONCATENATE(A28,$D$5),sansalvador,7,FALSE))</f>
        <v>n.d.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2.6500000000000004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 t="str">
        <f>IF(ISERROR(VLOOKUP(CONCATENATE(A29,$D$5),sansalvador,5,FALSE)),"n.d.",VLOOKUP(CONCATENATE(A29,$D$5),sansalvador,5,FALSE))</f>
        <v>n.d.</v>
      </c>
      <c r="E29" s="143" t="str">
        <f>IF( ISERROR(VLOOKUP(CONCATENATE(A29,$D$5),sansalvador,6,FALSE)),"n.d.",VLOOKUP(CONCATENATE(A29,$D$5),sansalvador,6,FALSE))</f>
        <v>n.d.</v>
      </c>
      <c r="F29" s="143" t="str">
        <f>IF( ISERROR(VLOOKUP(CONCATENATE(A29,$D$5),sansalvador,7,FALSE)),"n.d.",VLOOKUP(CONCATENATE(A29,$D$5),sansalvador,7,FALSE))</f>
        <v>n.d.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 t="str">
        <f>IF(ISERROR(VLOOKUP(CONCATENATE(A30,$D$5),sansalvador,5,FALSE)),"n.d.",VLOOKUP(CONCATENATE(A30,$D$5),sansalvador,5,FALSE))</f>
        <v>n.d.</v>
      </c>
      <c r="E30" s="143" t="str">
        <f>IF( ISERROR(VLOOKUP(CONCATENATE(A30,$D$5),sansalvador,6,FALSE)),"n.d.",VLOOKUP(CONCATENATE(A30,$D$5),sansalvador,6,FALSE))</f>
        <v>n.d.</v>
      </c>
      <c r="F30" s="143" t="str">
        <f>IF( ISERROR(VLOOKUP(CONCATENATE(A30,$D$5),sansalvador,7,FALSE)),"n.d.",VLOOKUP(CONCATENATE(A30,$D$5),sansalvador,7,FALSE))</f>
        <v>n.d.</v>
      </c>
      <c r="G30" s="180"/>
      <c r="H30" s="180">
        <f>IF(ISERROR(VLOOKUP(CONCATENATE(A30,$H$5),sansalvador,5,FALSE)),"n.d.",VLOOKUP(CONCATENATE(A30,$H$5),sansalvador,5,FALSE))</f>
        <v>6.375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 t="str">
        <f>IF(ISERROR(VLOOKUP(CONCATENATE(A31,$D$5),sansalvador,5,FALSE)),"n.d.",VLOOKUP(CONCATENATE(A31,$D$5),sansalvador,5,FALSE))</f>
        <v>n.d.</v>
      </c>
      <c r="E31" s="143" t="str">
        <f>IF( ISERROR(VLOOKUP(CONCATENATE(A31,$D$5),sansalvador,6,FALSE)),"n.d.",VLOOKUP(CONCATENATE(A31,$D$5),sansalvador,6,FALSE))</f>
        <v>n.d.</v>
      </c>
      <c r="F31" s="143" t="str">
        <f>IF( ISERROR(VLOOKUP(CONCATENATE(A31,$D$5),sansalvador,7,FALSE)),"n.d.",VLOOKUP(CONCATENATE(A31,$D$5),sansalvador,7,FALSE))</f>
        <v>n.d.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2.3000000000000003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2023-12-01T19:45:37Z</cp:lastPrinted>
  <dcterms:created xsi:type="dcterms:W3CDTF">2009-02-18T19:20:20Z</dcterms:created>
  <dcterms:modified xsi:type="dcterms:W3CDTF">2023-12-04T20:30:31Z</dcterms:modified>
</cp:coreProperties>
</file>